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akdemir\Downloads\"/>
    </mc:Choice>
  </mc:AlternateContent>
  <xr:revisionPtr revIDLastSave="0" documentId="13_ncr:1_{8D10F627-6CB1-4914-AC1C-D2252345CA53}" xr6:coauthVersionLast="47" xr6:coauthVersionMax="47" xr10:uidLastSave="{00000000-0000-0000-0000-000000000000}"/>
  <bookViews>
    <workbookView xWindow="32811" yWindow="-103" windowWidth="33120" windowHeight="18000" tabRatio="500" xr2:uid="{00000000-000D-0000-FFFF-FFFF00000000}"/>
  </bookViews>
  <sheets>
    <sheet name="Anleitung" sheetId="1" r:id="rId1"/>
    <sheet name="Kundendaten" sheetId="2" r:id="rId2"/>
    <sheet name="Einstellungen" sheetId="3" r:id="rId3"/>
    <sheet name="Laendercodes" sheetId="4" state="hidden" r:id="rId4"/>
    <sheet name="RFM-Auswertung" sheetId="5" r:id="rId5"/>
    <sheet name="Zusammenfassung" sheetId="6" r:id="rId6"/>
    <sheet name="Umsetzung" sheetId="7" r:id="rId7"/>
  </sheets>
  <definedNames>
    <definedName name="_xlnm._FilterDatabase" localSheetId="4" hidden="1">'RFM-Auswertung'!$B$8:$O$2008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5" l="1"/>
  <c r="O2008" i="5"/>
  <c r="N2008" i="5"/>
  <c r="M2008" i="5"/>
  <c r="L2008" i="5"/>
  <c r="K2008" i="5"/>
  <c r="J2008" i="5"/>
  <c r="I2008" i="5"/>
  <c r="H2008" i="5"/>
  <c r="G2008" i="5"/>
  <c r="F2008" i="5"/>
  <c r="E2008" i="5"/>
  <c r="D2008" i="5"/>
  <c r="C2008" i="5"/>
  <c r="B2008" i="5"/>
  <c r="O2007" i="5"/>
  <c r="N2007" i="5"/>
  <c r="M2007" i="5"/>
  <c r="L2007" i="5"/>
  <c r="K2007" i="5"/>
  <c r="J2007" i="5"/>
  <c r="I2007" i="5"/>
  <c r="H2007" i="5"/>
  <c r="G2007" i="5"/>
  <c r="F2007" i="5"/>
  <c r="E2007" i="5"/>
  <c r="D2007" i="5"/>
  <c r="C2007" i="5"/>
  <c r="B2007" i="5"/>
  <c r="O2006" i="5"/>
  <c r="N2006" i="5"/>
  <c r="M2006" i="5"/>
  <c r="L2006" i="5"/>
  <c r="K2006" i="5"/>
  <c r="J2006" i="5"/>
  <c r="I2006" i="5"/>
  <c r="H2006" i="5"/>
  <c r="G2006" i="5"/>
  <c r="F2006" i="5"/>
  <c r="E2006" i="5"/>
  <c r="D2006" i="5"/>
  <c r="C2006" i="5"/>
  <c r="B2006" i="5"/>
  <c r="O2005" i="5"/>
  <c r="N2005" i="5"/>
  <c r="M2005" i="5"/>
  <c r="L2005" i="5"/>
  <c r="K2005" i="5"/>
  <c r="J2005" i="5"/>
  <c r="I2005" i="5"/>
  <c r="H2005" i="5"/>
  <c r="G2005" i="5"/>
  <c r="F2005" i="5"/>
  <c r="E2005" i="5"/>
  <c r="D2005" i="5"/>
  <c r="C2005" i="5"/>
  <c r="B2005" i="5"/>
  <c r="O2004" i="5"/>
  <c r="N2004" i="5"/>
  <c r="M2004" i="5"/>
  <c r="L2004" i="5"/>
  <c r="K2004" i="5"/>
  <c r="J2004" i="5"/>
  <c r="I2004" i="5"/>
  <c r="H2004" i="5"/>
  <c r="G2004" i="5"/>
  <c r="F2004" i="5"/>
  <c r="E2004" i="5"/>
  <c r="D2004" i="5"/>
  <c r="C2004" i="5"/>
  <c r="B2004" i="5"/>
  <c r="O2003" i="5"/>
  <c r="N2003" i="5"/>
  <c r="M2003" i="5"/>
  <c r="L2003" i="5"/>
  <c r="K2003" i="5"/>
  <c r="J2003" i="5"/>
  <c r="I2003" i="5"/>
  <c r="H2003" i="5"/>
  <c r="G2003" i="5"/>
  <c r="F2003" i="5"/>
  <c r="E2003" i="5"/>
  <c r="D2003" i="5"/>
  <c r="C2003" i="5"/>
  <c r="B2003" i="5"/>
  <c r="O2002" i="5"/>
  <c r="N2002" i="5"/>
  <c r="M2002" i="5"/>
  <c r="L2002" i="5"/>
  <c r="K2002" i="5"/>
  <c r="J2002" i="5"/>
  <c r="I2002" i="5"/>
  <c r="H2002" i="5"/>
  <c r="G2002" i="5"/>
  <c r="F2002" i="5"/>
  <c r="E2002" i="5"/>
  <c r="D2002" i="5"/>
  <c r="C2002" i="5"/>
  <c r="B2002" i="5"/>
  <c r="O2001" i="5"/>
  <c r="N2001" i="5"/>
  <c r="M2001" i="5"/>
  <c r="L2001" i="5"/>
  <c r="K2001" i="5"/>
  <c r="J2001" i="5"/>
  <c r="I2001" i="5"/>
  <c r="H2001" i="5"/>
  <c r="G2001" i="5"/>
  <c r="F2001" i="5"/>
  <c r="E2001" i="5"/>
  <c r="D2001" i="5"/>
  <c r="C2001" i="5"/>
  <c r="B2001" i="5"/>
  <c r="O2000" i="5"/>
  <c r="N2000" i="5"/>
  <c r="M2000" i="5"/>
  <c r="L2000" i="5"/>
  <c r="K2000" i="5"/>
  <c r="J2000" i="5"/>
  <c r="I2000" i="5"/>
  <c r="H2000" i="5"/>
  <c r="G2000" i="5"/>
  <c r="F2000" i="5"/>
  <c r="E2000" i="5"/>
  <c r="D2000" i="5"/>
  <c r="C2000" i="5"/>
  <c r="B2000" i="5"/>
  <c r="O1999" i="5"/>
  <c r="N1999" i="5"/>
  <c r="M1999" i="5"/>
  <c r="L1999" i="5"/>
  <c r="K1999" i="5"/>
  <c r="J1999" i="5"/>
  <c r="I1999" i="5"/>
  <c r="H1999" i="5"/>
  <c r="G1999" i="5"/>
  <c r="F1999" i="5"/>
  <c r="E1999" i="5"/>
  <c r="D1999" i="5"/>
  <c r="C1999" i="5"/>
  <c r="B1999" i="5"/>
  <c r="O1998" i="5"/>
  <c r="N1998" i="5"/>
  <c r="M1998" i="5"/>
  <c r="L1998" i="5"/>
  <c r="K1998" i="5"/>
  <c r="J1998" i="5"/>
  <c r="I1998" i="5"/>
  <c r="H1998" i="5"/>
  <c r="G1998" i="5"/>
  <c r="F1998" i="5"/>
  <c r="E1998" i="5"/>
  <c r="D1998" i="5"/>
  <c r="C1998" i="5"/>
  <c r="B1998" i="5"/>
  <c r="O1997" i="5"/>
  <c r="N1997" i="5"/>
  <c r="M1997" i="5"/>
  <c r="L1997" i="5"/>
  <c r="K1997" i="5"/>
  <c r="J1997" i="5"/>
  <c r="I1997" i="5"/>
  <c r="H1997" i="5"/>
  <c r="G1997" i="5"/>
  <c r="F1997" i="5"/>
  <c r="E1997" i="5"/>
  <c r="D1997" i="5"/>
  <c r="C1997" i="5"/>
  <c r="B1997" i="5"/>
  <c r="O1996" i="5"/>
  <c r="N1996" i="5"/>
  <c r="M1996" i="5"/>
  <c r="L1996" i="5"/>
  <c r="K1996" i="5"/>
  <c r="J1996" i="5"/>
  <c r="I1996" i="5"/>
  <c r="H1996" i="5"/>
  <c r="G1996" i="5"/>
  <c r="F1996" i="5"/>
  <c r="E1996" i="5"/>
  <c r="D1996" i="5"/>
  <c r="C1996" i="5"/>
  <c r="B1996" i="5"/>
  <c r="O1995" i="5"/>
  <c r="N1995" i="5"/>
  <c r="M1995" i="5"/>
  <c r="L1995" i="5"/>
  <c r="K1995" i="5"/>
  <c r="J1995" i="5"/>
  <c r="I1995" i="5"/>
  <c r="H1995" i="5"/>
  <c r="G1995" i="5"/>
  <c r="F1995" i="5"/>
  <c r="E1995" i="5"/>
  <c r="D1995" i="5"/>
  <c r="C1995" i="5"/>
  <c r="B1995" i="5"/>
  <c r="O1994" i="5"/>
  <c r="N1994" i="5"/>
  <c r="M1994" i="5"/>
  <c r="L1994" i="5"/>
  <c r="K1994" i="5"/>
  <c r="J1994" i="5"/>
  <c r="I1994" i="5"/>
  <c r="H1994" i="5"/>
  <c r="G1994" i="5"/>
  <c r="F1994" i="5"/>
  <c r="E1994" i="5"/>
  <c r="D1994" i="5"/>
  <c r="C1994" i="5"/>
  <c r="B1994" i="5"/>
  <c r="O1993" i="5"/>
  <c r="N1993" i="5"/>
  <c r="M1993" i="5"/>
  <c r="L1993" i="5"/>
  <c r="K1993" i="5"/>
  <c r="J1993" i="5"/>
  <c r="I1993" i="5"/>
  <c r="H1993" i="5"/>
  <c r="G1993" i="5"/>
  <c r="F1993" i="5"/>
  <c r="E1993" i="5"/>
  <c r="D1993" i="5"/>
  <c r="C1993" i="5"/>
  <c r="B1993" i="5"/>
  <c r="O1992" i="5"/>
  <c r="N1992" i="5"/>
  <c r="M1992" i="5"/>
  <c r="L1992" i="5"/>
  <c r="K1992" i="5"/>
  <c r="J1992" i="5"/>
  <c r="I1992" i="5"/>
  <c r="H1992" i="5"/>
  <c r="G1992" i="5"/>
  <c r="F1992" i="5"/>
  <c r="E1992" i="5"/>
  <c r="D1992" i="5"/>
  <c r="C1992" i="5"/>
  <c r="B1992" i="5"/>
  <c r="O1991" i="5"/>
  <c r="N1991" i="5"/>
  <c r="M1991" i="5"/>
  <c r="L1991" i="5"/>
  <c r="K1991" i="5"/>
  <c r="J1991" i="5"/>
  <c r="I1991" i="5"/>
  <c r="H1991" i="5"/>
  <c r="G1991" i="5"/>
  <c r="F1991" i="5"/>
  <c r="E1991" i="5"/>
  <c r="D1991" i="5"/>
  <c r="C1991" i="5"/>
  <c r="B1991" i="5"/>
  <c r="O1990" i="5"/>
  <c r="N1990" i="5"/>
  <c r="M1990" i="5"/>
  <c r="L1990" i="5"/>
  <c r="K1990" i="5"/>
  <c r="J1990" i="5"/>
  <c r="I1990" i="5"/>
  <c r="H1990" i="5"/>
  <c r="G1990" i="5"/>
  <c r="F1990" i="5"/>
  <c r="E1990" i="5"/>
  <c r="D1990" i="5"/>
  <c r="C1990" i="5"/>
  <c r="B1990" i="5"/>
  <c r="O1989" i="5"/>
  <c r="N1989" i="5"/>
  <c r="M1989" i="5"/>
  <c r="L1989" i="5"/>
  <c r="K1989" i="5"/>
  <c r="J1989" i="5"/>
  <c r="I1989" i="5"/>
  <c r="H1989" i="5"/>
  <c r="G1989" i="5"/>
  <c r="F1989" i="5"/>
  <c r="E1989" i="5"/>
  <c r="D1989" i="5"/>
  <c r="C1989" i="5"/>
  <c r="B1989" i="5"/>
  <c r="O1988" i="5"/>
  <c r="N1988" i="5"/>
  <c r="M1988" i="5"/>
  <c r="L1988" i="5"/>
  <c r="K1988" i="5"/>
  <c r="J1988" i="5"/>
  <c r="I1988" i="5"/>
  <c r="H1988" i="5"/>
  <c r="G1988" i="5"/>
  <c r="F1988" i="5"/>
  <c r="E1988" i="5"/>
  <c r="D1988" i="5"/>
  <c r="C1988" i="5"/>
  <c r="B1988" i="5"/>
  <c r="O1987" i="5"/>
  <c r="N1987" i="5"/>
  <c r="M1987" i="5"/>
  <c r="L1987" i="5"/>
  <c r="K1987" i="5"/>
  <c r="J1987" i="5"/>
  <c r="I1987" i="5"/>
  <c r="H1987" i="5"/>
  <c r="G1987" i="5"/>
  <c r="F1987" i="5"/>
  <c r="E1987" i="5"/>
  <c r="D1987" i="5"/>
  <c r="C1987" i="5"/>
  <c r="B1987" i="5"/>
  <c r="O1986" i="5"/>
  <c r="N1986" i="5"/>
  <c r="M1986" i="5"/>
  <c r="L1986" i="5"/>
  <c r="K1986" i="5"/>
  <c r="J1986" i="5"/>
  <c r="I1986" i="5"/>
  <c r="H1986" i="5"/>
  <c r="G1986" i="5"/>
  <c r="F1986" i="5"/>
  <c r="E1986" i="5"/>
  <c r="D1986" i="5"/>
  <c r="C1986" i="5"/>
  <c r="B1986" i="5"/>
  <c r="O1985" i="5"/>
  <c r="N1985" i="5"/>
  <c r="M1985" i="5"/>
  <c r="L1985" i="5"/>
  <c r="K1985" i="5"/>
  <c r="J1985" i="5"/>
  <c r="I1985" i="5"/>
  <c r="H1985" i="5"/>
  <c r="G1985" i="5"/>
  <c r="F1985" i="5"/>
  <c r="E1985" i="5"/>
  <c r="D1985" i="5"/>
  <c r="C1985" i="5"/>
  <c r="B1985" i="5"/>
  <c r="O1984" i="5"/>
  <c r="N1984" i="5"/>
  <c r="M1984" i="5"/>
  <c r="L1984" i="5"/>
  <c r="K1984" i="5"/>
  <c r="J1984" i="5"/>
  <c r="I1984" i="5"/>
  <c r="H1984" i="5"/>
  <c r="G1984" i="5"/>
  <c r="F1984" i="5"/>
  <c r="E1984" i="5"/>
  <c r="D1984" i="5"/>
  <c r="C1984" i="5"/>
  <c r="B1984" i="5"/>
  <c r="O1983" i="5"/>
  <c r="N1983" i="5"/>
  <c r="M1983" i="5"/>
  <c r="L1983" i="5"/>
  <c r="K1983" i="5"/>
  <c r="J1983" i="5"/>
  <c r="I1983" i="5"/>
  <c r="H1983" i="5"/>
  <c r="G1983" i="5"/>
  <c r="F1983" i="5"/>
  <c r="E1983" i="5"/>
  <c r="D1983" i="5"/>
  <c r="C1983" i="5"/>
  <c r="B1983" i="5"/>
  <c r="O1982" i="5"/>
  <c r="N1982" i="5"/>
  <c r="M1982" i="5"/>
  <c r="L1982" i="5"/>
  <c r="K1982" i="5"/>
  <c r="J1982" i="5"/>
  <c r="I1982" i="5"/>
  <c r="H1982" i="5"/>
  <c r="G1982" i="5"/>
  <c r="F1982" i="5"/>
  <c r="E1982" i="5"/>
  <c r="D1982" i="5"/>
  <c r="C1982" i="5"/>
  <c r="B1982" i="5"/>
  <c r="O1981" i="5"/>
  <c r="N1981" i="5"/>
  <c r="M1981" i="5"/>
  <c r="L1981" i="5"/>
  <c r="K1981" i="5"/>
  <c r="J1981" i="5"/>
  <c r="I1981" i="5"/>
  <c r="H1981" i="5"/>
  <c r="G1981" i="5"/>
  <c r="F1981" i="5"/>
  <c r="E1981" i="5"/>
  <c r="D1981" i="5"/>
  <c r="C1981" i="5"/>
  <c r="B1981" i="5"/>
  <c r="O1980" i="5"/>
  <c r="N1980" i="5"/>
  <c r="M1980" i="5"/>
  <c r="L1980" i="5"/>
  <c r="K1980" i="5"/>
  <c r="J1980" i="5"/>
  <c r="I1980" i="5"/>
  <c r="H1980" i="5"/>
  <c r="G1980" i="5"/>
  <c r="F1980" i="5"/>
  <c r="E1980" i="5"/>
  <c r="D1980" i="5"/>
  <c r="C1980" i="5"/>
  <c r="B1980" i="5"/>
  <c r="O1979" i="5"/>
  <c r="N1979" i="5"/>
  <c r="M1979" i="5"/>
  <c r="L1979" i="5"/>
  <c r="K1979" i="5"/>
  <c r="J1979" i="5"/>
  <c r="I1979" i="5"/>
  <c r="H1979" i="5"/>
  <c r="G1979" i="5"/>
  <c r="F1979" i="5"/>
  <c r="E1979" i="5"/>
  <c r="D1979" i="5"/>
  <c r="C1979" i="5"/>
  <c r="B1979" i="5"/>
  <c r="O1978" i="5"/>
  <c r="N1978" i="5"/>
  <c r="M1978" i="5"/>
  <c r="L1978" i="5"/>
  <c r="K1978" i="5"/>
  <c r="J1978" i="5"/>
  <c r="I1978" i="5"/>
  <c r="H1978" i="5"/>
  <c r="G1978" i="5"/>
  <c r="F1978" i="5"/>
  <c r="E1978" i="5"/>
  <c r="D1978" i="5"/>
  <c r="C1978" i="5"/>
  <c r="B1978" i="5"/>
  <c r="O1977" i="5"/>
  <c r="N1977" i="5"/>
  <c r="M1977" i="5"/>
  <c r="L1977" i="5"/>
  <c r="K1977" i="5"/>
  <c r="J1977" i="5"/>
  <c r="I1977" i="5"/>
  <c r="H1977" i="5"/>
  <c r="G1977" i="5"/>
  <c r="F1977" i="5"/>
  <c r="E1977" i="5"/>
  <c r="D1977" i="5"/>
  <c r="C1977" i="5"/>
  <c r="B1977" i="5"/>
  <c r="O1976" i="5"/>
  <c r="N1976" i="5"/>
  <c r="M1976" i="5"/>
  <c r="L1976" i="5"/>
  <c r="K1976" i="5"/>
  <c r="J1976" i="5"/>
  <c r="I1976" i="5"/>
  <c r="H1976" i="5"/>
  <c r="G1976" i="5"/>
  <c r="F1976" i="5"/>
  <c r="E1976" i="5"/>
  <c r="D1976" i="5"/>
  <c r="C1976" i="5"/>
  <c r="B1976" i="5"/>
  <c r="O1975" i="5"/>
  <c r="N1975" i="5"/>
  <c r="M1975" i="5"/>
  <c r="L1975" i="5"/>
  <c r="K1975" i="5"/>
  <c r="J1975" i="5"/>
  <c r="I1975" i="5"/>
  <c r="H1975" i="5"/>
  <c r="G1975" i="5"/>
  <c r="F1975" i="5"/>
  <c r="E1975" i="5"/>
  <c r="D1975" i="5"/>
  <c r="C1975" i="5"/>
  <c r="B1975" i="5"/>
  <c r="O1974" i="5"/>
  <c r="N1974" i="5"/>
  <c r="M1974" i="5"/>
  <c r="L1974" i="5"/>
  <c r="K1974" i="5"/>
  <c r="J1974" i="5"/>
  <c r="I1974" i="5"/>
  <c r="H1974" i="5"/>
  <c r="G1974" i="5"/>
  <c r="F1974" i="5"/>
  <c r="E1974" i="5"/>
  <c r="D1974" i="5"/>
  <c r="C1974" i="5"/>
  <c r="B1974" i="5"/>
  <c r="O1973" i="5"/>
  <c r="N1973" i="5"/>
  <c r="M1973" i="5"/>
  <c r="L1973" i="5"/>
  <c r="K1973" i="5"/>
  <c r="J1973" i="5"/>
  <c r="I1973" i="5"/>
  <c r="H1973" i="5"/>
  <c r="G1973" i="5"/>
  <c r="F1973" i="5"/>
  <c r="E1973" i="5"/>
  <c r="D1973" i="5"/>
  <c r="C1973" i="5"/>
  <c r="B1973" i="5"/>
  <c r="O1972" i="5"/>
  <c r="N1972" i="5"/>
  <c r="M1972" i="5"/>
  <c r="L1972" i="5"/>
  <c r="K1972" i="5"/>
  <c r="J1972" i="5"/>
  <c r="I1972" i="5"/>
  <c r="H1972" i="5"/>
  <c r="G1972" i="5"/>
  <c r="F1972" i="5"/>
  <c r="E1972" i="5"/>
  <c r="D1972" i="5"/>
  <c r="C1972" i="5"/>
  <c r="B1972" i="5"/>
  <c r="O1971" i="5"/>
  <c r="N1971" i="5"/>
  <c r="M1971" i="5"/>
  <c r="L1971" i="5"/>
  <c r="K1971" i="5"/>
  <c r="J1971" i="5"/>
  <c r="I1971" i="5"/>
  <c r="H1971" i="5"/>
  <c r="G1971" i="5"/>
  <c r="F1971" i="5"/>
  <c r="E1971" i="5"/>
  <c r="D1971" i="5"/>
  <c r="C1971" i="5"/>
  <c r="B1971" i="5"/>
  <c r="O1970" i="5"/>
  <c r="N1970" i="5"/>
  <c r="M1970" i="5"/>
  <c r="L1970" i="5"/>
  <c r="K1970" i="5"/>
  <c r="J1970" i="5"/>
  <c r="I1970" i="5"/>
  <c r="H1970" i="5"/>
  <c r="G1970" i="5"/>
  <c r="F1970" i="5"/>
  <c r="E1970" i="5"/>
  <c r="D1970" i="5"/>
  <c r="C1970" i="5"/>
  <c r="B1970" i="5"/>
  <c r="O1969" i="5"/>
  <c r="N1969" i="5"/>
  <c r="M1969" i="5"/>
  <c r="L1969" i="5"/>
  <c r="K1969" i="5"/>
  <c r="J1969" i="5"/>
  <c r="I1969" i="5"/>
  <c r="H1969" i="5"/>
  <c r="G1969" i="5"/>
  <c r="F1969" i="5"/>
  <c r="E1969" i="5"/>
  <c r="D1969" i="5"/>
  <c r="C1969" i="5"/>
  <c r="B1969" i="5"/>
  <c r="O1968" i="5"/>
  <c r="N1968" i="5"/>
  <c r="M1968" i="5"/>
  <c r="L1968" i="5"/>
  <c r="K1968" i="5"/>
  <c r="J1968" i="5"/>
  <c r="I1968" i="5"/>
  <c r="H1968" i="5"/>
  <c r="G1968" i="5"/>
  <c r="F1968" i="5"/>
  <c r="E1968" i="5"/>
  <c r="D1968" i="5"/>
  <c r="C1968" i="5"/>
  <c r="B1968" i="5"/>
  <c r="O1967" i="5"/>
  <c r="N1967" i="5"/>
  <c r="M1967" i="5"/>
  <c r="L1967" i="5"/>
  <c r="K1967" i="5"/>
  <c r="J1967" i="5"/>
  <c r="I1967" i="5"/>
  <c r="H1967" i="5"/>
  <c r="G1967" i="5"/>
  <c r="F1967" i="5"/>
  <c r="E1967" i="5"/>
  <c r="D1967" i="5"/>
  <c r="C1967" i="5"/>
  <c r="B1967" i="5"/>
  <c r="O1966" i="5"/>
  <c r="N1966" i="5"/>
  <c r="M1966" i="5"/>
  <c r="L1966" i="5"/>
  <c r="K1966" i="5"/>
  <c r="J1966" i="5"/>
  <c r="I1966" i="5"/>
  <c r="H1966" i="5"/>
  <c r="G1966" i="5"/>
  <c r="F1966" i="5"/>
  <c r="E1966" i="5"/>
  <c r="D1966" i="5"/>
  <c r="C1966" i="5"/>
  <c r="B1966" i="5"/>
  <c r="O1965" i="5"/>
  <c r="N1965" i="5"/>
  <c r="M1965" i="5"/>
  <c r="L1965" i="5"/>
  <c r="K1965" i="5"/>
  <c r="J1965" i="5"/>
  <c r="I1965" i="5"/>
  <c r="H1965" i="5"/>
  <c r="G1965" i="5"/>
  <c r="F1965" i="5"/>
  <c r="E1965" i="5"/>
  <c r="D1965" i="5"/>
  <c r="C1965" i="5"/>
  <c r="B1965" i="5"/>
  <c r="O1964" i="5"/>
  <c r="N1964" i="5"/>
  <c r="M1964" i="5"/>
  <c r="L1964" i="5"/>
  <c r="K1964" i="5"/>
  <c r="J1964" i="5"/>
  <c r="I1964" i="5"/>
  <c r="H1964" i="5"/>
  <c r="G1964" i="5"/>
  <c r="F1964" i="5"/>
  <c r="E1964" i="5"/>
  <c r="D1964" i="5"/>
  <c r="C1964" i="5"/>
  <c r="B1964" i="5"/>
  <c r="O1963" i="5"/>
  <c r="N1963" i="5"/>
  <c r="M1963" i="5"/>
  <c r="L1963" i="5"/>
  <c r="K1963" i="5"/>
  <c r="J1963" i="5"/>
  <c r="I1963" i="5"/>
  <c r="H1963" i="5"/>
  <c r="G1963" i="5"/>
  <c r="F1963" i="5"/>
  <c r="E1963" i="5"/>
  <c r="D1963" i="5"/>
  <c r="C1963" i="5"/>
  <c r="B1963" i="5"/>
  <c r="O1962" i="5"/>
  <c r="N1962" i="5"/>
  <c r="M1962" i="5"/>
  <c r="L1962" i="5"/>
  <c r="K1962" i="5"/>
  <c r="J1962" i="5"/>
  <c r="I1962" i="5"/>
  <c r="H1962" i="5"/>
  <c r="G1962" i="5"/>
  <c r="F1962" i="5"/>
  <c r="E1962" i="5"/>
  <c r="D1962" i="5"/>
  <c r="C1962" i="5"/>
  <c r="B1962" i="5"/>
  <c r="O1961" i="5"/>
  <c r="N1961" i="5"/>
  <c r="M1961" i="5"/>
  <c r="L1961" i="5"/>
  <c r="K1961" i="5"/>
  <c r="J1961" i="5"/>
  <c r="I1961" i="5"/>
  <c r="H1961" i="5"/>
  <c r="G1961" i="5"/>
  <c r="F1961" i="5"/>
  <c r="E1961" i="5"/>
  <c r="D1961" i="5"/>
  <c r="C1961" i="5"/>
  <c r="B1961" i="5"/>
  <c r="O1960" i="5"/>
  <c r="N1960" i="5"/>
  <c r="M1960" i="5"/>
  <c r="L1960" i="5"/>
  <c r="K1960" i="5"/>
  <c r="J1960" i="5"/>
  <c r="I1960" i="5"/>
  <c r="H1960" i="5"/>
  <c r="G1960" i="5"/>
  <c r="F1960" i="5"/>
  <c r="E1960" i="5"/>
  <c r="D1960" i="5"/>
  <c r="C1960" i="5"/>
  <c r="B1960" i="5"/>
  <c r="O1959" i="5"/>
  <c r="N1959" i="5"/>
  <c r="M1959" i="5"/>
  <c r="L1959" i="5"/>
  <c r="K1959" i="5"/>
  <c r="J1959" i="5"/>
  <c r="I1959" i="5"/>
  <c r="H1959" i="5"/>
  <c r="G1959" i="5"/>
  <c r="F1959" i="5"/>
  <c r="E1959" i="5"/>
  <c r="D1959" i="5"/>
  <c r="C1959" i="5"/>
  <c r="B1959" i="5"/>
  <c r="O1958" i="5"/>
  <c r="N1958" i="5"/>
  <c r="M1958" i="5"/>
  <c r="L1958" i="5"/>
  <c r="K1958" i="5"/>
  <c r="J1958" i="5"/>
  <c r="I1958" i="5"/>
  <c r="H1958" i="5"/>
  <c r="G1958" i="5"/>
  <c r="F1958" i="5"/>
  <c r="E1958" i="5"/>
  <c r="D1958" i="5"/>
  <c r="C1958" i="5"/>
  <c r="B1958" i="5"/>
  <c r="O1957" i="5"/>
  <c r="N1957" i="5"/>
  <c r="M1957" i="5"/>
  <c r="L1957" i="5"/>
  <c r="K1957" i="5"/>
  <c r="J1957" i="5"/>
  <c r="I1957" i="5"/>
  <c r="H1957" i="5"/>
  <c r="G1957" i="5"/>
  <c r="F1957" i="5"/>
  <c r="E1957" i="5"/>
  <c r="D1957" i="5"/>
  <c r="C1957" i="5"/>
  <c r="B1957" i="5"/>
  <c r="O1956" i="5"/>
  <c r="N1956" i="5"/>
  <c r="M1956" i="5"/>
  <c r="L1956" i="5"/>
  <c r="K1956" i="5"/>
  <c r="J1956" i="5"/>
  <c r="I1956" i="5"/>
  <c r="H1956" i="5"/>
  <c r="G1956" i="5"/>
  <c r="F1956" i="5"/>
  <c r="E1956" i="5"/>
  <c r="D1956" i="5"/>
  <c r="C1956" i="5"/>
  <c r="B1956" i="5"/>
  <c r="O1955" i="5"/>
  <c r="N1955" i="5"/>
  <c r="M1955" i="5"/>
  <c r="L1955" i="5"/>
  <c r="K1955" i="5"/>
  <c r="J1955" i="5"/>
  <c r="I1955" i="5"/>
  <c r="H1955" i="5"/>
  <c r="G1955" i="5"/>
  <c r="F1955" i="5"/>
  <c r="E1955" i="5"/>
  <c r="D1955" i="5"/>
  <c r="C1955" i="5"/>
  <c r="B1955" i="5"/>
  <c r="O1954" i="5"/>
  <c r="N1954" i="5"/>
  <c r="M1954" i="5"/>
  <c r="L1954" i="5"/>
  <c r="K1954" i="5"/>
  <c r="J1954" i="5"/>
  <c r="I1954" i="5"/>
  <c r="H1954" i="5"/>
  <c r="G1954" i="5"/>
  <c r="F1954" i="5"/>
  <c r="E1954" i="5"/>
  <c r="D1954" i="5"/>
  <c r="C1954" i="5"/>
  <c r="B1954" i="5"/>
  <c r="O1953" i="5"/>
  <c r="N1953" i="5"/>
  <c r="M1953" i="5"/>
  <c r="L1953" i="5"/>
  <c r="K1953" i="5"/>
  <c r="J1953" i="5"/>
  <c r="I1953" i="5"/>
  <c r="H1953" i="5"/>
  <c r="G1953" i="5"/>
  <c r="F1953" i="5"/>
  <c r="E1953" i="5"/>
  <c r="D1953" i="5"/>
  <c r="C1953" i="5"/>
  <c r="B1953" i="5"/>
  <c r="O1952" i="5"/>
  <c r="N1952" i="5"/>
  <c r="M1952" i="5"/>
  <c r="L1952" i="5"/>
  <c r="K1952" i="5"/>
  <c r="J1952" i="5"/>
  <c r="I1952" i="5"/>
  <c r="H1952" i="5"/>
  <c r="G1952" i="5"/>
  <c r="F1952" i="5"/>
  <c r="E1952" i="5"/>
  <c r="D1952" i="5"/>
  <c r="C1952" i="5"/>
  <c r="B1952" i="5"/>
  <c r="O1951" i="5"/>
  <c r="N1951" i="5"/>
  <c r="M1951" i="5"/>
  <c r="L1951" i="5"/>
  <c r="K1951" i="5"/>
  <c r="J1951" i="5"/>
  <c r="I1951" i="5"/>
  <c r="H1951" i="5"/>
  <c r="G1951" i="5"/>
  <c r="F1951" i="5"/>
  <c r="E1951" i="5"/>
  <c r="D1951" i="5"/>
  <c r="C1951" i="5"/>
  <c r="B1951" i="5"/>
  <c r="O1950" i="5"/>
  <c r="N1950" i="5"/>
  <c r="M1950" i="5"/>
  <c r="L1950" i="5"/>
  <c r="K1950" i="5"/>
  <c r="J1950" i="5"/>
  <c r="I1950" i="5"/>
  <c r="H1950" i="5"/>
  <c r="G1950" i="5"/>
  <c r="F1950" i="5"/>
  <c r="E1950" i="5"/>
  <c r="D1950" i="5"/>
  <c r="C1950" i="5"/>
  <c r="B1950" i="5"/>
  <c r="O1949" i="5"/>
  <c r="N1949" i="5"/>
  <c r="M1949" i="5"/>
  <c r="L1949" i="5"/>
  <c r="K1949" i="5"/>
  <c r="J1949" i="5"/>
  <c r="I1949" i="5"/>
  <c r="H1949" i="5"/>
  <c r="G1949" i="5"/>
  <c r="F1949" i="5"/>
  <c r="E1949" i="5"/>
  <c r="D1949" i="5"/>
  <c r="C1949" i="5"/>
  <c r="B1949" i="5"/>
  <c r="O1948" i="5"/>
  <c r="N1948" i="5"/>
  <c r="M1948" i="5"/>
  <c r="L1948" i="5"/>
  <c r="K1948" i="5"/>
  <c r="J1948" i="5"/>
  <c r="I1948" i="5"/>
  <c r="H1948" i="5"/>
  <c r="G1948" i="5"/>
  <c r="F1948" i="5"/>
  <c r="E1948" i="5"/>
  <c r="D1948" i="5"/>
  <c r="C1948" i="5"/>
  <c r="B1948" i="5"/>
  <c r="O1947" i="5"/>
  <c r="N1947" i="5"/>
  <c r="M1947" i="5"/>
  <c r="L1947" i="5"/>
  <c r="K1947" i="5"/>
  <c r="J1947" i="5"/>
  <c r="I1947" i="5"/>
  <c r="H1947" i="5"/>
  <c r="G1947" i="5"/>
  <c r="F1947" i="5"/>
  <c r="E1947" i="5"/>
  <c r="D1947" i="5"/>
  <c r="C1947" i="5"/>
  <c r="B1947" i="5"/>
  <c r="O1946" i="5"/>
  <c r="N1946" i="5"/>
  <c r="M1946" i="5"/>
  <c r="L1946" i="5"/>
  <c r="K1946" i="5"/>
  <c r="J1946" i="5"/>
  <c r="I1946" i="5"/>
  <c r="H1946" i="5"/>
  <c r="G1946" i="5"/>
  <c r="F1946" i="5"/>
  <c r="E1946" i="5"/>
  <c r="D1946" i="5"/>
  <c r="C1946" i="5"/>
  <c r="B1946" i="5"/>
  <c r="O1945" i="5"/>
  <c r="N1945" i="5"/>
  <c r="M1945" i="5"/>
  <c r="L1945" i="5"/>
  <c r="K1945" i="5"/>
  <c r="J1945" i="5"/>
  <c r="I1945" i="5"/>
  <c r="H1945" i="5"/>
  <c r="G1945" i="5"/>
  <c r="F1945" i="5"/>
  <c r="E1945" i="5"/>
  <c r="D1945" i="5"/>
  <c r="C1945" i="5"/>
  <c r="B1945" i="5"/>
  <c r="O1944" i="5"/>
  <c r="N1944" i="5"/>
  <c r="M1944" i="5"/>
  <c r="L1944" i="5"/>
  <c r="K1944" i="5"/>
  <c r="J1944" i="5"/>
  <c r="I1944" i="5"/>
  <c r="H1944" i="5"/>
  <c r="G1944" i="5"/>
  <c r="F1944" i="5"/>
  <c r="E1944" i="5"/>
  <c r="D1944" i="5"/>
  <c r="C1944" i="5"/>
  <c r="B1944" i="5"/>
  <c r="O1943" i="5"/>
  <c r="N1943" i="5"/>
  <c r="M1943" i="5"/>
  <c r="L1943" i="5"/>
  <c r="K1943" i="5"/>
  <c r="J1943" i="5"/>
  <c r="I1943" i="5"/>
  <c r="H1943" i="5"/>
  <c r="G1943" i="5"/>
  <c r="F1943" i="5"/>
  <c r="E1943" i="5"/>
  <c r="D1943" i="5"/>
  <c r="C1943" i="5"/>
  <c r="B1943" i="5"/>
  <c r="O1942" i="5"/>
  <c r="N1942" i="5"/>
  <c r="M1942" i="5"/>
  <c r="L1942" i="5"/>
  <c r="K1942" i="5"/>
  <c r="J1942" i="5"/>
  <c r="I1942" i="5"/>
  <c r="H1942" i="5"/>
  <c r="G1942" i="5"/>
  <c r="F1942" i="5"/>
  <c r="E1942" i="5"/>
  <c r="D1942" i="5"/>
  <c r="C1942" i="5"/>
  <c r="B1942" i="5"/>
  <c r="O1941" i="5"/>
  <c r="N1941" i="5"/>
  <c r="M1941" i="5"/>
  <c r="L1941" i="5"/>
  <c r="K1941" i="5"/>
  <c r="J1941" i="5"/>
  <c r="I1941" i="5"/>
  <c r="H1941" i="5"/>
  <c r="G1941" i="5"/>
  <c r="F1941" i="5"/>
  <c r="E1941" i="5"/>
  <c r="D1941" i="5"/>
  <c r="C1941" i="5"/>
  <c r="B1941" i="5"/>
  <c r="O1940" i="5"/>
  <c r="N1940" i="5"/>
  <c r="M1940" i="5"/>
  <c r="L1940" i="5"/>
  <c r="K1940" i="5"/>
  <c r="J1940" i="5"/>
  <c r="I1940" i="5"/>
  <c r="H1940" i="5"/>
  <c r="G1940" i="5"/>
  <c r="F1940" i="5"/>
  <c r="E1940" i="5"/>
  <c r="D1940" i="5"/>
  <c r="C1940" i="5"/>
  <c r="B1940" i="5"/>
  <c r="O1939" i="5"/>
  <c r="N1939" i="5"/>
  <c r="M1939" i="5"/>
  <c r="L1939" i="5"/>
  <c r="K1939" i="5"/>
  <c r="J1939" i="5"/>
  <c r="I1939" i="5"/>
  <c r="H1939" i="5"/>
  <c r="G1939" i="5"/>
  <c r="F1939" i="5"/>
  <c r="E1939" i="5"/>
  <c r="D1939" i="5"/>
  <c r="C1939" i="5"/>
  <c r="B1939" i="5"/>
  <c r="O1938" i="5"/>
  <c r="N1938" i="5"/>
  <c r="M1938" i="5"/>
  <c r="L1938" i="5"/>
  <c r="K1938" i="5"/>
  <c r="J1938" i="5"/>
  <c r="I1938" i="5"/>
  <c r="H1938" i="5"/>
  <c r="G1938" i="5"/>
  <c r="F1938" i="5"/>
  <c r="E1938" i="5"/>
  <c r="D1938" i="5"/>
  <c r="C1938" i="5"/>
  <c r="B1938" i="5"/>
  <c r="O1937" i="5"/>
  <c r="N1937" i="5"/>
  <c r="M1937" i="5"/>
  <c r="L1937" i="5"/>
  <c r="K1937" i="5"/>
  <c r="J1937" i="5"/>
  <c r="I1937" i="5"/>
  <c r="H1937" i="5"/>
  <c r="G1937" i="5"/>
  <c r="F1937" i="5"/>
  <c r="E1937" i="5"/>
  <c r="D1937" i="5"/>
  <c r="C1937" i="5"/>
  <c r="B1937" i="5"/>
  <c r="O1936" i="5"/>
  <c r="N1936" i="5"/>
  <c r="M1936" i="5"/>
  <c r="L1936" i="5"/>
  <c r="K1936" i="5"/>
  <c r="J1936" i="5"/>
  <c r="I1936" i="5"/>
  <c r="H1936" i="5"/>
  <c r="G1936" i="5"/>
  <c r="F1936" i="5"/>
  <c r="E1936" i="5"/>
  <c r="D1936" i="5"/>
  <c r="C1936" i="5"/>
  <c r="B1936" i="5"/>
  <c r="O1935" i="5"/>
  <c r="N1935" i="5"/>
  <c r="M1935" i="5"/>
  <c r="L1935" i="5"/>
  <c r="K1935" i="5"/>
  <c r="J1935" i="5"/>
  <c r="I1935" i="5"/>
  <c r="H1935" i="5"/>
  <c r="G1935" i="5"/>
  <c r="F1935" i="5"/>
  <c r="E1935" i="5"/>
  <c r="D1935" i="5"/>
  <c r="C1935" i="5"/>
  <c r="B1935" i="5"/>
  <c r="O1934" i="5"/>
  <c r="N1934" i="5"/>
  <c r="M1934" i="5"/>
  <c r="L1934" i="5"/>
  <c r="K1934" i="5"/>
  <c r="J1934" i="5"/>
  <c r="I1934" i="5"/>
  <c r="H1934" i="5"/>
  <c r="G1934" i="5"/>
  <c r="F1934" i="5"/>
  <c r="E1934" i="5"/>
  <c r="D1934" i="5"/>
  <c r="C1934" i="5"/>
  <c r="B1934" i="5"/>
  <c r="O1933" i="5"/>
  <c r="N1933" i="5"/>
  <c r="M1933" i="5"/>
  <c r="L1933" i="5"/>
  <c r="K1933" i="5"/>
  <c r="J1933" i="5"/>
  <c r="I1933" i="5"/>
  <c r="H1933" i="5"/>
  <c r="G1933" i="5"/>
  <c r="F1933" i="5"/>
  <c r="E1933" i="5"/>
  <c r="D1933" i="5"/>
  <c r="C1933" i="5"/>
  <c r="B1933" i="5"/>
  <c r="O1932" i="5"/>
  <c r="N1932" i="5"/>
  <c r="M1932" i="5"/>
  <c r="L1932" i="5"/>
  <c r="K1932" i="5"/>
  <c r="J1932" i="5"/>
  <c r="I1932" i="5"/>
  <c r="H1932" i="5"/>
  <c r="G1932" i="5"/>
  <c r="F1932" i="5"/>
  <c r="E1932" i="5"/>
  <c r="D1932" i="5"/>
  <c r="C1932" i="5"/>
  <c r="B1932" i="5"/>
  <c r="O1931" i="5"/>
  <c r="N1931" i="5"/>
  <c r="M1931" i="5"/>
  <c r="L1931" i="5"/>
  <c r="K1931" i="5"/>
  <c r="J1931" i="5"/>
  <c r="I1931" i="5"/>
  <c r="H1931" i="5"/>
  <c r="G1931" i="5"/>
  <c r="F1931" i="5"/>
  <c r="E1931" i="5"/>
  <c r="D1931" i="5"/>
  <c r="C1931" i="5"/>
  <c r="B1931" i="5"/>
  <c r="O1930" i="5"/>
  <c r="N1930" i="5"/>
  <c r="M1930" i="5"/>
  <c r="L1930" i="5"/>
  <c r="K1930" i="5"/>
  <c r="J1930" i="5"/>
  <c r="I1930" i="5"/>
  <c r="H1930" i="5"/>
  <c r="G1930" i="5"/>
  <c r="F1930" i="5"/>
  <c r="E1930" i="5"/>
  <c r="D1930" i="5"/>
  <c r="C1930" i="5"/>
  <c r="B1930" i="5"/>
  <c r="O1929" i="5"/>
  <c r="N1929" i="5"/>
  <c r="M1929" i="5"/>
  <c r="L1929" i="5"/>
  <c r="K1929" i="5"/>
  <c r="J1929" i="5"/>
  <c r="I1929" i="5"/>
  <c r="H1929" i="5"/>
  <c r="G1929" i="5"/>
  <c r="F1929" i="5"/>
  <c r="E1929" i="5"/>
  <c r="D1929" i="5"/>
  <c r="C1929" i="5"/>
  <c r="B1929" i="5"/>
  <c r="O1928" i="5"/>
  <c r="N1928" i="5"/>
  <c r="M1928" i="5"/>
  <c r="L1928" i="5"/>
  <c r="K1928" i="5"/>
  <c r="J1928" i="5"/>
  <c r="I1928" i="5"/>
  <c r="H1928" i="5"/>
  <c r="G1928" i="5"/>
  <c r="F1928" i="5"/>
  <c r="E1928" i="5"/>
  <c r="D1928" i="5"/>
  <c r="C1928" i="5"/>
  <c r="B1928" i="5"/>
  <c r="O1927" i="5"/>
  <c r="N1927" i="5"/>
  <c r="M1927" i="5"/>
  <c r="L1927" i="5"/>
  <c r="K1927" i="5"/>
  <c r="J1927" i="5"/>
  <c r="I1927" i="5"/>
  <c r="H1927" i="5"/>
  <c r="G1927" i="5"/>
  <c r="F1927" i="5"/>
  <c r="E1927" i="5"/>
  <c r="D1927" i="5"/>
  <c r="C1927" i="5"/>
  <c r="B1927" i="5"/>
  <c r="O1926" i="5"/>
  <c r="N1926" i="5"/>
  <c r="M1926" i="5"/>
  <c r="L1926" i="5"/>
  <c r="K1926" i="5"/>
  <c r="J1926" i="5"/>
  <c r="I1926" i="5"/>
  <c r="H1926" i="5"/>
  <c r="G1926" i="5"/>
  <c r="F1926" i="5"/>
  <c r="E1926" i="5"/>
  <c r="D1926" i="5"/>
  <c r="C1926" i="5"/>
  <c r="B1926" i="5"/>
  <c r="O1925" i="5"/>
  <c r="N1925" i="5"/>
  <c r="M1925" i="5"/>
  <c r="L1925" i="5"/>
  <c r="K1925" i="5"/>
  <c r="J1925" i="5"/>
  <c r="I1925" i="5"/>
  <c r="H1925" i="5"/>
  <c r="G1925" i="5"/>
  <c r="F1925" i="5"/>
  <c r="E1925" i="5"/>
  <c r="D1925" i="5"/>
  <c r="C1925" i="5"/>
  <c r="B1925" i="5"/>
  <c r="O1924" i="5"/>
  <c r="N1924" i="5"/>
  <c r="M1924" i="5"/>
  <c r="L1924" i="5"/>
  <c r="K1924" i="5"/>
  <c r="J1924" i="5"/>
  <c r="I1924" i="5"/>
  <c r="H1924" i="5"/>
  <c r="G1924" i="5"/>
  <c r="F1924" i="5"/>
  <c r="E1924" i="5"/>
  <c r="D1924" i="5"/>
  <c r="C1924" i="5"/>
  <c r="B1924" i="5"/>
  <c r="O1923" i="5"/>
  <c r="N1923" i="5"/>
  <c r="M1923" i="5"/>
  <c r="L1923" i="5"/>
  <c r="K1923" i="5"/>
  <c r="J1923" i="5"/>
  <c r="I1923" i="5"/>
  <c r="H1923" i="5"/>
  <c r="G1923" i="5"/>
  <c r="F1923" i="5"/>
  <c r="E1923" i="5"/>
  <c r="D1923" i="5"/>
  <c r="C1923" i="5"/>
  <c r="B1923" i="5"/>
  <c r="O1922" i="5"/>
  <c r="N1922" i="5"/>
  <c r="M1922" i="5"/>
  <c r="L1922" i="5"/>
  <c r="K1922" i="5"/>
  <c r="J1922" i="5"/>
  <c r="I1922" i="5"/>
  <c r="H1922" i="5"/>
  <c r="G1922" i="5"/>
  <c r="F1922" i="5"/>
  <c r="E1922" i="5"/>
  <c r="D1922" i="5"/>
  <c r="C1922" i="5"/>
  <c r="B1922" i="5"/>
  <c r="O1921" i="5"/>
  <c r="N1921" i="5"/>
  <c r="M1921" i="5"/>
  <c r="L1921" i="5"/>
  <c r="K1921" i="5"/>
  <c r="J1921" i="5"/>
  <c r="I1921" i="5"/>
  <c r="H1921" i="5"/>
  <c r="G1921" i="5"/>
  <c r="F1921" i="5"/>
  <c r="E1921" i="5"/>
  <c r="D1921" i="5"/>
  <c r="C1921" i="5"/>
  <c r="B1921" i="5"/>
  <c r="O1920" i="5"/>
  <c r="N1920" i="5"/>
  <c r="M1920" i="5"/>
  <c r="L1920" i="5"/>
  <c r="K1920" i="5"/>
  <c r="J1920" i="5"/>
  <c r="I1920" i="5"/>
  <c r="H1920" i="5"/>
  <c r="G1920" i="5"/>
  <c r="F1920" i="5"/>
  <c r="E1920" i="5"/>
  <c r="D1920" i="5"/>
  <c r="C1920" i="5"/>
  <c r="B1920" i="5"/>
  <c r="O1919" i="5"/>
  <c r="N1919" i="5"/>
  <c r="M1919" i="5"/>
  <c r="L1919" i="5"/>
  <c r="K1919" i="5"/>
  <c r="J1919" i="5"/>
  <c r="I1919" i="5"/>
  <c r="H1919" i="5"/>
  <c r="G1919" i="5"/>
  <c r="F1919" i="5"/>
  <c r="E1919" i="5"/>
  <c r="D1919" i="5"/>
  <c r="C1919" i="5"/>
  <c r="B1919" i="5"/>
  <c r="O1918" i="5"/>
  <c r="N1918" i="5"/>
  <c r="M1918" i="5"/>
  <c r="L1918" i="5"/>
  <c r="K1918" i="5"/>
  <c r="J1918" i="5"/>
  <c r="I1918" i="5"/>
  <c r="H1918" i="5"/>
  <c r="G1918" i="5"/>
  <c r="F1918" i="5"/>
  <c r="E1918" i="5"/>
  <c r="D1918" i="5"/>
  <c r="C1918" i="5"/>
  <c r="B1918" i="5"/>
  <c r="O1917" i="5"/>
  <c r="N1917" i="5"/>
  <c r="M1917" i="5"/>
  <c r="L1917" i="5"/>
  <c r="K1917" i="5"/>
  <c r="J1917" i="5"/>
  <c r="I1917" i="5"/>
  <c r="H1917" i="5"/>
  <c r="G1917" i="5"/>
  <c r="F1917" i="5"/>
  <c r="E1917" i="5"/>
  <c r="D1917" i="5"/>
  <c r="C1917" i="5"/>
  <c r="B1917" i="5"/>
  <c r="O1916" i="5"/>
  <c r="N1916" i="5"/>
  <c r="M1916" i="5"/>
  <c r="L1916" i="5"/>
  <c r="K1916" i="5"/>
  <c r="J1916" i="5"/>
  <c r="I1916" i="5"/>
  <c r="H1916" i="5"/>
  <c r="G1916" i="5"/>
  <c r="F1916" i="5"/>
  <c r="E1916" i="5"/>
  <c r="D1916" i="5"/>
  <c r="C1916" i="5"/>
  <c r="B1916" i="5"/>
  <c r="O1915" i="5"/>
  <c r="N1915" i="5"/>
  <c r="M1915" i="5"/>
  <c r="L1915" i="5"/>
  <c r="K1915" i="5"/>
  <c r="J1915" i="5"/>
  <c r="I1915" i="5"/>
  <c r="H1915" i="5"/>
  <c r="G1915" i="5"/>
  <c r="F1915" i="5"/>
  <c r="E1915" i="5"/>
  <c r="D1915" i="5"/>
  <c r="C1915" i="5"/>
  <c r="B1915" i="5"/>
  <c r="O1914" i="5"/>
  <c r="N1914" i="5"/>
  <c r="M1914" i="5"/>
  <c r="L1914" i="5"/>
  <c r="K1914" i="5"/>
  <c r="J1914" i="5"/>
  <c r="I1914" i="5"/>
  <c r="H1914" i="5"/>
  <c r="G1914" i="5"/>
  <c r="F1914" i="5"/>
  <c r="E1914" i="5"/>
  <c r="D1914" i="5"/>
  <c r="C1914" i="5"/>
  <c r="B1914" i="5"/>
  <c r="O1913" i="5"/>
  <c r="N1913" i="5"/>
  <c r="M1913" i="5"/>
  <c r="L1913" i="5"/>
  <c r="K1913" i="5"/>
  <c r="J1913" i="5"/>
  <c r="I1913" i="5"/>
  <c r="H1913" i="5"/>
  <c r="G1913" i="5"/>
  <c r="F1913" i="5"/>
  <c r="E1913" i="5"/>
  <c r="D1913" i="5"/>
  <c r="C1913" i="5"/>
  <c r="B1913" i="5"/>
  <c r="O1912" i="5"/>
  <c r="N1912" i="5"/>
  <c r="M1912" i="5"/>
  <c r="L1912" i="5"/>
  <c r="K1912" i="5"/>
  <c r="J1912" i="5"/>
  <c r="I1912" i="5"/>
  <c r="H1912" i="5"/>
  <c r="G1912" i="5"/>
  <c r="F1912" i="5"/>
  <c r="E1912" i="5"/>
  <c r="D1912" i="5"/>
  <c r="C1912" i="5"/>
  <c r="B1912" i="5"/>
  <c r="O1911" i="5"/>
  <c r="N1911" i="5"/>
  <c r="M1911" i="5"/>
  <c r="L1911" i="5"/>
  <c r="K1911" i="5"/>
  <c r="J1911" i="5"/>
  <c r="I1911" i="5"/>
  <c r="H1911" i="5"/>
  <c r="G1911" i="5"/>
  <c r="F1911" i="5"/>
  <c r="E1911" i="5"/>
  <c r="D1911" i="5"/>
  <c r="C1911" i="5"/>
  <c r="B1911" i="5"/>
  <c r="O1910" i="5"/>
  <c r="N1910" i="5"/>
  <c r="M1910" i="5"/>
  <c r="L1910" i="5"/>
  <c r="K1910" i="5"/>
  <c r="J1910" i="5"/>
  <c r="I1910" i="5"/>
  <c r="H1910" i="5"/>
  <c r="G1910" i="5"/>
  <c r="F1910" i="5"/>
  <c r="E1910" i="5"/>
  <c r="D1910" i="5"/>
  <c r="C1910" i="5"/>
  <c r="B1910" i="5"/>
  <c r="O1909" i="5"/>
  <c r="N1909" i="5"/>
  <c r="M1909" i="5"/>
  <c r="L1909" i="5"/>
  <c r="K1909" i="5"/>
  <c r="J1909" i="5"/>
  <c r="I1909" i="5"/>
  <c r="H1909" i="5"/>
  <c r="G1909" i="5"/>
  <c r="F1909" i="5"/>
  <c r="E1909" i="5"/>
  <c r="D1909" i="5"/>
  <c r="C1909" i="5"/>
  <c r="B1909" i="5"/>
  <c r="O1908" i="5"/>
  <c r="N1908" i="5"/>
  <c r="M1908" i="5"/>
  <c r="L1908" i="5"/>
  <c r="K1908" i="5"/>
  <c r="J1908" i="5"/>
  <c r="I1908" i="5"/>
  <c r="H1908" i="5"/>
  <c r="G1908" i="5"/>
  <c r="F1908" i="5"/>
  <c r="E1908" i="5"/>
  <c r="D1908" i="5"/>
  <c r="C1908" i="5"/>
  <c r="B1908" i="5"/>
  <c r="O1907" i="5"/>
  <c r="N1907" i="5"/>
  <c r="M1907" i="5"/>
  <c r="L1907" i="5"/>
  <c r="K1907" i="5"/>
  <c r="J1907" i="5"/>
  <c r="I1907" i="5"/>
  <c r="H1907" i="5"/>
  <c r="G1907" i="5"/>
  <c r="F1907" i="5"/>
  <c r="E1907" i="5"/>
  <c r="D1907" i="5"/>
  <c r="C1907" i="5"/>
  <c r="B1907" i="5"/>
  <c r="O1906" i="5"/>
  <c r="N1906" i="5"/>
  <c r="M1906" i="5"/>
  <c r="L1906" i="5"/>
  <c r="K1906" i="5"/>
  <c r="J1906" i="5"/>
  <c r="I1906" i="5"/>
  <c r="H1906" i="5"/>
  <c r="G1906" i="5"/>
  <c r="F1906" i="5"/>
  <c r="E1906" i="5"/>
  <c r="D1906" i="5"/>
  <c r="C1906" i="5"/>
  <c r="B1906" i="5"/>
  <c r="O1905" i="5"/>
  <c r="N1905" i="5"/>
  <c r="M1905" i="5"/>
  <c r="L1905" i="5"/>
  <c r="K1905" i="5"/>
  <c r="J1905" i="5"/>
  <c r="I1905" i="5"/>
  <c r="H1905" i="5"/>
  <c r="G1905" i="5"/>
  <c r="F1905" i="5"/>
  <c r="E1905" i="5"/>
  <c r="D1905" i="5"/>
  <c r="C1905" i="5"/>
  <c r="B1905" i="5"/>
  <c r="O1904" i="5"/>
  <c r="N1904" i="5"/>
  <c r="M1904" i="5"/>
  <c r="L1904" i="5"/>
  <c r="K1904" i="5"/>
  <c r="J1904" i="5"/>
  <c r="I1904" i="5"/>
  <c r="H1904" i="5"/>
  <c r="G1904" i="5"/>
  <c r="F1904" i="5"/>
  <c r="E1904" i="5"/>
  <c r="D1904" i="5"/>
  <c r="C1904" i="5"/>
  <c r="B1904" i="5"/>
  <c r="O1903" i="5"/>
  <c r="N1903" i="5"/>
  <c r="M1903" i="5"/>
  <c r="L1903" i="5"/>
  <c r="K1903" i="5"/>
  <c r="J1903" i="5"/>
  <c r="I1903" i="5"/>
  <c r="H1903" i="5"/>
  <c r="G1903" i="5"/>
  <c r="F1903" i="5"/>
  <c r="E1903" i="5"/>
  <c r="D1903" i="5"/>
  <c r="C1903" i="5"/>
  <c r="B1903" i="5"/>
  <c r="O1902" i="5"/>
  <c r="N1902" i="5"/>
  <c r="M1902" i="5"/>
  <c r="L1902" i="5"/>
  <c r="K1902" i="5"/>
  <c r="J1902" i="5"/>
  <c r="I1902" i="5"/>
  <c r="H1902" i="5"/>
  <c r="G1902" i="5"/>
  <c r="F1902" i="5"/>
  <c r="E1902" i="5"/>
  <c r="D1902" i="5"/>
  <c r="C1902" i="5"/>
  <c r="B1902" i="5"/>
  <c r="O1901" i="5"/>
  <c r="N1901" i="5"/>
  <c r="M1901" i="5"/>
  <c r="L1901" i="5"/>
  <c r="K1901" i="5"/>
  <c r="J1901" i="5"/>
  <c r="I1901" i="5"/>
  <c r="H1901" i="5"/>
  <c r="G1901" i="5"/>
  <c r="F1901" i="5"/>
  <c r="E1901" i="5"/>
  <c r="D1901" i="5"/>
  <c r="C1901" i="5"/>
  <c r="B1901" i="5"/>
  <c r="O1900" i="5"/>
  <c r="N1900" i="5"/>
  <c r="M1900" i="5"/>
  <c r="L1900" i="5"/>
  <c r="K1900" i="5"/>
  <c r="J1900" i="5"/>
  <c r="I1900" i="5"/>
  <c r="H1900" i="5"/>
  <c r="G1900" i="5"/>
  <c r="F1900" i="5"/>
  <c r="E1900" i="5"/>
  <c r="D1900" i="5"/>
  <c r="C1900" i="5"/>
  <c r="B1900" i="5"/>
  <c r="O1899" i="5"/>
  <c r="N1899" i="5"/>
  <c r="M1899" i="5"/>
  <c r="L1899" i="5"/>
  <c r="K1899" i="5"/>
  <c r="J1899" i="5"/>
  <c r="I1899" i="5"/>
  <c r="H1899" i="5"/>
  <c r="G1899" i="5"/>
  <c r="F1899" i="5"/>
  <c r="E1899" i="5"/>
  <c r="D1899" i="5"/>
  <c r="C1899" i="5"/>
  <c r="B1899" i="5"/>
  <c r="O1898" i="5"/>
  <c r="N1898" i="5"/>
  <c r="M1898" i="5"/>
  <c r="L1898" i="5"/>
  <c r="K1898" i="5"/>
  <c r="J1898" i="5"/>
  <c r="I1898" i="5"/>
  <c r="H1898" i="5"/>
  <c r="G1898" i="5"/>
  <c r="F1898" i="5"/>
  <c r="E1898" i="5"/>
  <c r="D1898" i="5"/>
  <c r="C1898" i="5"/>
  <c r="B1898" i="5"/>
  <c r="O1897" i="5"/>
  <c r="N1897" i="5"/>
  <c r="M1897" i="5"/>
  <c r="L1897" i="5"/>
  <c r="K1897" i="5"/>
  <c r="J1897" i="5"/>
  <c r="I1897" i="5"/>
  <c r="H1897" i="5"/>
  <c r="G1897" i="5"/>
  <c r="F1897" i="5"/>
  <c r="E1897" i="5"/>
  <c r="D1897" i="5"/>
  <c r="C1897" i="5"/>
  <c r="B1897" i="5"/>
  <c r="O1896" i="5"/>
  <c r="N1896" i="5"/>
  <c r="M1896" i="5"/>
  <c r="L1896" i="5"/>
  <c r="K1896" i="5"/>
  <c r="J1896" i="5"/>
  <c r="I1896" i="5"/>
  <c r="H1896" i="5"/>
  <c r="G1896" i="5"/>
  <c r="F1896" i="5"/>
  <c r="E1896" i="5"/>
  <c r="D1896" i="5"/>
  <c r="C1896" i="5"/>
  <c r="B1896" i="5"/>
  <c r="O1895" i="5"/>
  <c r="N1895" i="5"/>
  <c r="M1895" i="5"/>
  <c r="L1895" i="5"/>
  <c r="K1895" i="5"/>
  <c r="J1895" i="5"/>
  <c r="I1895" i="5"/>
  <c r="H1895" i="5"/>
  <c r="G1895" i="5"/>
  <c r="F1895" i="5"/>
  <c r="E1895" i="5"/>
  <c r="D1895" i="5"/>
  <c r="C1895" i="5"/>
  <c r="B1895" i="5"/>
  <c r="O1894" i="5"/>
  <c r="N1894" i="5"/>
  <c r="M1894" i="5"/>
  <c r="L1894" i="5"/>
  <c r="K1894" i="5"/>
  <c r="J1894" i="5"/>
  <c r="I1894" i="5"/>
  <c r="H1894" i="5"/>
  <c r="G1894" i="5"/>
  <c r="F1894" i="5"/>
  <c r="E1894" i="5"/>
  <c r="D1894" i="5"/>
  <c r="C1894" i="5"/>
  <c r="B1894" i="5"/>
  <c r="O1893" i="5"/>
  <c r="N1893" i="5"/>
  <c r="M1893" i="5"/>
  <c r="L1893" i="5"/>
  <c r="K1893" i="5"/>
  <c r="J1893" i="5"/>
  <c r="I1893" i="5"/>
  <c r="H1893" i="5"/>
  <c r="G1893" i="5"/>
  <c r="F1893" i="5"/>
  <c r="E1893" i="5"/>
  <c r="D1893" i="5"/>
  <c r="C1893" i="5"/>
  <c r="B1893" i="5"/>
  <c r="O1892" i="5"/>
  <c r="N1892" i="5"/>
  <c r="M1892" i="5"/>
  <c r="L1892" i="5"/>
  <c r="K1892" i="5"/>
  <c r="J1892" i="5"/>
  <c r="I1892" i="5"/>
  <c r="H1892" i="5"/>
  <c r="G1892" i="5"/>
  <c r="F1892" i="5"/>
  <c r="E1892" i="5"/>
  <c r="D1892" i="5"/>
  <c r="C1892" i="5"/>
  <c r="B1892" i="5"/>
  <c r="O1891" i="5"/>
  <c r="N1891" i="5"/>
  <c r="M1891" i="5"/>
  <c r="L1891" i="5"/>
  <c r="K1891" i="5"/>
  <c r="J1891" i="5"/>
  <c r="I1891" i="5"/>
  <c r="H1891" i="5"/>
  <c r="G1891" i="5"/>
  <c r="F1891" i="5"/>
  <c r="E1891" i="5"/>
  <c r="D1891" i="5"/>
  <c r="C1891" i="5"/>
  <c r="B1891" i="5"/>
  <c r="O1890" i="5"/>
  <c r="N1890" i="5"/>
  <c r="M1890" i="5"/>
  <c r="L1890" i="5"/>
  <c r="K1890" i="5"/>
  <c r="J1890" i="5"/>
  <c r="I1890" i="5"/>
  <c r="H1890" i="5"/>
  <c r="G1890" i="5"/>
  <c r="F1890" i="5"/>
  <c r="E1890" i="5"/>
  <c r="D1890" i="5"/>
  <c r="C1890" i="5"/>
  <c r="B1890" i="5"/>
  <c r="O1889" i="5"/>
  <c r="N1889" i="5"/>
  <c r="M1889" i="5"/>
  <c r="L1889" i="5"/>
  <c r="K1889" i="5"/>
  <c r="J1889" i="5"/>
  <c r="I1889" i="5"/>
  <c r="H1889" i="5"/>
  <c r="G1889" i="5"/>
  <c r="F1889" i="5"/>
  <c r="E1889" i="5"/>
  <c r="D1889" i="5"/>
  <c r="C1889" i="5"/>
  <c r="B1889" i="5"/>
  <c r="O1888" i="5"/>
  <c r="N1888" i="5"/>
  <c r="M1888" i="5"/>
  <c r="L1888" i="5"/>
  <c r="K1888" i="5"/>
  <c r="J1888" i="5"/>
  <c r="I1888" i="5"/>
  <c r="H1888" i="5"/>
  <c r="G1888" i="5"/>
  <c r="F1888" i="5"/>
  <c r="E1888" i="5"/>
  <c r="D1888" i="5"/>
  <c r="C1888" i="5"/>
  <c r="B1888" i="5"/>
  <c r="O1887" i="5"/>
  <c r="N1887" i="5"/>
  <c r="M1887" i="5"/>
  <c r="L1887" i="5"/>
  <c r="K1887" i="5"/>
  <c r="J1887" i="5"/>
  <c r="I1887" i="5"/>
  <c r="H1887" i="5"/>
  <c r="G1887" i="5"/>
  <c r="F1887" i="5"/>
  <c r="E1887" i="5"/>
  <c r="D1887" i="5"/>
  <c r="C1887" i="5"/>
  <c r="B1887" i="5"/>
  <c r="O1886" i="5"/>
  <c r="N1886" i="5"/>
  <c r="M1886" i="5"/>
  <c r="L1886" i="5"/>
  <c r="K1886" i="5"/>
  <c r="J1886" i="5"/>
  <c r="I1886" i="5"/>
  <c r="H1886" i="5"/>
  <c r="G1886" i="5"/>
  <c r="F1886" i="5"/>
  <c r="E1886" i="5"/>
  <c r="D1886" i="5"/>
  <c r="C1886" i="5"/>
  <c r="B1886" i="5"/>
  <c r="O1885" i="5"/>
  <c r="N1885" i="5"/>
  <c r="M1885" i="5"/>
  <c r="L1885" i="5"/>
  <c r="K1885" i="5"/>
  <c r="J1885" i="5"/>
  <c r="I1885" i="5"/>
  <c r="H1885" i="5"/>
  <c r="G1885" i="5"/>
  <c r="F1885" i="5"/>
  <c r="E1885" i="5"/>
  <c r="D1885" i="5"/>
  <c r="C1885" i="5"/>
  <c r="B1885" i="5"/>
  <c r="O1884" i="5"/>
  <c r="N1884" i="5"/>
  <c r="M1884" i="5"/>
  <c r="L1884" i="5"/>
  <c r="K1884" i="5"/>
  <c r="J1884" i="5"/>
  <c r="I1884" i="5"/>
  <c r="H1884" i="5"/>
  <c r="G1884" i="5"/>
  <c r="F1884" i="5"/>
  <c r="E1884" i="5"/>
  <c r="D1884" i="5"/>
  <c r="C1884" i="5"/>
  <c r="B1884" i="5"/>
  <c r="O1883" i="5"/>
  <c r="N1883" i="5"/>
  <c r="M1883" i="5"/>
  <c r="L1883" i="5"/>
  <c r="K1883" i="5"/>
  <c r="J1883" i="5"/>
  <c r="I1883" i="5"/>
  <c r="H1883" i="5"/>
  <c r="G1883" i="5"/>
  <c r="F1883" i="5"/>
  <c r="E1883" i="5"/>
  <c r="D1883" i="5"/>
  <c r="C1883" i="5"/>
  <c r="B1883" i="5"/>
  <c r="O1882" i="5"/>
  <c r="N1882" i="5"/>
  <c r="M1882" i="5"/>
  <c r="L1882" i="5"/>
  <c r="K1882" i="5"/>
  <c r="J1882" i="5"/>
  <c r="I1882" i="5"/>
  <c r="H1882" i="5"/>
  <c r="G1882" i="5"/>
  <c r="F1882" i="5"/>
  <c r="E1882" i="5"/>
  <c r="D1882" i="5"/>
  <c r="C1882" i="5"/>
  <c r="B1882" i="5"/>
  <c r="O1881" i="5"/>
  <c r="N1881" i="5"/>
  <c r="M1881" i="5"/>
  <c r="L1881" i="5"/>
  <c r="K1881" i="5"/>
  <c r="J1881" i="5"/>
  <c r="I1881" i="5"/>
  <c r="H1881" i="5"/>
  <c r="G1881" i="5"/>
  <c r="F1881" i="5"/>
  <c r="E1881" i="5"/>
  <c r="D1881" i="5"/>
  <c r="C1881" i="5"/>
  <c r="B1881" i="5"/>
  <c r="O1880" i="5"/>
  <c r="N1880" i="5"/>
  <c r="M1880" i="5"/>
  <c r="L1880" i="5"/>
  <c r="K1880" i="5"/>
  <c r="J1880" i="5"/>
  <c r="I1880" i="5"/>
  <c r="H1880" i="5"/>
  <c r="G1880" i="5"/>
  <c r="F1880" i="5"/>
  <c r="E1880" i="5"/>
  <c r="D1880" i="5"/>
  <c r="C1880" i="5"/>
  <c r="B1880" i="5"/>
  <c r="O1879" i="5"/>
  <c r="N1879" i="5"/>
  <c r="M1879" i="5"/>
  <c r="L1879" i="5"/>
  <c r="K1879" i="5"/>
  <c r="J1879" i="5"/>
  <c r="I1879" i="5"/>
  <c r="H1879" i="5"/>
  <c r="G1879" i="5"/>
  <c r="F1879" i="5"/>
  <c r="E1879" i="5"/>
  <c r="D1879" i="5"/>
  <c r="C1879" i="5"/>
  <c r="B1879" i="5"/>
  <c r="O1878" i="5"/>
  <c r="N1878" i="5"/>
  <c r="M1878" i="5"/>
  <c r="L1878" i="5"/>
  <c r="K1878" i="5"/>
  <c r="J1878" i="5"/>
  <c r="I1878" i="5"/>
  <c r="H1878" i="5"/>
  <c r="G1878" i="5"/>
  <c r="F1878" i="5"/>
  <c r="E1878" i="5"/>
  <c r="D1878" i="5"/>
  <c r="C1878" i="5"/>
  <c r="B1878" i="5"/>
  <c r="O1877" i="5"/>
  <c r="N1877" i="5"/>
  <c r="M1877" i="5"/>
  <c r="L1877" i="5"/>
  <c r="K1877" i="5"/>
  <c r="J1877" i="5"/>
  <c r="I1877" i="5"/>
  <c r="H1877" i="5"/>
  <c r="G1877" i="5"/>
  <c r="F1877" i="5"/>
  <c r="E1877" i="5"/>
  <c r="D1877" i="5"/>
  <c r="C1877" i="5"/>
  <c r="B1877" i="5"/>
  <c r="O1876" i="5"/>
  <c r="N1876" i="5"/>
  <c r="M1876" i="5"/>
  <c r="L1876" i="5"/>
  <c r="K1876" i="5"/>
  <c r="J1876" i="5"/>
  <c r="I1876" i="5"/>
  <c r="H1876" i="5"/>
  <c r="G1876" i="5"/>
  <c r="F1876" i="5"/>
  <c r="E1876" i="5"/>
  <c r="D1876" i="5"/>
  <c r="C1876" i="5"/>
  <c r="B1876" i="5"/>
  <c r="O1875" i="5"/>
  <c r="N1875" i="5"/>
  <c r="M1875" i="5"/>
  <c r="L1875" i="5"/>
  <c r="K1875" i="5"/>
  <c r="J1875" i="5"/>
  <c r="I1875" i="5"/>
  <c r="H1875" i="5"/>
  <c r="G1875" i="5"/>
  <c r="F1875" i="5"/>
  <c r="E1875" i="5"/>
  <c r="D1875" i="5"/>
  <c r="C1875" i="5"/>
  <c r="B1875" i="5"/>
  <c r="O1874" i="5"/>
  <c r="N1874" i="5"/>
  <c r="M1874" i="5"/>
  <c r="L1874" i="5"/>
  <c r="K1874" i="5"/>
  <c r="J1874" i="5"/>
  <c r="I1874" i="5"/>
  <c r="H1874" i="5"/>
  <c r="G1874" i="5"/>
  <c r="F1874" i="5"/>
  <c r="E1874" i="5"/>
  <c r="D1874" i="5"/>
  <c r="C1874" i="5"/>
  <c r="B1874" i="5"/>
  <c r="O1873" i="5"/>
  <c r="N1873" i="5"/>
  <c r="M1873" i="5"/>
  <c r="L1873" i="5"/>
  <c r="K1873" i="5"/>
  <c r="J1873" i="5"/>
  <c r="I1873" i="5"/>
  <c r="H1873" i="5"/>
  <c r="G1873" i="5"/>
  <c r="F1873" i="5"/>
  <c r="E1873" i="5"/>
  <c r="D1873" i="5"/>
  <c r="C1873" i="5"/>
  <c r="B1873" i="5"/>
  <c r="O1872" i="5"/>
  <c r="N1872" i="5"/>
  <c r="M1872" i="5"/>
  <c r="L1872" i="5"/>
  <c r="K1872" i="5"/>
  <c r="J1872" i="5"/>
  <c r="I1872" i="5"/>
  <c r="H1872" i="5"/>
  <c r="G1872" i="5"/>
  <c r="F1872" i="5"/>
  <c r="E1872" i="5"/>
  <c r="D1872" i="5"/>
  <c r="C1872" i="5"/>
  <c r="B1872" i="5"/>
  <c r="O1871" i="5"/>
  <c r="N1871" i="5"/>
  <c r="M1871" i="5"/>
  <c r="L1871" i="5"/>
  <c r="K1871" i="5"/>
  <c r="J1871" i="5"/>
  <c r="I1871" i="5"/>
  <c r="H1871" i="5"/>
  <c r="G1871" i="5"/>
  <c r="F1871" i="5"/>
  <c r="E1871" i="5"/>
  <c r="D1871" i="5"/>
  <c r="C1871" i="5"/>
  <c r="B1871" i="5"/>
  <c r="O1870" i="5"/>
  <c r="N1870" i="5"/>
  <c r="M1870" i="5"/>
  <c r="L1870" i="5"/>
  <c r="K1870" i="5"/>
  <c r="J1870" i="5"/>
  <c r="I1870" i="5"/>
  <c r="H1870" i="5"/>
  <c r="G1870" i="5"/>
  <c r="F1870" i="5"/>
  <c r="E1870" i="5"/>
  <c r="D1870" i="5"/>
  <c r="C1870" i="5"/>
  <c r="B1870" i="5"/>
  <c r="O1869" i="5"/>
  <c r="N1869" i="5"/>
  <c r="M1869" i="5"/>
  <c r="L1869" i="5"/>
  <c r="K1869" i="5"/>
  <c r="J1869" i="5"/>
  <c r="I1869" i="5"/>
  <c r="H1869" i="5"/>
  <c r="G1869" i="5"/>
  <c r="F1869" i="5"/>
  <c r="E1869" i="5"/>
  <c r="D1869" i="5"/>
  <c r="C1869" i="5"/>
  <c r="B1869" i="5"/>
  <c r="O1868" i="5"/>
  <c r="N1868" i="5"/>
  <c r="M1868" i="5"/>
  <c r="L1868" i="5"/>
  <c r="K1868" i="5"/>
  <c r="J1868" i="5"/>
  <c r="I1868" i="5"/>
  <c r="H1868" i="5"/>
  <c r="G1868" i="5"/>
  <c r="F1868" i="5"/>
  <c r="E1868" i="5"/>
  <c r="D1868" i="5"/>
  <c r="C1868" i="5"/>
  <c r="B1868" i="5"/>
  <c r="O1867" i="5"/>
  <c r="N1867" i="5"/>
  <c r="M1867" i="5"/>
  <c r="L1867" i="5"/>
  <c r="K1867" i="5"/>
  <c r="J1867" i="5"/>
  <c r="I1867" i="5"/>
  <c r="H1867" i="5"/>
  <c r="G1867" i="5"/>
  <c r="F1867" i="5"/>
  <c r="E1867" i="5"/>
  <c r="D1867" i="5"/>
  <c r="C1867" i="5"/>
  <c r="B1867" i="5"/>
  <c r="O1866" i="5"/>
  <c r="N1866" i="5"/>
  <c r="M1866" i="5"/>
  <c r="L1866" i="5"/>
  <c r="K1866" i="5"/>
  <c r="J1866" i="5"/>
  <c r="I1866" i="5"/>
  <c r="H1866" i="5"/>
  <c r="G1866" i="5"/>
  <c r="F1866" i="5"/>
  <c r="E1866" i="5"/>
  <c r="D1866" i="5"/>
  <c r="C1866" i="5"/>
  <c r="B1866" i="5"/>
  <c r="O1865" i="5"/>
  <c r="N1865" i="5"/>
  <c r="M1865" i="5"/>
  <c r="L1865" i="5"/>
  <c r="K1865" i="5"/>
  <c r="J1865" i="5"/>
  <c r="I1865" i="5"/>
  <c r="H1865" i="5"/>
  <c r="G1865" i="5"/>
  <c r="F1865" i="5"/>
  <c r="E1865" i="5"/>
  <c r="D1865" i="5"/>
  <c r="C1865" i="5"/>
  <c r="B1865" i="5"/>
  <c r="O1864" i="5"/>
  <c r="N1864" i="5"/>
  <c r="M1864" i="5"/>
  <c r="L1864" i="5"/>
  <c r="K1864" i="5"/>
  <c r="J1864" i="5"/>
  <c r="I1864" i="5"/>
  <c r="H1864" i="5"/>
  <c r="G1864" i="5"/>
  <c r="F1864" i="5"/>
  <c r="E1864" i="5"/>
  <c r="D1864" i="5"/>
  <c r="C1864" i="5"/>
  <c r="B1864" i="5"/>
  <c r="O1863" i="5"/>
  <c r="N1863" i="5"/>
  <c r="M1863" i="5"/>
  <c r="L1863" i="5"/>
  <c r="K1863" i="5"/>
  <c r="J1863" i="5"/>
  <c r="I1863" i="5"/>
  <c r="H1863" i="5"/>
  <c r="G1863" i="5"/>
  <c r="F1863" i="5"/>
  <c r="E1863" i="5"/>
  <c r="D1863" i="5"/>
  <c r="C1863" i="5"/>
  <c r="B1863" i="5"/>
  <c r="O1862" i="5"/>
  <c r="N1862" i="5"/>
  <c r="M1862" i="5"/>
  <c r="L1862" i="5"/>
  <c r="K1862" i="5"/>
  <c r="J1862" i="5"/>
  <c r="I1862" i="5"/>
  <c r="H1862" i="5"/>
  <c r="G1862" i="5"/>
  <c r="F1862" i="5"/>
  <c r="E1862" i="5"/>
  <c r="D1862" i="5"/>
  <c r="C1862" i="5"/>
  <c r="B1862" i="5"/>
  <c r="O1861" i="5"/>
  <c r="N1861" i="5"/>
  <c r="M1861" i="5"/>
  <c r="L1861" i="5"/>
  <c r="K1861" i="5"/>
  <c r="J1861" i="5"/>
  <c r="I1861" i="5"/>
  <c r="H1861" i="5"/>
  <c r="G1861" i="5"/>
  <c r="F1861" i="5"/>
  <c r="E1861" i="5"/>
  <c r="D1861" i="5"/>
  <c r="C1861" i="5"/>
  <c r="B1861" i="5"/>
  <c r="O1860" i="5"/>
  <c r="N1860" i="5"/>
  <c r="M1860" i="5"/>
  <c r="L1860" i="5"/>
  <c r="K1860" i="5"/>
  <c r="J1860" i="5"/>
  <c r="I1860" i="5"/>
  <c r="H1860" i="5"/>
  <c r="G1860" i="5"/>
  <c r="F1860" i="5"/>
  <c r="E1860" i="5"/>
  <c r="D1860" i="5"/>
  <c r="C1860" i="5"/>
  <c r="B1860" i="5"/>
  <c r="O1859" i="5"/>
  <c r="N1859" i="5"/>
  <c r="M1859" i="5"/>
  <c r="L1859" i="5"/>
  <c r="K1859" i="5"/>
  <c r="J1859" i="5"/>
  <c r="I1859" i="5"/>
  <c r="H1859" i="5"/>
  <c r="G1859" i="5"/>
  <c r="F1859" i="5"/>
  <c r="E1859" i="5"/>
  <c r="D1859" i="5"/>
  <c r="C1859" i="5"/>
  <c r="B1859" i="5"/>
  <c r="O1858" i="5"/>
  <c r="N1858" i="5"/>
  <c r="M1858" i="5"/>
  <c r="L1858" i="5"/>
  <c r="K1858" i="5"/>
  <c r="J1858" i="5"/>
  <c r="I1858" i="5"/>
  <c r="H1858" i="5"/>
  <c r="G1858" i="5"/>
  <c r="F1858" i="5"/>
  <c r="E1858" i="5"/>
  <c r="D1858" i="5"/>
  <c r="C1858" i="5"/>
  <c r="B1858" i="5"/>
  <c r="O1857" i="5"/>
  <c r="N1857" i="5"/>
  <c r="M1857" i="5"/>
  <c r="L1857" i="5"/>
  <c r="K1857" i="5"/>
  <c r="J1857" i="5"/>
  <c r="I1857" i="5"/>
  <c r="H1857" i="5"/>
  <c r="G1857" i="5"/>
  <c r="F1857" i="5"/>
  <c r="E1857" i="5"/>
  <c r="D1857" i="5"/>
  <c r="C1857" i="5"/>
  <c r="B1857" i="5"/>
  <c r="O1856" i="5"/>
  <c r="N1856" i="5"/>
  <c r="M1856" i="5"/>
  <c r="L1856" i="5"/>
  <c r="K1856" i="5"/>
  <c r="J1856" i="5"/>
  <c r="I1856" i="5"/>
  <c r="H1856" i="5"/>
  <c r="G1856" i="5"/>
  <c r="F1856" i="5"/>
  <c r="E1856" i="5"/>
  <c r="D1856" i="5"/>
  <c r="C1856" i="5"/>
  <c r="B1856" i="5"/>
  <c r="O1855" i="5"/>
  <c r="N1855" i="5"/>
  <c r="M1855" i="5"/>
  <c r="L1855" i="5"/>
  <c r="K1855" i="5"/>
  <c r="J1855" i="5"/>
  <c r="I1855" i="5"/>
  <c r="H1855" i="5"/>
  <c r="G1855" i="5"/>
  <c r="F1855" i="5"/>
  <c r="E1855" i="5"/>
  <c r="D1855" i="5"/>
  <c r="C1855" i="5"/>
  <c r="B1855" i="5"/>
  <c r="O1854" i="5"/>
  <c r="N1854" i="5"/>
  <c r="M1854" i="5"/>
  <c r="L1854" i="5"/>
  <c r="K1854" i="5"/>
  <c r="J1854" i="5"/>
  <c r="I1854" i="5"/>
  <c r="H1854" i="5"/>
  <c r="G1854" i="5"/>
  <c r="F1854" i="5"/>
  <c r="E1854" i="5"/>
  <c r="D1854" i="5"/>
  <c r="C1854" i="5"/>
  <c r="B1854" i="5"/>
  <c r="O1853" i="5"/>
  <c r="N1853" i="5"/>
  <c r="M1853" i="5"/>
  <c r="L1853" i="5"/>
  <c r="K1853" i="5"/>
  <c r="J1853" i="5"/>
  <c r="I1853" i="5"/>
  <c r="H1853" i="5"/>
  <c r="G1853" i="5"/>
  <c r="F1853" i="5"/>
  <c r="E1853" i="5"/>
  <c r="D1853" i="5"/>
  <c r="C1853" i="5"/>
  <c r="B1853" i="5"/>
  <c r="O1852" i="5"/>
  <c r="N1852" i="5"/>
  <c r="M1852" i="5"/>
  <c r="L1852" i="5"/>
  <c r="K1852" i="5"/>
  <c r="J1852" i="5"/>
  <c r="I1852" i="5"/>
  <c r="H1852" i="5"/>
  <c r="G1852" i="5"/>
  <c r="F1852" i="5"/>
  <c r="E1852" i="5"/>
  <c r="D1852" i="5"/>
  <c r="C1852" i="5"/>
  <c r="B1852" i="5"/>
  <c r="O1851" i="5"/>
  <c r="N1851" i="5"/>
  <c r="M1851" i="5"/>
  <c r="L1851" i="5"/>
  <c r="K1851" i="5"/>
  <c r="J1851" i="5"/>
  <c r="I1851" i="5"/>
  <c r="H1851" i="5"/>
  <c r="G1851" i="5"/>
  <c r="F1851" i="5"/>
  <c r="E1851" i="5"/>
  <c r="D1851" i="5"/>
  <c r="C1851" i="5"/>
  <c r="B1851" i="5"/>
  <c r="O1850" i="5"/>
  <c r="N1850" i="5"/>
  <c r="M1850" i="5"/>
  <c r="L1850" i="5"/>
  <c r="K1850" i="5"/>
  <c r="J1850" i="5"/>
  <c r="I1850" i="5"/>
  <c r="H1850" i="5"/>
  <c r="G1850" i="5"/>
  <c r="F1850" i="5"/>
  <c r="E1850" i="5"/>
  <c r="D1850" i="5"/>
  <c r="C1850" i="5"/>
  <c r="B1850" i="5"/>
  <c r="O1849" i="5"/>
  <c r="N1849" i="5"/>
  <c r="M1849" i="5"/>
  <c r="L1849" i="5"/>
  <c r="K1849" i="5"/>
  <c r="J1849" i="5"/>
  <c r="I1849" i="5"/>
  <c r="H1849" i="5"/>
  <c r="G1849" i="5"/>
  <c r="F1849" i="5"/>
  <c r="E1849" i="5"/>
  <c r="D1849" i="5"/>
  <c r="C1849" i="5"/>
  <c r="B1849" i="5"/>
  <c r="O1848" i="5"/>
  <c r="N1848" i="5"/>
  <c r="M1848" i="5"/>
  <c r="L1848" i="5"/>
  <c r="K1848" i="5"/>
  <c r="J1848" i="5"/>
  <c r="I1848" i="5"/>
  <c r="H1848" i="5"/>
  <c r="G1848" i="5"/>
  <c r="F1848" i="5"/>
  <c r="E1848" i="5"/>
  <c r="D1848" i="5"/>
  <c r="C1848" i="5"/>
  <c r="B1848" i="5"/>
  <c r="O1847" i="5"/>
  <c r="N1847" i="5"/>
  <c r="M1847" i="5"/>
  <c r="L1847" i="5"/>
  <c r="K1847" i="5"/>
  <c r="J1847" i="5"/>
  <c r="I1847" i="5"/>
  <c r="H1847" i="5"/>
  <c r="G1847" i="5"/>
  <c r="F1847" i="5"/>
  <c r="E1847" i="5"/>
  <c r="D1847" i="5"/>
  <c r="C1847" i="5"/>
  <c r="B1847" i="5"/>
  <c r="O1846" i="5"/>
  <c r="N1846" i="5"/>
  <c r="M1846" i="5"/>
  <c r="L1846" i="5"/>
  <c r="K1846" i="5"/>
  <c r="J1846" i="5"/>
  <c r="I1846" i="5"/>
  <c r="H1846" i="5"/>
  <c r="G1846" i="5"/>
  <c r="F1846" i="5"/>
  <c r="E1846" i="5"/>
  <c r="D1846" i="5"/>
  <c r="C1846" i="5"/>
  <c r="B1846" i="5"/>
  <c r="O1845" i="5"/>
  <c r="N1845" i="5"/>
  <c r="M1845" i="5"/>
  <c r="L1845" i="5"/>
  <c r="K1845" i="5"/>
  <c r="J1845" i="5"/>
  <c r="I1845" i="5"/>
  <c r="H1845" i="5"/>
  <c r="G1845" i="5"/>
  <c r="F1845" i="5"/>
  <c r="E1845" i="5"/>
  <c r="D1845" i="5"/>
  <c r="C1845" i="5"/>
  <c r="B1845" i="5"/>
  <c r="O1844" i="5"/>
  <c r="N1844" i="5"/>
  <c r="M1844" i="5"/>
  <c r="L1844" i="5"/>
  <c r="K1844" i="5"/>
  <c r="J1844" i="5"/>
  <c r="I1844" i="5"/>
  <c r="H1844" i="5"/>
  <c r="G1844" i="5"/>
  <c r="F1844" i="5"/>
  <c r="E1844" i="5"/>
  <c r="D1844" i="5"/>
  <c r="C1844" i="5"/>
  <c r="B1844" i="5"/>
  <c r="O1843" i="5"/>
  <c r="N1843" i="5"/>
  <c r="M1843" i="5"/>
  <c r="L1843" i="5"/>
  <c r="K1843" i="5"/>
  <c r="J1843" i="5"/>
  <c r="I1843" i="5"/>
  <c r="H1843" i="5"/>
  <c r="G1843" i="5"/>
  <c r="F1843" i="5"/>
  <c r="E1843" i="5"/>
  <c r="D1843" i="5"/>
  <c r="C1843" i="5"/>
  <c r="B1843" i="5"/>
  <c r="O1842" i="5"/>
  <c r="N1842" i="5"/>
  <c r="M1842" i="5"/>
  <c r="L1842" i="5"/>
  <c r="K1842" i="5"/>
  <c r="J1842" i="5"/>
  <c r="I1842" i="5"/>
  <c r="H1842" i="5"/>
  <c r="G1842" i="5"/>
  <c r="F1842" i="5"/>
  <c r="E1842" i="5"/>
  <c r="D1842" i="5"/>
  <c r="C1842" i="5"/>
  <c r="B1842" i="5"/>
  <c r="O1841" i="5"/>
  <c r="N1841" i="5"/>
  <c r="M1841" i="5"/>
  <c r="L1841" i="5"/>
  <c r="K1841" i="5"/>
  <c r="J1841" i="5"/>
  <c r="I1841" i="5"/>
  <c r="H1841" i="5"/>
  <c r="G1841" i="5"/>
  <c r="F1841" i="5"/>
  <c r="E1841" i="5"/>
  <c r="D1841" i="5"/>
  <c r="C1841" i="5"/>
  <c r="B1841" i="5"/>
  <c r="O1840" i="5"/>
  <c r="N1840" i="5"/>
  <c r="M1840" i="5"/>
  <c r="L1840" i="5"/>
  <c r="K1840" i="5"/>
  <c r="J1840" i="5"/>
  <c r="I1840" i="5"/>
  <c r="H1840" i="5"/>
  <c r="G1840" i="5"/>
  <c r="F1840" i="5"/>
  <c r="E1840" i="5"/>
  <c r="D1840" i="5"/>
  <c r="C1840" i="5"/>
  <c r="B1840" i="5"/>
  <c r="O1839" i="5"/>
  <c r="N1839" i="5"/>
  <c r="M1839" i="5"/>
  <c r="L1839" i="5"/>
  <c r="K1839" i="5"/>
  <c r="J1839" i="5"/>
  <c r="I1839" i="5"/>
  <c r="H1839" i="5"/>
  <c r="G1839" i="5"/>
  <c r="F1839" i="5"/>
  <c r="E1839" i="5"/>
  <c r="D1839" i="5"/>
  <c r="C1839" i="5"/>
  <c r="B1839" i="5"/>
  <c r="O1838" i="5"/>
  <c r="N1838" i="5"/>
  <c r="M1838" i="5"/>
  <c r="L1838" i="5"/>
  <c r="K1838" i="5"/>
  <c r="J1838" i="5"/>
  <c r="I1838" i="5"/>
  <c r="H1838" i="5"/>
  <c r="G1838" i="5"/>
  <c r="F1838" i="5"/>
  <c r="E1838" i="5"/>
  <c r="D1838" i="5"/>
  <c r="C1838" i="5"/>
  <c r="B1838" i="5"/>
  <c r="O1837" i="5"/>
  <c r="N1837" i="5"/>
  <c r="M1837" i="5"/>
  <c r="L1837" i="5"/>
  <c r="K1837" i="5"/>
  <c r="J1837" i="5"/>
  <c r="I1837" i="5"/>
  <c r="H1837" i="5"/>
  <c r="G1837" i="5"/>
  <c r="F1837" i="5"/>
  <c r="E1837" i="5"/>
  <c r="D1837" i="5"/>
  <c r="C1837" i="5"/>
  <c r="B1837" i="5"/>
  <c r="O1836" i="5"/>
  <c r="N1836" i="5"/>
  <c r="M1836" i="5"/>
  <c r="L1836" i="5"/>
  <c r="K1836" i="5"/>
  <c r="J1836" i="5"/>
  <c r="I1836" i="5"/>
  <c r="H1836" i="5"/>
  <c r="G1836" i="5"/>
  <c r="F1836" i="5"/>
  <c r="E1836" i="5"/>
  <c r="D1836" i="5"/>
  <c r="C1836" i="5"/>
  <c r="B1836" i="5"/>
  <c r="O1835" i="5"/>
  <c r="N1835" i="5"/>
  <c r="M1835" i="5"/>
  <c r="L1835" i="5"/>
  <c r="K1835" i="5"/>
  <c r="J1835" i="5"/>
  <c r="I1835" i="5"/>
  <c r="H1835" i="5"/>
  <c r="G1835" i="5"/>
  <c r="F1835" i="5"/>
  <c r="E1835" i="5"/>
  <c r="D1835" i="5"/>
  <c r="C1835" i="5"/>
  <c r="B1835" i="5"/>
  <c r="O1834" i="5"/>
  <c r="N1834" i="5"/>
  <c r="M1834" i="5"/>
  <c r="L1834" i="5"/>
  <c r="K1834" i="5"/>
  <c r="J1834" i="5"/>
  <c r="I1834" i="5"/>
  <c r="H1834" i="5"/>
  <c r="G1834" i="5"/>
  <c r="F1834" i="5"/>
  <c r="E1834" i="5"/>
  <c r="D1834" i="5"/>
  <c r="C1834" i="5"/>
  <c r="B1834" i="5"/>
  <c r="O1833" i="5"/>
  <c r="N1833" i="5"/>
  <c r="M1833" i="5"/>
  <c r="L1833" i="5"/>
  <c r="K1833" i="5"/>
  <c r="J1833" i="5"/>
  <c r="I1833" i="5"/>
  <c r="H1833" i="5"/>
  <c r="G1833" i="5"/>
  <c r="F1833" i="5"/>
  <c r="E1833" i="5"/>
  <c r="D1833" i="5"/>
  <c r="C1833" i="5"/>
  <c r="B1833" i="5"/>
  <c r="O1832" i="5"/>
  <c r="N1832" i="5"/>
  <c r="M1832" i="5"/>
  <c r="L1832" i="5"/>
  <c r="K1832" i="5"/>
  <c r="J1832" i="5"/>
  <c r="I1832" i="5"/>
  <c r="H1832" i="5"/>
  <c r="G1832" i="5"/>
  <c r="F1832" i="5"/>
  <c r="E1832" i="5"/>
  <c r="D1832" i="5"/>
  <c r="C1832" i="5"/>
  <c r="B1832" i="5"/>
  <c r="O1831" i="5"/>
  <c r="N1831" i="5"/>
  <c r="M1831" i="5"/>
  <c r="L1831" i="5"/>
  <c r="K1831" i="5"/>
  <c r="J1831" i="5"/>
  <c r="I1831" i="5"/>
  <c r="H1831" i="5"/>
  <c r="G1831" i="5"/>
  <c r="F1831" i="5"/>
  <c r="E1831" i="5"/>
  <c r="D1831" i="5"/>
  <c r="C1831" i="5"/>
  <c r="B1831" i="5"/>
  <c r="O1830" i="5"/>
  <c r="N1830" i="5"/>
  <c r="M1830" i="5"/>
  <c r="L1830" i="5"/>
  <c r="K1830" i="5"/>
  <c r="J1830" i="5"/>
  <c r="I1830" i="5"/>
  <c r="H1830" i="5"/>
  <c r="G1830" i="5"/>
  <c r="F1830" i="5"/>
  <c r="E1830" i="5"/>
  <c r="D1830" i="5"/>
  <c r="C1830" i="5"/>
  <c r="B1830" i="5"/>
  <c r="O1829" i="5"/>
  <c r="N1829" i="5"/>
  <c r="M1829" i="5"/>
  <c r="L1829" i="5"/>
  <c r="K1829" i="5"/>
  <c r="J1829" i="5"/>
  <c r="I1829" i="5"/>
  <c r="H1829" i="5"/>
  <c r="G1829" i="5"/>
  <c r="F1829" i="5"/>
  <c r="E1829" i="5"/>
  <c r="D1829" i="5"/>
  <c r="C1829" i="5"/>
  <c r="B1829" i="5"/>
  <c r="O1828" i="5"/>
  <c r="N1828" i="5"/>
  <c r="M1828" i="5"/>
  <c r="L1828" i="5"/>
  <c r="K1828" i="5"/>
  <c r="J1828" i="5"/>
  <c r="I1828" i="5"/>
  <c r="H1828" i="5"/>
  <c r="G1828" i="5"/>
  <c r="F1828" i="5"/>
  <c r="E1828" i="5"/>
  <c r="D1828" i="5"/>
  <c r="C1828" i="5"/>
  <c r="B1828" i="5"/>
  <c r="O1827" i="5"/>
  <c r="N1827" i="5"/>
  <c r="M1827" i="5"/>
  <c r="L1827" i="5"/>
  <c r="K1827" i="5"/>
  <c r="J1827" i="5"/>
  <c r="I1827" i="5"/>
  <c r="H1827" i="5"/>
  <c r="G1827" i="5"/>
  <c r="F1827" i="5"/>
  <c r="E1827" i="5"/>
  <c r="D1827" i="5"/>
  <c r="C1827" i="5"/>
  <c r="B1827" i="5"/>
  <c r="O1826" i="5"/>
  <c r="N1826" i="5"/>
  <c r="M1826" i="5"/>
  <c r="L1826" i="5"/>
  <c r="K1826" i="5"/>
  <c r="J1826" i="5"/>
  <c r="I1826" i="5"/>
  <c r="H1826" i="5"/>
  <c r="G1826" i="5"/>
  <c r="F1826" i="5"/>
  <c r="E1826" i="5"/>
  <c r="D1826" i="5"/>
  <c r="C1826" i="5"/>
  <c r="B1826" i="5"/>
  <c r="O1825" i="5"/>
  <c r="N1825" i="5"/>
  <c r="M1825" i="5"/>
  <c r="L1825" i="5"/>
  <c r="K1825" i="5"/>
  <c r="J1825" i="5"/>
  <c r="I1825" i="5"/>
  <c r="H1825" i="5"/>
  <c r="G1825" i="5"/>
  <c r="F1825" i="5"/>
  <c r="E1825" i="5"/>
  <c r="D1825" i="5"/>
  <c r="C1825" i="5"/>
  <c r="B1825" i="5"/>
  <c r="O1824" i="5"/>
  <c r="N1824" i="5"/>
  <c r="M1824" i="5"/>
  <c r="L1824" i="5"/>
  <c r="K1824" i="5"/>
  <c r="J1824" i="5"/>
  <c r="I1824" i="5"/>
  <c r="H1824" i="5"/>
  <c r="G1824" i="5"/>
  <c r="F1824" i="5"/>
  <c r="E1824" i="5"/>
  <c r="D1824" i="5"/>
  <c r="C1824" i="5"/>
  <c r="B1824" i="5"/>
  <c r="O1823" i="5"/>
  <c r="N1823" i="5"/>
  <c r="M1823" i="5"/>
  <c r="L1823" i="5"/>
  <c r="K1823" i="5"/>
  <c r="J1823" i="5"/>
  <c r="I1823" i="5"/>
  <c r="H1823" i="5"/>
  <c r="G1823" i="5"/>
  <c r="F1823" i="5"/>
  <c r="E1823" i="5"/>
  <c r="D1823" i="5"/>
  <c r="C1823" i="5"/>
  <c r="B1823" i="5"/>
  <c r="O1822" i="5"/>
  <c r="N1822" i="5"/>
  <c r="M1822" i="5"/>
  <c r="L1822" i="5"/>
  <c r="K1822" i="5"/>
  <c r="J1822" i="5"/>
  <c r="I1822" i="5"/>
  <c r="H1822" i="5"/>
  <c r="G1822" i="5"/>
  <c r="F1822" i="5"/>
  <c r="E1822" i="5"/>
  <c r="D1822" i="5"/>
  <c r="C1822" i="5"/>
  <c r="B1822" i="5"/>
  <c r="O1821" i="5"/>
  <c r="N1821" i="5"/>
  <c r="M1821" i="5"/>
  <c r="L1821" i="5"/>
  <c r="K1821" i="5"/>
  <c r="J1821" i="5"/>
  <c r="I1821" i="5"/>
  <c r="H1821" i="5"/>
  <c r="G1821" i="5"/>
  <c r="F1821" i="5"/>
  <c r="E1821" i="5"/>
  <c r="D1821" i="5"/>
  <c r="C1821" i="5"/>
  <c r="B1821" i="5"/>
  <c r="O1820" i="5"/>
  <c r="N1820" i="5"/>
  <c r="M1820" i="5"/>
  <c r="L1820" i="5"/>
  <c r="K1820" i="5"/>
  <c r="J1820" i="5"/>
  <c r="I1820" i="5"/>
  <c r="H1820" i="5"/>
  <c r="G1820" i="5"/>
  <c r="F1820" i="5"/>
  <c r="E1820" i="5"/>
  <c r="D1820" i="5"/>
  <c r="C1820" i="5"/>
  <c r="B1820" i="5"/>
  <c r="O1819" i="5"/>
  <c r="N1819" i="5"/>
  <c r="M1819" i="5"/>
  <c r="L1819" i="5"/>
  <c r="K1819" i="5"/>
  <c r="J1819" i="5"/>
  <c r="I1819" i="5"/>
  <c r="H1819" i="5"/>
  <c r="G1819" i="5"/>
  <c r="F1819" i="5"/>
  <c r="E1819" i="5"/>
  <c r="D1819" i="5"/>
  <c r="C1819" i="5"/>
  <c r="B1819" i="5"/>
  <c r="O1818" i="5"/>
  <c r="N1818" i="5"/>
  <c r="M1818" i="5"/>
  <c r="L1818" i="5"/>
  <c r="K1818" i="5"/>
  <c r="J1818" i="5"/>
  <c r="I1818" i="5"/>
  <c r="H1818" i="5"/>
  <c r="G1818" i="5"/>
  <c r="F1818" i="5"/>
  <c r="E1818" i="5"/>
  <c r="D1818" i="5"/>
  <c r="C1818" i="5"/>
  <c r="B1818" i="5"/>
  <c r="O1817" i="5"/>
  <c r="N1817" i="5"/>
  <c r="M1817" i="5"/>
  <c r="L1817" i="5"/>
  <c r="K1817" i="5"/>
  <c r="J1817" i="5"/>
  <c r="I1817" i="5"/>
  <c r="H1817" i="5"/>
  <c r="G1817" i="5"/>
  <c r="F1817" i="5"/>
  <c r="E1817" i="5"/>
  <c r="D1817" i="5"/>
  <c r="C1817" i="5"/>
  <c r="B1817" i="5"/>
  <c r="O1816" i="5"/>
  <c r="N1816" i="5"/>
  <c r="M1816" i="5"/>
  <c r="L1816" i="5"/>
  <c r="K1816" i="5"/>
  <c r="J1816" i="5"/>
  <c r="I1816" i="5"/>
  <c r="H1816" i="5"/>
  <c r="G1816" i="5"/>
  <c r="F1816" i="5"/>
  <c r="E1816" i="5"/>
  <c r="D1816" i="5"/>
  <c r="C1816" i="5"/>
  <c r="B1816" i="5"/>
  <c r="O1815" i="5"/>
  <c r="N1815" i="5"/>
  <c r="M1815" i="5"/>
  <c r="L1815" i="5"/>
  <c r="K1815" i="5"/>
  <c r="J1815" i="5"/>
  <c r="I1815" i="5"/>
  <c r="H1815" i="5"/>
  <c r="G1815" i="5"/>
  <c r="F1815" i="5"/>
  <c r="E1815" i="5"/>
  <c r="D1815" i="5"/>
  <c r="C1815" i="5"/>
  <c r="B1815" i="5"/>
  <c r="O1814" i="5"/>
  <c r="N1814" i="5"/>
  <c r="M1814" i="5"/>
  <c r="L1814" i="5"/>
  <c r="K1814" i="5"/>
  <c r="J1814" i="5"/>
  <c r="I1814" i="5"/>
  <c r="H1814" i="5"/>
  <c r="G1814" i="5"/>
  <c r="F1814" i="5"/>
  <c r="E1814" i="5"/>
  <c r="D1814" i="5"/>
  <c r="C1814" i="5"/>
  <c r="B1814" i="5"/>
  <c r="O1813" i="5"/>
  <c r="N1813" i="5"/>
  <c r="M1813" i="5"/>
  <c r="L1813" i="5"/>
  <c r="K1813" i="5"/>
  <c r="J1813" i="5"/>
  <c r="I1813" i="5"/>
  <c r="H1813" i="5"/>
  <c r="G1813" i="5"/>
  <c r="F1813" i="5"/>
  <c r="E1813" i="5"/>
  <c r="D1813" i="5"/>
  <c r="C1813" i="5"/>
  <c r="B1813" i="5"/>
  <c r="O1812" i="5"/>
  <c r="N1812" i="5"/>
  <c r="M1812" i="5"/>
  <c r="L1812" i="5"/>
  <c r="K1812" i="5"/>
  <c r="J1812" i="5"/>
  <c r="I1812" i="5"/>
  <c r="H1812" i="5"/>
  <c r="G1812" i="5"/>
  <c r="F1812" i="5"/>
  <c r="E1812" i="5"/>
  <c r="D1812" i="5"/>
  <c r="C1812" i="5"/>
  <c r="B1812" i="5"/>
  <c r="O1811" i="5"/>
  <c r="N1811" i="5"/>
  <c r="M1811" i="5"/>
  <c r="L1811" i="5"/>
  <c r="K1811" i="5"/>
  <c r="J1811" i="5"/>
  <c r="I1811" i="5"/>
  <c r="H1811" i="5"/>
  <c r="G1811" i="5"/>
  <c r="F1811" i="5"/>
  <c r="E1811" i="5"/>
  <c r="D1811" i="5"/>
  <c r="C1811" i="5"/>
  <c r="B1811" i="5"/>
  <c r="O1810" i="5"/>
  <c r="N1810" i="5"/>
  <c r="M1810" i="5"/>
  <c r="L1810" i="5"/>
  <c r="K1810" i="5"/>
  <c r="J1810" i="5"/>
  <c r="I1810" i="5"/>
  <c r="H1810" i="5"/>
  <c r="G1810" i="5"/>
  <c r="F1810" i="5"/>
  <c r="E1810" i="5"/>
  <c r="D1810" i="5"/>
  <c r="C1810" i="5"/>
  <c r="B1810" i="5"/>
  <c r="O1809" i="5"/>
  <c r="N1809" i="5"/>
  <c r="M1809" i="5"/>
  <c r="L1809" i="5"/>
  <c r="K1809" i="5"/>
  <c r="J1809" i="5"/>
  <c r="I1809" i="5"/>
  <c r="H1809" i="5"/>
  <c r="G1809" i="5"/>
  <c r="F1809" i="5"/>
  <c r="E1809" i="5"/>
  <c r="D1809" i="5"/>
  <c r="C1809" i="5"/>
  <c r="B1809" i="5"/>
  <c r="O1808" i="5"/>
  <c r="N1808" i="5"/>
  <c r="M1808" i="5"/>
  <c r="L1808" i="5"/>
  <c r="K1808" i="5"/>
  <c r="J1808" i="5"/>
  <c r="I1808" i="5"/>
  <c r="H1808" i="5"/>
  <c r="G1808" i="5"/>
  <c r="F1808" i="5"/>
  <c r="E1808" i="5"/>
  <c r="D1808" i="5"/>
  <c r="C1808" i="5"/>
  <c r="B1808" i="5"/>
  <c r="O1807" i="5"/>
  <c r="N1807" i="5"/>
  <c r="M1807" i="5"/>
  <c r="L1807" i="5"/>
  <c r="K1807" i="5"/>
  <c r="J1807" i="5"/>
  <c r="I1807" i="5"/>
  <c r="H1807" i="5"/>
  <c r="G1807" i="5"/>
  <c r="F1807" i="5"/>
  <c r="E1807" i="5"/>
  <c r="D1807" i="5"/>
  <c r="C1807" i="5"/>
  <c r="B1807" i="5"/>
  <c r="O1806" i="5"/>
  <c r="N1806" i="5"/>
  <c r="M1806" i="5"/>
  <c r="L1806" i="5"/>
  <c r="K1806" i="5"/>
  <c r="J1806" i="5"/>
  <c r="I1806" i="5"/>
  <c r="H1806" i="5"/>
  <c r="G1806" i="5"/>
  <c r="F1806" i="5"/>
  <c r="E1806" i="5"/>
  <c r="D1806" i="5"/>
  <c r="C1806" i="5"/>
  <c r="B1806" i="5"/>
  <c r="O1805" i="5"/>
  <c r="N1805" i="5"/>
  <c r="M1805" i="5"/>
  <c r="L1805" i="5"/>
  <c r="K1805" i="5"/>
  <c r="J1805" i="5"/>
  <c r="I1805" i="5"/>
  <c r="H1805" i="5"/>
  <c r="G1805" i="5"/>
  <c r="F1805" i="5"/>
  <c r="E1805" i="5"/>
  <c r="D1805" i="5"/>
  <c r="C1805" i="5"/>
  <c r="B1805" i="5"/>
  <c r="O1804" i="5"/>
  <c r="N1804" i="5"/>
  <c r="M1804" i="5"/>
  <c r="L1804" i="5"/>
  <c r="K1804" i="5"/>
  <c r="J1804" i="5"/>
  <c r="I1804" i="5"/>
  <c r="H1804" i="5"/>
  <c r="G1804" i="5"/>
  <c r="F1804" i="5"/>
  <c r="E1804" i="5"/>
  <c r="D1804" i="5"/>
  <c r="C1804" i="5"/>
  <c r="B1804" i="5"/>
  <c r="O1803" i="5"/>
  <c r="N1803" i="5"/>
  <c r="M1803" i="5"/>
  <c r="L1803" i="5"/>
  <c r="K1803" i="5"/>
  <c r="J1803" i="5"/>
  <c r="I1803" i="5"/>
  <c r="H1803" i="5"/>
  <c r="G1803" i="5"/>
  <c r="F1803" i="5"/>
  <c r="E1803" i="5"/>
  <c r="D1803" i="5"/>
  <c r="C1803" i="5"/>
  <c r="B1803" i="5"/>
  <c r="O1802" i="5"/>
  <c r="N1802" i="5"/>
  <c r="M1802" i="5"/>
  <c r="L1802" i="5"/>
  <c r="K1802" i="5"/>
  <c r="J1802" i="5"/>
  <c r="I1802" i="5"/>
  <c r="H1802" i="5"/>
  <c r="G1802" i="5"/>
  <c r="F1802" i="5"/>
  <c r="E1802" i="5"/>
  <c r="D1802" i="5"/>
  <c r="C1802" i="5"/>
  <c r="B1802" i="5"/>
  <c r="O1801" i="5"/>
  <c r="N1801" i="5"/>
  <c r="M1801" i="5"/>
  <c r="L1801" i="5"/>
  <c r="K1801" i="5"/>
  <c r="J1801" i="5"/>
  <c r="I1801" i="5"/>
  <c r="H1801" i="5"/>
  <c r="G1801" i="5"/>
  <c r="F1801" i="5"/>
  <c r="E1801" i="5"/>
  <c r="D1801" i="5"/>
  <c r="C1801" i="5"/>
  <c r="B1801" i="5"/>
  <c r="O1800" i="5"/>
  <c r="N1800" i="5"/>
  <c r="M1800" i="5"/>
  <c r="L1800" i="5"/>
  <c r="K1800" i="5"/>
  <c r="J1800" i="5"/>
  <c r="I1800" i="5"/>
  <c r="H1800" i="5"/>
  <c r="G1800" i="5"/>
  <c r="F1800" i="5"/>
  <c r="E1800" i="5"/>
  <c r="D1800" i="5"/>
  <c r="C1800" i="5"/>
  <c r="B1800" i="5"/>
  <c r="O1799" i="5"/>
  <c r="N1799" i="5"/>
  <c r="M1799" i="5"/>
  <c r="L1799" i="5"/>
  <c r="K1799" i="5"/>
  <c r="J1799" i="5"/>
  <c r="I1799" i="5"/>
  <c r="H1799" i="5"/>
  <c r="G1799" i="5"/>
  <c r="F1799" i="5"/>
  <c r="E1799" i="5"/>
  <c r="D1799" i="5"/>
  <c r="C1799" i="5"/>
  <c r="B1799" i="5"/>
  <c r="O1798" i="5"/>
  <c r="N1798" i="5"/>
  <c r="M1798" i="5"/>
  <c r="L1798" i="5"/>
  <c r="K1798" i="5"/>
  <c r="J1798" i="5"/>
  <c r="I1798" i="5"/>
  <c r="H1798" i="5"/>
  <c r="G1798" i="5"/>
  <c r="F1798" i="5"/>
  <c r="E1798" i="5"/>
  <c r="D1798" i="5"/>
  <c r="C1798" i="5"/>
  <c r="B1798" i="5"/>
  <c r="O1797" i="5"/>
  <c r="N1797" i="5"/>
  <c r="M1797" i="5"/>
  <c r="L1797" i="5"/>
  <c r="K1797" i="5"/>
  <c r="J1797" i="5"/>
  <c r="I1797" i="5"/>
  <c r="H1797" i="5"/>
  <c r="G1797" i="5"/>
  <c r="F1797" i="5"/>
  <c r="E1797" i="5"/>
  <c r="D1797" i="5"/>
  <c r="C1797" i="5"/>
  <c r="B1797" i="5"/>
  <c r="O1796" i="5"/>
  <c r="N1796" i="5"/>
  <c r="M1796" i="5"/>
  <c r="L1796" i="5"/>
  <c r="K1796" i="5"/>
  <c r="J1796" i="5"/>
  <c r="I1796" i="5"/>
  <c r="H1796" i="5"/>
  <c r="G1796" i="5"/>
  <c r="F1796" i="5"/>
  <c r="E1796" i="5"/>
  <c r="D1796" i="5"/>
  <c r="C1796" i="5"/>
  <c r="B1796" i="5"/>
  <c r="O1795" i="5"/>
  <c r="N1795" i="5"/>
  <c r="M1795" i="5"/>
  <c r="L1795" i="5"/>
  <c r="K1795" i="5"/>
  <c r="J1795" i="5"/>
  <c r="I1795" i="5"/>
  <c r="H1795" i="5"/>
  <c r="G1795" i="5"/>
  <c r="F1795" i="5"/>
  <c r="E1795" i="5"/>
  <c r="D1795" i="5"/>
  <c r="C1795" i="5"/>
  <c r="B1795" i="5"/>
  <c r="O1794" i="5"/>
  <c r="N1794" i="5"/>
  <c r="M1794" i="5"/>
  <c r="L1794" i="5"/>
  <c r="K1794" i="5"/>
  <c r="J1794" i="5"/>
  <c r="I1794" i="5"/>
  <c r="H1794" i="5"/>
  <c r="G1794" i="5"/>
  <c r="F1794" i="5"/>
  <c r="E1794" i="5"/>
  <c r="D1794" i="5"/>
  <c r="C1794" i="5"/>
  <c r="B1794" i="5"/>
  <c r="O1793" i="5"/>
  <c r="N1793" i="5"/>
  <c r="M1793" i="5"/>
  <c r="L1793" i="5"/>
  <c r="K1793" i="5"/>
  <c r="J1793" i="5"/>
  <c r="I1793" i="5"/>
  <c r="H1793" i="5"/>
  <c r="G1793" i="5"/>
  <c r="F1793" i="5"/>
  <c r="E1793" i="5"/>
  <c r="D1793" i="5"/>
  <c r="C1793" i="5"/>
  <c r="B1793" i="5"/>
  <c r="O1792" i="5"/>
  <c r="N1792" i="5"/>
  <c r="M1792" i="5"/>
  <c r="L1792" i="5"/>
  <c r="K1792" i="5"/>
  <c r="J1792" i="5"/>
  <c r="I1792" i="5"/>
  <c r="H1792" i="5"/>
  <c r="G1792" i="5"/>
  <c r="F1792" i="5"/>
  <c r="E1792" i="5"/>
  <c r="D1792" i="5"/>
  <c r="C1792" i="5"/>
  <c r="B1792" i="5"/>
  <c r="O1791" i="5"/>
  <c r="N1791" i="5"/>
  <c r="M1791" i="5"/>
  <c r="L1791" i="5"/>
  <c r="K1791" i="5"/>
  <c r="J1791" i="5"/>
  <c r="I1791" i="5"/>
  <c r="H1791" i="5"/>
  <c r="G1791" i="5"/>
  <c r="F1791" i="5"/>
  <c r="E1791" i="5"/>
  <c r="D1791" i="5"/>
  <c r="C1791" i="5"/>
  <c r="B1791" i="5"/>
  <c r="O1790" i="5"/>
  <c r="N1790" i="5"/>
  <c r="M1790" i="5"/>
  <c r="L1790" i="5"/>
  <c r="K1790" i="5"/>
  <c r="J1790" i="5"/>
  <c r="I1790" i="5"/>
  <c r="H1790" i="5"/>
  <c r="G1790" i="5"/>
  <c r="F1790" i="5"/>
  <c r="E1790" i="5"/>
  <c r="D1790" i="5"/>
  <c r="C1790" i="5"/>
  <c r="B1790" i="5"/>
  <c r="O1789" i="5"/>
  <c r="N1789" i="5"/>
  <c r="M1789" i="5"/>
  <c r="L1789" i="5"/>
  <c r="K1789" i="5"/>
  <c r="J1789" i="5"/>
  <c r="I1789" i="5"/>
  <c r="H1789" i="5"/>
  <c r="G1789" i="5"/>
  <c r="F1789" i="5"/>
  <c r="E1789" i="5"/>
  <c r="D1789" i="5"/>
  <c r="C1789" i="5"/>
  <c r="B1789" i="5"/>
  <c r="O1788" i="5"/>
  <c r="N1788" i="5"/>
  <c r="M1788" i="5"/>
  <c r="L1788" i="5"/>
  <c r="K1788" i="5"/>
  <c r="J1788" i="5"/>
  <c r="I1788" i="5"/>
  <c r="H1788" i="5"/>
  <c r="G1788" i="5"/>
  <c r="F1788" i="5"/>
  <c r="E1788" i="5"/>
  <c r="D1788" i="5"/>
  <c r="C1788" i="5"/>
  <c r="B1788" i="5"/>
  <c r="O1787" i="5"/>
  <c r="N1787" i="5"/>
  <c r="M1787" i="5"/>
  <c r="L1787" i="5"/>
  <c r="K1787" i="5"/>
  <c r="J1787" i="5"/>
  <c r="I1787" i="5"/>
  <c r="H1787" i="5"/>
  <c r="G1787" i="5"/>
  <c r="F1787" i="5"/>
  <c r="E1787" i="5"/>
  <c r="D1787" i="5"/>
  <c r="C1787" i="5"/>
  <c r="B1787" i="5"/>
  <c r="O1786" i="5"/>
  <c r="N1786" i="5"/>
  <c r="M1786" i="5"/>
  <c r="L1786" i="5"/>
  <c r="K1786" i="5"/>
  <c r="J1786" i="5"/>
  <c r="I1786" i="5"/>
  <c r="H1786" i="5"/>
  <c r="G1786" i="5"/>
  <c r="F1786" i="5"/>
  <c r="E1786" i="5"/>
  <c r="D1786" i="5"/>
  <c r="C1786" i="5"/>
  <c r="B1786" i="5"/>
  <c r="O1785" i="5"/>
  <c r="N1785" i="5"/>
  <c r="M1785" i="5"/>
  <c r="L1785" i="5"/>
  <c r="K1785" i="5"/>
  <c r="J1785" i="5"/>
  <c r="I1785" i="5"/>
  <c r="H1785" i="5"/>
  <c r="G1785" i="5"/>
  <c r="F1785" i="5"/>
  <c r="E1785" i="5"/>
  <c r="D1785" i="5"/>
  <c r="C1785" i="5"/>
  <c r="B1785" i="5"/>
  <c r="O1784" i="5"/>
  <c r="N1784" i="5"/>
  <c r="M1784" i="5"/>
  <c r="L1784" i="5"/>
  <c r="K1784" i="5"/>
  <c r="J1784" i="5"/>
  <c r="I1784" i="5"/>
  <c r="H1784" i="5"/>
  <c r="G1784" i="5"/>
  <c r="F1784" i="5"/>
  <c r="E1784" i="5"/>
  <c r="D1784" i="5"/>
  <c r="C1784" i="5"/>
  <c r="B1784" i="5"/>
  <c r="O1783" i="5"/>
  <c r="N1783" i="5"/>
  <c r="M1783" i="5"/>
  <c r="L1783" i="5"/>
  <c r="K1783" i="5"/>
  <c r="J1783" i="5"/>
  <c r="I1783" i="5"/>
  <c r="H1783" i="5"/>
  <c r="G1783" i="5"/>
  <c r="F1783" i="5"/>
  <c r="E1783" i="5"/>
  <c r="D1783" i="5"/>
  <c r="C1783" i="5"/>
  <c r="B1783" i="5"/>
  <c r="O1782" i="5"/>
  <c r="N1782" i="5"/>
  <c r="M1782" i="5"/>
  <c r="L1782" i="5"/>
  <c r="K1782" i="5"/>
  <c r="J1782" i="5"/>
  <c r="I1782" i="5"/>
  <c r="H1782" i="5"/>
  <c r="G1782" i="5"/>
  <c r="F1782" i="5"/>
  <c r="E1782" i="5"/>
  <c r="D1782" i="5"/>
  <c r="C1782" i="5"/>
  <c r="B1782" i="5"/>
  <c r="O1781" i="5"/>
  <c r="N1781" i="5"/>
  <c r="M1781" i="5"/>
  <c r="L1781" i="5"/>
  <c r="K1781" i="5"/>
  <c r="J1781" i="5"/>
  <c r="I1781" i="5"/>
  <c r="H1781" i="5"/>
  <c r="G1781" i="5"/>
  <c r="F1781" i="5"/>
  <c r="E1781" i="5"/>
  <c r="D1781" i="5"/>
  <c r="C1781" i="5"/>
  <c r="B1781" i="5"/>
  <c r="O1780" i="5"/>
  <c r="N1780" i="5"/>
  <c r="M1780" i="5"/>
  <c r="L1780" i="5"/>
  <c r="K1780" i="5"/>
  <c r="J1780" i="5"/>
  <c r="I1780" i="5"/>
  <c r="H1780" i="5"/>
  <c r="G1780" i="5"/>
  <c r="F1780" i="5"/>
  <c r="E1780" i="5"/>
  <c r="D1780" i="5"/>
  <c r="C1780" i="5"/>
  <c r="B1780" i="5"/>
  <c r="O1779" i="5"/>
  <c r="N1779" i="5"/>
  <c r="M1779" i="5"/>
  <c r="L1779" i="5"/>
  <c r="K1779" i="5"/>
  <c r="J1779" i="5"/>
  <c r="I1779" i="5"/>
  <c r="H1779" i="5"/>
  <c r="G1779" i="5"/>
  <c r="F1779" i="5"/>
  <c r="E1779" i="5"/>
  <c r="D1779" i="5"/>
  <c r="C1779" i="5"/>
  <c r="B1779" i="5"/>
  <c r="O1778" i="5"/>
  <c r="N1778" i="5"/>
  <c r="M1778" i="5"/>
  <c r="L1778" i="5"/>
  <c r="K1778" i="5"/>
  <c r="J1778" i="5"/>
  <c r="I1778" i="5"/>
  <c r="H1778" i="5"/>
  <c r="G1778" i="5"/>
  <c r="F1778" i="5"/>
  <c r="E1778" i="5"/>
  <c r="D1778" i="5"/>
  <c r="C1778" i="5"/>
  <c r="B1778" i="5"/>
  <c r="O1777" i="5"/>
  <c r="N1777" i="5"/>
  <c r="M1777" i="5"/>
  <c r="L1777" i="5"/>
  <c r="K1777" i="5"/>
  <c r="J1777" i="5"/>
  <c r="I1777" i="5"/>
  <c r="H1777" i="5"/>
  <c r="G1777" i="5"/>
  <c r="F1777" i="5"/>
  <c r="E1777" i="5"/>
  <c r="D1777" i="5"/>
  <c r="C1777" i="5"/>
  <c r="B1777" i="5"/>
  <c r="O1776" i="5"/>
  <c r="N1776" i="5"/>
  <c r="M1776" i="5"/>
  <c r="L1776" i="5"/>
  <c r="K1776" i="5"/>
  <c r="J1776" i="5"/>
  <c r="I1776" i="5"/>
  <c r="H1776" i="5"/>
  <c r="G1776" i="5"/>
  <c r="F1776" i="5"/>
  <c r="E1776" i="5"/>
  <c r="D1776" i="5"/>
  <c r="C1776" i="5"/>
  <c r="B1776" i="5"/>
  <c r="O1775" i="5"/>
  <c r="N1775" i="5"/>
  <c r="M1775" i="5"/>
  <c r="L1775" i="5"/>
  <c r="K1775" i="5"/>
  <c r="J1775" i="5"/>
  <c r="I1775" i="5"/>
  <c r="H1775" i="5"/>
  <c r="G1775" i="5"/>
  <c r="F1775" i="5"/>
  <c r="E1775" i="5"/>
  <c r="D1775" i="5"/>
  <c r="C1775" i="5"/>
  <c r="B1775" i="5"/>
  <c r="O1774" i="5"/>
  <c r="N1774" i="5"/>
  <c r="M1774" i="5"/>
  <c r="L1774" i="5"/>
  <c r="K1774" i="5"/>
  <c r="J1774" i="5"/>
  <c r="I1774" i="5"/>
  <c r="H1774" i="5"/>
  <c r="G1774" i="5"/>
  <c r="F1774" i="5"/>
  <c r="E1774" i="5"/>
  <c r="D1774" i="5"/>
  <c r="C1774" i="5"/>
  <c r="B1774" i="5"/>
  <c r="O1773" i="5"/>
  <c r="N1773" i="5"/>
  <c r="M1773" i="5"/>
  <c r="L1773" i="5"/>
  <c r="K1773" i="5"/>
  <c r="J1773" i="5"/>
  <c r="I1773" i="5"/>
  <c r="H1773" i="5"/>
  <c r="G1773" i="5"/>
  <c r="F1773" i="5"/>
  <c r="E1773" i="5"/>
  <c r="D1773" i="5"/>
  <c r="C1773" i="5"/>
  <c r="B1773" i="5"/>
  <c r="O1772" i="5"/>
  <c r="N1772" i="5"/>
  <c r="M1772" i="5"/>
  <c r="L1772" i="5"/>
  <c r="K1772" i="5"/>
  <c r="J1772" i="5"/>
  <c r="I1772" i="5"/>
  <c r="H1772" i="5"/>
  <c r="G1772" i="5"/>
  <c r="F1772" i="5"/>
  <c r="E1772" i="5"/>
  <c r="D1772" i="5"/>
  <c r="C1772" i="5"/>
  <c r="B1772" i="5"/>
  <c r="O1771" i="5"/>
  <c r="N1771" i="5"/>
  <c r="M1771" i="5"/>
  <c r="L1771" i="5"/>
  <c r="K1771" i="5"/>
  <c r="J1771" i="5"/>
  <c r="I1771" i="5"/>
  <c r="H1771" i="5"/>
  <c r="G1771" i="5"/>
  <c r="F1771" i="5"/>
  <c r="E1771" i="5"/>
  <c r="D1771" i="5"/>
  <c r="C1771" i="5"/>
  <c r="B1771" i="5"/>
  <c r="O1770" i="5"/>
  <c r="N1770" i="5"/>
  <c r="M1770" i="5"/>
  <c r="L1770" i="5"/>
  <c r="K1770" i="5"/>
  <c r="J1770" i="5"/>
  <c r="I1770" i="5"/>
  <c r="H1770" i="5"/>
  <c r="G1770" i="5"/>
  <c r="F1770" i="5"/>
  <c r="E1770" i="5"/>
  <c r="D1770" i="5"/>
  <c r="C1770" i="5"/>
  <c r="B1770" i="5"/>
  <c r="O1769" i="5"/>
  <c r="N1769" i="5"/>
  <c r="M1769" i="5"/>
  <c r="L1769" i="5"/>
  <c r="K1769" i="5"/>
  <c r="J1769" i="5"/>
  <c r="I1769" i="5"/>
  <c r="H1769" i="5"/>
  <c r="G1769" i="5"/>
  <c r="F1769" i="5"/>
  <c r="E1769" i="5"/>
  <c r="D1769" i="5"/>
  <c r="C1769" i="5"/>
  <c r="B1769" i="5"/>
  <c r="O1768" i="5"/>
  <c r="N1768" i="5"/>
  <c r="M1768" i="5"/>
  <c r="L1768" i="5"/>
  <c r="K1768" i="5"/>
  <c r="J1768" i="5"/>
  <c r="I1768" i="5"/>
  <c r="H1768" i="5"/>
  <c r="G1768" i="5"/>
  <c r="F1768" i="5"/>
  <c r="E1768" i="5"/>
  <c r="D1768" i="5"/>
  <c r="C1768" i="5"/>
  <c r="B1768" i="5"/>
  <c r="O1767" i="5"/>
  <c r="N1767" i="5"/>
  <c r="M1767" i="5"/>
  <c r="L1767" i="5"/>
  <c r="K1767" i="5"/>
  <c r="J1767" i="5"/>
  <c r="I1767" i="5"/>
  <c r="H1767" i="5"/>
  <c r="G1767" i="5"/>
  <c r="F1767" i="5"/>
  <c r="E1767" i="5"/>
  <c r="D1767" i="5"/>
  <c r="C1767" i="5"/>
  <c r="B1767" i="5"/>
  <c r="O1766" i="5"/>
  <c r="N1766" i="5"/>
  <c r="M1766" i="5"/>
  <c r="L1766" i="5"/>
  <c r="K1766" i="5"/>
  <c r="J1766" i="5"/>
  <c r="I1766" i="5"/>
  <c r="H1766" i="5"/>
  <c r="G1766" i="5"/>
  <c r="F1766" i="5"/>
  <c r="E1766" i="5"/>
  <c r="D1766" i="5"/>
  <c r="C1766" i="5"/>
  <c r="B1766" i="5"/>
  <c r="O1765" i="5"/>
  <c r="N1765" i="5"/>
  <c r="M1765" i="5"/>
  <c r="L1765" i="5"/>
  <c r="K1765" i="5"/>
  <c r="J1765" i="5"/>
  <c r="I1765" i="5"/>
  <c r="H1765" i="5"/>
  <c r="G1765" i="5"/>
  <c r="F1765" i="5"/>
  <c r="E1765" i="5"/>
  <c r="D1765" i="5"/>
  <c r="C1765" i="5"/>
  <c r="B1765" i="5"/>
  <c r="O1764" i="5"/>
  <c r="N1764" i="5"/>
  <c r="M1764" i="5"/>
  <c r="L1764" i="5"/>
  <c r="K1764" i="5"/>
  <c r="J1764" i="5"/>
  <c r="I1764" i="5"/>
  <c r="H1764" i="5"/>
  <c r="G1764" i="5"/>
  <c r="F1764" i="5"/>
  <c r="E1764" i="5"/>
  <c r="D1764" i="5"/>
  <c r="C1764" i="5"/>
  <c r="B1764" i="5"/>
  <c r="O1763" i="5"/>
  <c r="N1763" i="5"/>
  <c r="M1763" i="5"/>
  <c r="L1763" i="5"/>
  <c r="K1763" i="5"/>
  <c r="J1763" i="5"/>
  <c r="I1763" i="5"/>
  <c r="H1763" i="5"/>
  <c r="G1763" i="5"/>
  <c r="F1763" i="5"/>
  <c r="E1763" i="5"/>
  <c r="D1763" i="5"/>
  <c r="C1763" i="5"/>
  <c r="B1763" i="5"/>
  <c r="O1762" i="5"/>
  <c r="N1762" i="5"/>
  <c r="M1762" i="5"/>
  <c r="L1762" i="5"/>
  <c r="K1762" i="5"/>
  <c r="J1762" i="5"/>
  <c r="I1762" i="5"/>
  <c r="H1762" i="5"/>
  <c r="G1762" i="5"/>
  <c r="F1762" i="5"/>
  <c r="E1762" i="5"/>
  <c r="D1762" i="5"/>
  <c r="C1762" i="5"/>
  <c r="B1762" i="5"/>
  <c r="O1761" i="5"/>
  <c r="N1761" i="5"/>
  <c r="M1761" i="5"/>
  <c r="L1761" i="5"/>
  <c r="K1761" i="5"/>
  <c r="J1761" i="5"/>
  <c r="I1761" i="5"/>
  <c r="H1761" i="5"/>
  <c r="G1761" i="5"/>
  <c r="F1761" i="5"/>
  <c r="E1761" i="5"/>
  <c r="D1761" i="5"/>
  <c r="C1761" i="5"/>
  <c r="B1761" i="5"/>
  <c r="O1760" i="5"/>
  <c r="N1760" i="5"/>
  <c r="M1760" i="5"/>
  <c r="L1760" i="5"/>
  <c r="K1760" i="5"/>
  <c r="J1760" i="5"/>
  <c r="I1760" i="5"/>
  <c r="H1760" i="5"/>
  <c r="G1760" i="5"/>
  <c r="F1760" i="5"/>
  <c r="E1760" i="5"/>
  <c r="D1760" i="5"/>
  <c r="C1760" i="5"/>
  <c r="B1760" i="5"/>
  <c r="O1759" i="5"/>
  <c r="N1759" i="5"/>
  <c r="M1759" i="5"/>
  <c r="L1759" i="5"/>
  <c r="K1759" i="5"/>
  <c r="J1759" i="5"/>
  <c r="I1759" i="5"/>
  <c r="H1759" i="5"/>
  <c r="G1759" i="5"/>
  <c r="F1759" i="5"/>
  <c r="E1759" i="5"/>
  <c r="D1759" i="5"/>
  <c r="C1759" i="5"/>
  <c r="B1759" i="5"/>
  <c r="O1758" i="5"/>
  <c r="N1758" i="5"/>
  <c r="M1758" i="5"/>
  <c r="L1758" i="5"/>
  <c r="K1758" i="5"/>
  <c r="J1758" i="5"/>
  <c r="I1758" i="5"/>
  <c r="H1758" i="5"/>
  <c r="G1758" i="5"/>
  <c r="F1758" i="5"/>
  <c r="E1758" i="5"/>
  <c r="D1758" i="5"/>
  <c r="C1758" i="5"/>
  <c r="B1758" i="5"/>
  <c r="O1757" i="5"/>
  <c r="N1757" i="5"/>
  <c r="M1757" i="5"/>
  <c r="L1757" i="5"/>
  <c r="K1757" i="5"/>
  <c r="J1757" i="5"/>
  <c r="I1757" i="5"/>
  <c r="H1757" i="5"/>
  <c r="G1757" i="5"/>
  <c r="F1757" i="5"/>
  <c r="E1757" i="5"/>
  <c r="D1757" i="5"/>
  <c r="C1757" i="5"/>
  <c r="B1757" i="5"/>
  <c r="O1756" i="5"/>
  <c r="N1756" i="5"/>
  <c r="M1756" i="5"/>
  <c r="L1756" i="5"/>
  <c r="K1756" i="5"/>
  <c r="J1756" i="5"/>
  <c r="I1756" i="5"/>
  <c r="H1756" i="5"/>
  <c r="G1756" i="5"/>
  <c r="F1756" i="5"/>
  <c r="E1756" i="5"/>
  <c r="D1756" i="5"/>
  <c r="C1756" i="5"/>
  <c r="B1756" i="5"/>
  <c r="O1755" i="5"/>
  <c r="N1755" i="5"/>
  <c r="M1755" i="5"/>
  <c r="L1755" i="5"/>
  <c r="K1755" i="5"/>
  <c r="J1755" i="5"/>
  <c r="I1755" i="5"/>
  <c r="H1755" i="5"/>
  <c r="G1755" i="5"/>
  <c r="F1755" i="5"/>
  <c r="E1755" i="5"/>
  <c r="D1755" i="5"/>
  <c r="C1755" i="5"/>
  <c r="B1755" i="5"/>
  <c r="O1754" i="5"/>
  <c r="N1754" i="5"/>
  <c r="M1754" i="5"/>
  <c r="L1754" i="5"/>
  <c r="K1754" i="5"/>
  <c r="J1754" i="5"/>
  <c r="I1754" i="5"/>
  <c r="H1754" i="5"/>
  <c r="G1754" i="5"/>
  <c r="F1754" i="5"/>
  <c r="E1754" i="5"/>
  <c r="D1754" i="5"/>
  <c r="C1754" i="5"/>
  <c r="B1754" i="5"/>
  <c r="O1753" i="5"/>
  <c r="N1753" i="5"/>
  <c r="M1753" i="5"/>
  <c r="L1753" i="5"/>
  <c r="K1753" i="5"/>
  <c r="J1753" i="5"/>
  <c r="I1753" i="5"/>
  <c r="H1753" i="5"/>
  <c r="G1753" i="5"/>
  <c r="F1753" i="5"/>
  <c r="E1753" i="5"/>
  <c r="D1753" i="5"/>
  <c r="C1753" i="5"/>
  <c r="B1753" i="5"/>
  <c r="O1752" i="5"/>
  <c r="N1752" i="5"/>
  <c r="M1752" i="5"/>
  <c r="L1752" i="5"/>
  <c r="K1752" i="5"/>
  <c r="J1752" i="5"/>
  <c r="I1752" i="5"/>
  <c r="H1752" i="5"/>
  <c r="G1752" i="5"/>
  <c r="F1752" i="5"/>
  <c r="E1752" i="5"/>
  <c r="D1752" i="5"/>
  <c r="C1752" i="5"/>
  <c r="B1752" i="5"/>
  <c r="O1751" i="5"/>
  <c r="N1751" i="5"/>
  <c r="M1751" i="5"/>
  <c r="L1751" i="5"/>
  <c r="K1751" i="5"/>
  <c r="J1751" i="5"/>
  <c r="I1751" i="5"/>
  <c r="H1751" i="5"/>
  <c r="G1751" i="5"/>
  <c r="F1751" i="5"/>
  <c r="E1751" i="5"/>
  <c r="D1751" i="5"/>
  <c r="C1751" i="5"/>
  <c r="B1751" i="5"/>
  <c r="O1750" i="5"/>
  <c r="N1750" i="5"/>
  <c r="M1750" i="5"/>
  <c r="L1750" i="5"/>
  <c r="K1750" i="5"/>
  <c r="J1750" i="5"/>
  <c r="I1750" i="5"/>
  <c r="H1750" i="5"/>
  <c r="G1750" i="5"/>
  <c r="F1750" i="5"/>
  <c r="E1750" i="5"/>
  <c r="D1750" i="5"/>
  <c r="C1750" i="5"/>
  <c r="B1750" i="5"/>
  <c r="O1749" i="5"/>
  <c r="N1749" i="5"/>
  <c r="M1749" i="5"/>
  <c r="L1749" i="5"/>
  <c r="K1749" i="5"/>
  <c r="J1749" i="5"/>
  <c r="I1749" i="5"/>
  <c r="H1749" i="5"/>
  <c r="G1749" i="5"/>
  <c r="F1749" i="5"/>
  <c r="E1749" i="5"/>
  <c r="D1749" i="5"/>
  <c r="C1749" i="5"/>
  <c r="B1749" i="5"/>
  <c r="O1748" i="5"/>
  <c r="N1748" i="5"/>
  <c r="M1748" i="5"/>
  <c r="L1748" i="5"/>
  <c r="K1748" i="5"/>
  <c r="J1748" i="5"/>
  <c r="I1748" i="5"/>
  <c r="H1748" i="5"/>
  <c r="G1748" i="5"/>
  <c r="F1748" i="5"/>
  <c r="E1748" i="5"/>
  <c r="D1748" i="5"/>
  <c r="C1748" i="5"/>
  <c r="B1748" i="5"/>
  <c r="O1747" i="5"/>
  <c r="N1747" i="5"/>
  <c r="M1747" i="5"/>
  <c r="L1747" i="5"/>
  <c r="K1747" i="5"/>
  <c r="J1747" i="5"/>
  <c r="I1747" i="5"/>
  <c r="H1747" i="5"/>
  <c r="G1747" i="5"/>
  <c r="F1747" i="5"/>
  <c r="E1747" i="5"/>
  <c r="D1747" i="5"/>
  <c r="C1747" i="5"/>
  <c r="B1747" i="5"/>
  <c r="O1746" i="5"/>
  <c r="N1746" i="5"/>
  <c r="M1746" i="5"/>
  <c r="L1746" i="5"/>
  <c r="K1746" i="5"/>
  <c r="J1746" i="5"/>
  <c r="I1746" i="5"/>
  <c r="H1746" i="5"/>
  <c r="G1746" i="5"/>
  <c r="F1746" i="5"/>
  <c r="E1746" i="5"/>
  <c r="D1746" i="5"/>
  <c r="C1746" i="5"/>
  <c r="B1746" i="5"/>
  <c r="O1745" i="5"/>
  <c r="N1745" i="5"/>
  <c r="M1745" i="5"/>
  <c r="L1745" i="5"/>
  <c r="K1745" i="5"/>
  <c r="J1745" i="5"/>
  <c r="I1745" i="5"/>
  <c r="H1745" i="5"/>
  <c r="G1745" i="5"/>
  <c r="F1745" i="5"/>
  <c r="E1745" i="5"/>
  <c r="D1745" i="5"/>
  <c r="C1745" i="5"/>
  <c r="B1745" i="5"/>
  <c r="O1744" i="5"/>
  <c r="N1744" i="5"/>
  <c r="M1744" i="5"/>
  <c r="L1744" i="5"/>
  <c r="K1744" i="5"/>
  <c r="J1744" i="5"/>
  <c r="I1744" i="5"/>
  <c r="H1744" i="5"/>
  <c r="G1744" i="5"/>
  <c r="F1744" i="5"/>
  <c r="E1744" i="5"/>
  <c r="D1744" i="5"/>
  <c r="C1744" i="5"/>
  <c r="B1744" i="5"/>
  <c r="O1743" i="5"/>
  <c r="N1743" i="5"/>
  <c r="M1743" i="5"/>
  <c r="L1743" i="5"/>
  <c r="K1743" i="5"/>
  <c r="J1743" i="5"/>
  <c r="I1743" i="5"/>
  <c r="H1743" i="5"/>
  <c r="G1743" i="5"/>
  <c r="F1743" i="5"/>
  <c r="E1743" i="5"/>
  <c r="D1743" i="5"/>
  <c r="C1743" i="5"/>
  <c r="B1743" i="5"/>
  <c r="O1742" i="5"/>
  <c r="N1742" i="5"/>
  <c r="M1742" i="5"/>
  <c r="L1742" i="5"/>
  <c r="K1742" i="5"/>
  <c r="J1742" i="5"/>
  <c r="I1742" i="5"/>
  <c r="H1742" i="5"/>
  <c r="G1742" i="5"/>
  <c r="F1742" i="5"/>
  <c r="E1742" i="5"/>
  <c r="D1742" i="5"/>
  <c r="C1742" i="5"/>
  <c r="B1742" i="5"/>
  <c r="O1741" i="5"/>
  <c r="N1741" i="5"/>
  <c r="M1741" i="5"/>
  <c r="L1741" i="5"/>
  <c r="K1741" i="5"/>
  <c r="J1741" i="5"/>
  <c r="I1741" i="5"/>
  <c r="H1741" i="5"/>
  <c r="G1741" i="5"/>
  <c r="F1741" i="5"/>
  <c r="E1741" i="5"/>
  <c r="D1741" i="5"/>
  <c r="C1741" i="5"/>
  <c r="B1741" i="5"/>
  <c r="O1740" i="5"/>
  <c r="N1740" i="5"/>
  <c r="M1740" i="5"/>
  <c r="L1740" i="5"/>
  <c r="K1740" i="5"/>
  <c r="J1740" i="5"/>
  <c r="I1740" i="5"/>
  <c r="H1740" i="5"/>
  <c r="G1740" i="5"/>
  <c r="F1740" i="5"/>
  <c r="E1740" i="5"/>
  <c r="D1740" i="5"/>
  <c r="C1740" i="5"/>
  <c r="B1740" i="5"/>
  <c r="O1739" i="5"/>
  <c r="N1739" i="5"/>
  <c r="M1739" i="5"/>
  <c r="L1739" i="5"/>
  <c r="K1739" i="5"/>
  <c r="J1739" i="5"/>
  <c r="I1739" i="5"/>
  <c r="H1739" i="5"/>
  <c r="G1739" i="5"/>
  <c r="F1739" i="5"/>
  <c r="E1739" i="5"/>
  <c r="D1739" i="5"/>
  <c r="C1739" i="5"/>
  <c r="B1739" i="5"/>
  <c r="O1738" i="5"/>
  <c r="N1738" i="5"/>
  <c r="M1738" i="5"/>
  <c r="L1738" i="5"/>
  <c r="K1738" i="5"/>
  <c r="J1738" i="5"/>
  <c r="I1738" i="5"/>
  <c r="H1738" i="5"/>
  <c r="G1738" i="5"/>
  <c r="F1738" i="5"/>
  <c r="E1738" i="5"/>
  <c r="D1738" i="5"/>
  <c r="C1738" i="5"/>
  <c r="B1738" i="5"/>
  <c r="O1737" i="5"/>
  <c r="N1737" i="5"/>
  <c r="M1737" i="5"/>
  <c r="L1737" i="5"/>
  <c r="K1737" i="5"/>
  <c r="J1737" i="5"/>
  <c r="I1737" i="5"/>
  <c r="H1737" i="5"/>
  <c r="G1737" i="5"/>
  <c r="F1737" i="5"/>
  <c r="E1737" i="5"/>
  <c r="D1737" i="5"/>
  <c r="C1737" i="5"/>
  <c r="B1737" i="5"/>
  <c r="O1736" i="5"/>
  <c r="N1736" i="5"/>
  <c r="M1736" i="5"/>
  <c r="L1736" i="5"/>
  <c r="K1736" i="5"/>
  <c r="J1736" i="5"/>
  <c r="I1736" i="5"/>
  <c r="H1736" i="5"/>
  <c r="G1736" i="5"/>
  <c r="F1736" i="5"/>
  <c r="E1736" i="5"/>
  <c r="D1736" i="5"/>
  <c r="C1736" i="5"/>
  <c r="B1736" i="5"/>
  <c r="O1735" i="5"/>
  <c r="N1735" i="5"/>
  <c r="M1735" i="5"/>
  <c r="L1735" i="5"/>
  <c r="K1735" i="5"/>
  <c r="J1735" i="5"/>
  <c r="I1735" i="5"/>
  <c r="H1735" i="5"/>
  <c r="G1735" i="5"/>
  <c r="F1735" i="5"/>
  <c r="E1735" i="5"/>
  <c r="D1735" i="5"/>
  <c r="C1735" i="5"/>
  <c r="B1735" i="5"/>
  <c r="O1734" i="5"/>
  <c r="N1734" i="5"/>
  <c r="M1734" i="5"/>
  <c r="L1734" i="5"/>
  <c r="K1734" i="5"/>
  <c r="J1734" i="5"/>
  <c r="I1734" i="5"/>
  <c r="H1734" i="5"/>
  <c r="G1734" i="5"/>
  <c r="F1734" i="5"/>
  <c r="E1734" i="5"/>
  <c r="D1734" i="5"/>
  <c r="C1734" i="5"/>
  <c r="B1734" i="5"/>
  <c r="O1733" i="5"/>
  <c r="N1733" i="5"/>
  <c r="M1733" i="5"/>
  <c r="L1733" i="5"/>
  <c r="K1733" i="5"/>
  <c r="J1733" i="5"/>
  <c r="I1733" i="5"/>
  <c r="H1733" i="5"/>
  <c r="G1733" i="5"/>
  <c r="F1733" i="5"/>
  <c r="E1733" i="5"/>
  <c r="D1733" i="5"/>
  <c r="C1733" i="5"/>
  <c r="B1733" i="5"/>
  <c r="O1732" i="5"/>
  <c r="N1732" i="5"/>
  <c r="M1732" i="5"/>
  <c r="L1732" i="5"/>
  <c r="K1732" i="5"/>
  <c r="J1732" i="5"/>
  <c r="I1732" i="5"/>
  <c r="H1732" i="5"/>
  <c r="G1732" i="5"/>
  <c r="F1732" i="5"/>
  <c r="E1732" i="5"/>
  <c r="D1732" i="5"/>
  <c r="C1732" i="5"/>
  <c r="B1732" i="5"/>
  <c r="O1731" i="5"/>
  <c r="N1731" i="5"/>
  <c r="M1731" i="5"/>
  <c r="L1731" i="5"/>
  <c r="K1731" i="5"/>
  <c r="J1731" i="5"/>
  <c r="I1731" i="5"/>
  <c r="H1731" i="5"/>
  <c r="G1731" i="5"/>
  <c r="F1731" i="5"/>
  <c r="E1731" i="5"/>
  <c r="D1731" i="5"/>
  <c r="C1731" i="5"/>
  <c r="B1731" i="5"/>
  <c r="O1730" i="5"/>
  <c r="N1730" i="5"/>
  <c r="M1730" i="5"/>
  <c r="L1730" i="5"/>
  <c r="K1730" i="5"/>
  <c r="J1730" i="5"/>
  <c r="I1730" i="5"/>
  <c r="H1730" i="5"/>
  <c r="G1730" i="5"/>
  <c r="F1730" i="5"/>
  <c r="E1730" i="5"/>
  <c r="D1730" i="5"/>
  <c r="C1730" i="5"/>
  <c r="B1730" i="5"/>
  <c r="O1729" i="5"/>
  <c r="N1729" i="5"/>
  <c r="M1729" i="5"/>
  <c r="L1729" i="5"/>
  <c r="K1729" i="5"/>
  <c r="J1729" i="5"/>
  <c r="I1729" i="5"/>
  <c r="H1729" i="5"/>
  <c r="G1729" i="5"/>
  <c r="F1729" i="5"/>
  <c r="E1729" i="5"/>
  <c r="D1729" i="5"/>
  <c r="C1729" i="5"/>
  <c r="B1729" i="5"/>
  <c r="O1728" i="5"/>
  <c r="N1728" i="5"/>
  <c r="M1728" i="5"/>
  <c r="L1728" i="5"/>
  <c r="K1728" i="5"/>
  <c r="J1728" i="5"/>
  <c r="I1728" i="5"/>
  <c r="H1728" i="5"/>
  <c r="G1728" i="5"/>
  <c r="F1728" i="5"/>
  <c r="E1728" i="5"/>
  <c r="D1728" i="5"/>
  <c r="C1728" i="5"/>
  <c r="B1728" i="5"/>
  <c r="O1727" i="5"/>
  <c r="N1727" i="5"/>
  <c r="M1727" i="5"/>
  <c r="L1727" i="5"/>
  <c r="K1727" i="5"/>
  <c r="J1727" i="5"/>
  <c r="I1727" i="5"/>
  <c r="H1727" i="5"/>
  <c r="G1727" i="5"/>
  <c r="F1727" i="5"/>
  <c r="E1727" i="5"/>
  <c r="D1727" i="5"/>
  <c r="C1727" i="5"/>
  <c r="B1727" i="5"/>
  <c r="O1726" i="5"/>
  <c r="N1726" i="5"/>
  <c r="M1726" i="5"/>
  <c r="L1726" i="5"/>
  <c r="K1726" i="5"/>
  <c r="J1726" i="5"/>
  <c r="I1726" i="5"/>
  <c r="H1726" i="5"/>
  <c r="G1726" i="5"/>
  <c r="F1726" i="5"/>
  <c r="E1726" i="5"/>
  <c r="D1726" i="5"/>
  <c r="C1726" i="5"/>
  <c r="B1726" i="5"/>
  <c r="O1725" i="5"/>
  <c r="N1725" i="5"/>
  <c r="M1725" i="5"/>
  <c r="L1725" i="5"/>
  <c r="K1725" i="5"/>
  <c r="J1725" i="5"/>
  <c r="I1725" i="5"/>
  <c r="H1725" i="5"/>
  <c r="G1725" i="5"/>
  <c r="F1725" i="5"/>
  <c r="E1725" i="5"/>
  <c r="D1725" i="5"/>
  <c r="C1725" i="5"/>
  <c r="B1725" i="5"/>
  <c r="O1724" i="5"/>
  <c r="N1724" i="5"/>
  <c r="M1724" i="5"/>
  <c r="L1724" i="5"/>
  <c r="K1724" i="5"/>
  <c r="J1724" i="5"/>
  <c r="I1724" i="5"/>
  <c r="H1724" i="5"/>
  <c r="G1724" i="5"/>
  <c r="F1724" i="5"/>
  <c r="E1724" i="5"/>
  <c r="D1724" i="5"/>
  <c r="C1724" i="5"/>
  <c r="B1724" i="5"/>
  <c r="O1723" i="5"/>
  <c r="N1723" i="5"/>
  <c r="M1723" i="5"/>
  <c r="L1723" i="5"/>
  <c r="K1723" i="5"/>
  <c r="J1723" i="5"/>
  <c r="I1723" i="5"/>
  <c r="H1723" i="5"/>
  <c r="G1723" i="5"/>
  <c r="F1723" i="5"/>
  <c r="E1723" i="5"/>
  <c r="D1723" i="5"/>
  <c r="C1723" i="5"/>
  <c r="B1723" i="5"/>
  <c r="O1722" i="5"/>
  <c r="N1722" i="5"/>
  <c r="M1722" i="5"/>
  <c r="L1722" i="5"/>
  <c r="K1722" i="5"/>
  <c r="J1722" i="5"/>
  <c r="I1722" i="5"/>
  <c r="H1722" i="5"/>
  <c r="G1722" i="5"/>
  <c r="F1722" i="5"/>
  <c r="E1722" i="5"/>
  <c r="D1722" i="5"/>
  <c r="C1722" i="5"/>
  <c r="B1722" i="5"/>
  <c r="O1721" i="5"/>
  <c r="N1721" i="5"/>
  <c r="M1721" i="5"/>
  <c r="L1721" i="5"/>
  <c r="K1721" i="5"/>
  <c r="J1721" i="5"/>
  <c r="I1721" i="5"/>
  <c r="H1721" i="5"/>
  <c r="G1721" i="5"/>
  <c r="F1721" i="5"/>
  <c r="E1721" i="5"/>
  <c r="D1721" i="5"/>
  <c r="C1721" i="5"/>
  <c r="B1721" i="5"/>
  <c r="O1720" i="5"/>
  <c r="N1720" i="5"/>
  <c r="M1720" i="5"/>
  <c r="L1720" i="5"/>
  <c r="K1720" i="5"/>
  <c r="J1720" i="5"/>
  <c r="I1720" i="5"/>
  <c r="H1720" i="5"/>
  <c r="G1720" i="5"/>
  <c r="F1720" i="5"/>
  <c r="E1720" i="5"/>
  <c r="D1720" i="5"/>
  <c r="C1720" i="5"/>
  <c r="B1720" i="5"/>
  <c r="O1719" i="5"/>
  <c r="N1719" i="5"/>
  <c r="M1719" i="5"/>
  <c r="L1719" i="5"/>
  <c r="K1719" i="5"/>
  <c r="J1719" i="5"/>
  <c r="I1719" i="5"/>
  <c r="H1719" i="5"/>
  <c r="G1719" i="5"/>
  <c r="F1719" i="5"/>
  <c r="E1719" i="5"/>
  <c r="D1719" i="5"/>
  <c r="C1719" i="5"/>
  <c r="B1719" i="5"/>
  <c r="O1718" i="5"/>
  <c r="N1718" i="5"/>
  <c r="M1718" i="5"/>
  <c r="L1718" i="5"/>
  <c r="K1718" i="5"/>
  <c r="J1718" i="5"/>
  <c r="I1718" i="5"/>
  <c r="H1718" i="5"/>
  <c r="G1718" i="5"/>
  <c r="F1718" i="5"/>
  <c r="E1718" i="5"/>
  <c r="D1718" i="5"/>
  <c r="C1718" i="5"/>
  <c r="B1718" i="5"/>
  <c r="O1717" i="5"/>
  <c r="N1717" i="5"/>
  <c r="M1717" i="5"/>
  <c r="L1717" i="5"/>
  <c r="K1717" i="5"/>
  <c r="J1717" i="5"/>
  <c r="I1717" i="5"/>
  <c r="H1717" i="5"/>
  <c r="G1717" i="5"/>
  <c r="F1717" i="5"/>
  <c r="E1717" i="5"/>
  <c r="D1717" i="5"/>
  <c r="C1717" i="5"/>
  <c r="B1717" i="5"/>
  <c r="O1716" i="5"/>
  <c r="N1716" i="5"/>
  <c r="M1716" i="5"/>
  <c r="L1716" i="5"/>
  <c r="K1716" i="5"/>
  <c r="J1716" i="5"/>
  <c r="I1716" i="5"/>
  <c r="H1716" i="5"/>
  <c r="G1716" i="5"/>
  <c r="F1716" i="5"/>
  <c r="E1716" i="5"/>
  <c r="D1716" i="5"/>
  <c r="C1716" i="5"/>
  <c r="B1716" i="5"/>
  <c r="O1715" i="5"/>
  <c r="N1715" i="5"/>
  <c r="M1715" i="5"/>
  <c r="L1715" i="5"/>
  <c r="K1715" i="5"/>
  <c r="J1715" i="5"/>
  <c r="I1715" i="5"/>
  <c r="H1715" i="5"/>
  <c r="G1715" i="5"/>
  <c r="F1715" i="5"/>
  <c r="E1715" i="5"/>
  <c r="D1715" i="5"/>
  <c r="C1715" i="5"/>
  <c r="B1715" i="5"/>
  <c r="O1714" i="5"/>
  <c r="N1714" i="5"/>
  <c r="M1714" i="5"/>
  <c r="L1714" i="5"/>
  <c r="K1714" i="5"/>
  <c r="J1714" i="5"/>
  <c r="I1714" i="5"/>
  <c r="H1714" i="5"/>
  <c r="G1714" i="5"/>
  <c r="F1714" i="5"/>
  <c r="E1714" i="5"/>
  <c r="D1714" i="5"/>
  <c r="C1714" i="5"/>
  <c r="B1714" i="5"/>
  <c r="O1713" i="5"/>
  <c r="N1713" i="5"/>
  <c r="M1713" i="5"/>
  <c r="L1713" i="5"/>
  <c r="K1713" i="5"/>
  <c r="J1713" i="5"/>
  <c r="I1713" i="5"/>
  <c r="H1713" i="5"/>
  <c r="G1713" i="5"/>
  <c r="F1713" i="5"/>
  <c r="E1713" i="5"/>
  <c r="D1713" i="5"/>
  <c r="C1713" i="5"/>
  <c r="B1713" i="5"/>
  <c r="O1712" i="5"/>
  <c r="N1712" i="5"/>
  <c r="M1712" i="5"/>
  <c r="L1712" i="5"/>
  <c r="K1712" i="5"/>
  <c r="J1712" i="5"/>
  <c r="I1712" i="5"/>
  <c r="H1712" i="5"/>
  <c r="G1712" i="5"/>
  <c r="F1712" i="5"/>
  <c r="E1712" i="5"/>
  <c r="D1712" i="5"/>
  <c r="C1712" i="5"/>
  <c r="B1712" i="5"/>
  <c r="O1711" i="5"/>
  <c r="N1711" i="5"/>
  <c r="M1711" i="5"/>
  <c r="L1711" i="5"/>
  <c r="K1711" i="5"/>
  <c r="J1711" i="5"/>
  <c r="I1711" i="5"/>
  <c r="H1711" i="5"/>
  <c r="G1711" i="5"/>
  <c r="F1711" i="5"/>
  <c r="E1711" i="5"/>
  <c r="D1711" i="5"/>
  <c r="C1711" i="5"/>
  <c r="B1711" i="5"/>
  <c r="O1710" i="5"/>
  <c r="N1710" i="5"/>
  <c r="M1710" i="5"/>
  <c r="L1710" i="5"/>
  <c r="K1710" i="5"/>
  <c r="J1710" i="5"/>
  <c r="I1710" i="5"/>
  <c r="H1710" i="5"/>
  <c r="G1710" i="5"/>
  <c r="F1710" i="5"/>
  <c r="E1710" i="5"/>
  <c r="D1710" i="5"/>
  <c r="C1710" i="5"/>
  <c r="B1710" i="5"/>
  <c r="O1709" i="5"/>
  <c r="N1709" i="5"/>
  <c r="M1709" i="5"/>
  <c r="L1709" i="5"/>
  <c r="K1709" i="5"/>
  <c r="J1709" i="5"/>
  <c r="I1709" i="5"/>
  <c r="H1709" i="5"/>
  <c r="G1709" i="5"/>
  <c r="F1709" i="5"/>
  <c r="E1709" i="5"/>
  <c r="D1709" i="5"/>
  <c r="C1709" i="5"/>
  <c r="B1709" i="5"/>
  <c r="O1708" i="5"/>
  <c r="N1708" i="5"/>
  <c r="M1708" i="5"/>
  <c r="L1708" i="5"/>
  <c r="K1708" i="5"/>
  <c r="J1708" i="5"/>
  <c r="I1708" i="5"/>
  <c r="H1708" i="5"/>
  <c r="G1708" i="5"/>
  <c r="F1708" i="5"/>
  <c r="E1708" i="5"/>
  <c r="D1708" i="5"/>
  <c r="C1708" i="5"/>
  <c r="B1708" i="5"/>
  <c r="O1707" i="5"/>
  <c r="N1707" i="5"/>
  <c r="M1707" i="5"/>
  <c r="L1707" i="5"/>
  <c r="K1707" i="5"/>
  <c r="J1707" i="5"/>
  <c r="I1707" i="5"/>
  <c r="H1707" i="5"/>
  <c r="G1707" i="5"/>
  <c r="F1707" i="5"/>
  <c r="E1707" i="5"/>
  <c r="D1707" i="5"/>
  <c r="C1707" i="5"/>
  <c r="B1707" i="5"/>
  <c r="O1706" i="5"/>
  <c r="N1706" i="5"/>
  <c r="M1706" i="5"/>
  <c r="L1706" i="5"/>
  <c r="K1706" i="5"/>
  <c r="J1706" i="5"/>
  <c r="I1706" i="5"/>
  <c r="H1706" i="5"/>
  <c r="G1706" i="5"/>
  <c r="F1706" i="5"/>
  <c r="E1706" i="5"/>
  <c r="D1706" i="5"/>
  <c r="C1706" i="5"/>
  <c r="B1706" i="5"/>
  <c r="O1705" i="5"/>
  <c r="N1705" i="5"/>
  <c r="M1705" i="5"/>
  <c r="L1705" i="5"/>
  <c r="K1705" i="5"/>
  <c r="J1705" i="5"/>
  <c r="I1705" i="5"/>
  <c r="H1705" i="5"/>
  <c r="G1705" i="5"/>
  <c r="F1705" i="5"/>
  <c r="E1705" i="5"/>
  <c r="D1705" i="5"/>
  <c r="C1705" i="5"/>
  <c r="B1705" i="5"/>
  <c r="O1704" i="5"/>
  <c r="N1704" i="5"/>
  <c r="M1704" i="5"/>
  <c r="L1704" i="5"/>
  <c r="K1704" i="5"/>
  <c r="J1704" i="5"/>
  <c r="I1704" i="5"/>
  <c r="H1704" i="5"/>
  <c r="G1704" i="5"/>
  <c r="F1704" i="5"/>
  <c r="E1704" i="5"/>
  <c r="D1704" i="5"/>
  <c r="C1704" i="5"/>
  <c r="B1704" i="5"/>
  <c r="O1703" i="5"/>
  <c r="N1703" i="5"/>
  <c r="M1703" i="5"/>
  <c r="L1703" i="5"/>
  <c r="K1703" i="5"/>
  <c r="J1703" i="5"/>
  <c r="I1703" i="5"/>
  <c r="H1703" i="5"/>
  <c r="G1703" i="5"/>
  <c r="F1703" i="5"/>
  <c r="E1703" i="5"/>
  <c r="D1703" i="5"/>
  <c r="C1703" i="5"/>
  <c r="B1703" i="5"/>
  <c r="O1702" i="5"/>
  <c r="N1702" i="5"/>
  <c r="M1702" i="5"/>
  <c r="L1702" i="5"/>
  <c r="K1702" i="5"/>
  <c r="J1702" i="5"/>
  <c r="I1702" i="5"/>
  <c r="H1702" i="5"/>
  <c r="G1702" i="5"/>
  <c r="F1702" i="5"/>
  <c r="E1702" i="5"/>
  <c r="D1702" i="5"/>
  <c r="C1702" i="5"/>
  <c r="B1702" i="5"/>
  <c r="O1701" i="5"/>
  <c r="N1701" i="5"/>
  <c r="M1701" i="5"/>
  <c r="L1701" i="5"/>
  <c r="K1701" i="5"/>
  <c r="J1701" i="5"/>
  <c r="I1701" i="5"/>
  <c r="H1701" i="5"/>
  <c r="G1701" i="5"/>
  <c r="F1701" i="5"/>
  <c r="E1701" i="5"/>
  <c r="D1701" i="5"/>
  <c r="C1701" i="5"/>
  <c r="B1701" i="5"/>
  <c r="O1700" i="5"/>
  <c r="N1700" i="5"/>
  <c r="M1700" i="5"/>
  <c r="L1700" i="5"/>
  <c r="K1700" i="5"/>
  <c r="J1700" i="5"/>
  <c r="I1700" i="5"/>
  <c r="H1700" i="5"/>
  <c r="G1700" i="5"/>
  <c r="F1700" i="5"/>
  <c r="E1700" i="5"/>
  <c r="D1700" i="5"/>
  <c r="C1700" i="5"/>
  <c r="B1700" i="5"/>
  <c r="O1699" i="5"/>
  <c r="N1699" i="5"/>
  <c r="M1699" i="5"/>
  <c r="L1699" i="5"/>
  <c r="K1699" i="5"/>
  <c r="J1699" i="5"/>
  <c r="I1699" i="5"/>
  <c r="H1699" i="5"/>
  <c r="G1699" i="5"/>
  <c r="F1699" i="5"/>
  <c r="E1699" i="5"/>
  <c r="D1699" i="5"/>
  <c r="C1699" i="5"/>
  <c r="B1699" i="5"/>
  <c r="O1698" i="5"/>
  <c r="N1698" i="5"/>
  <c r="M1698" i="5"/>
  <c r="L1698" i="5"/>
  <c r="K1698" i="5"/>
  <c r="J1698" i="5"/>
  <c r="I1698" i="5"/>
  <c r="H1698" i="5"/>
  <c r="G1698" i="5"/>
  <c r="F1698" i="5"/>
  <c r="E1698" i="5"/>
  <c r="D1698" i="5"/>
  <c r="C1698" i="5"/>
  <c r="B1698" i="5"/>
  <c r="O1697" i="5"/>
  <c r="N1697" i="5"/>
  <c r="M1697" i="5"/>
  <c r="L1697" i="5"/>
  <c r="K1697" i="5"/>
  <c r="J1697" i="5"/>
  <c r="I1697" i="5"/>
  <c r="H1697" i="5"/>
  <c r="G1697" i="5"/>
  <c r="F1697" i="5"/>
  <c r="E1697" i="5"/>
  <c r="D1697" i="5"/>
  <c r="C1697" i="5"/>
  <c r="B1697" i="5"/>
  <c r="O1696" i="5"/>
  <c r="N1696" i="5"/>
  <c r="M1696" i="5"/>
  <c r="L1696" i="5"/>
  <c r="K1696" i="5"/>
  <c r="J1696" i="5"/>
  <c r="I1696" i="5"/>
  <c r="H1696" i="5"/>
  <c r="G1696" i="5"/>
  <c r="F1696" i="5"/>
  <c r="E1696" i="5"/>
  <c r="D1696" i="5"/>
  <c r="C1696" i="5"/>
  <c r="B1696" i="5"/>
  <c r="O1695" i="5"/>
  <c r="N1695" i="5"/>
  <c r="M1695" i="5"/>
  <c r="L1695" i="5"/>
  <c r="K1695" i="5"/>
  <c r="J1695" i="5"/>
  <c r="I1695" i="5"/>
  <c r="H1695" i="5"/>
  <c r="G1695" i="5"/>
  <c r="F1695" i="5"/>
  <c r="E1695" i="5"/>
  <c r="D1695" i="5"/>
  <c r="C1695" i="5"/>
  <c r="B1695" i="5"/>
  <c r="O1694" i="5"/>
  <c r="N1694" i="5"/>
  <c r="M1694" i="5"/>
  <c r="L1694" i="5"/>
  <c r="K1694" i="5"/>
  <c r="J1694" i="5"/>
  <c r="I1694" i="5"/>
  <c r="H1694" i="5"/>
  <c r="G1694" i="5"/>
  <c r="F1694" i="5"/>
  <c r="E1694" i="5"/>
  <c r="D1694" i="5"/>
  <c r="C1694" i="5"/>
  <c r="B1694" i="5"/>
  <c r="O1693" i="5"/>
  <c r="N1693" i="5"/>
  <c r="M1693" i="5"/>
  <c r="L1693" i="5"/>
  <c r="K1693" i="5"/>
  <c r="J1693" i="5"/>
  <c r="I1693" i="5"/>
  <c r="H1693" i="5"/>
  <c r="G1693" i="5"/>
  <c r="F1693" i="5"/>
  <c r="E1693" i="5"/>
  <c r="D1693" i="5"/>
  <c r="C1693" i="5"/>
  <c r="B1693" i="5"/>
  <c r="O1692" i="5"/>
  <c r="N1692" i="5"/>
  <c r="M1692" i="5"/>
  <c r="L1692" i="5"/>
  <c r="K1692" i="5"/>
  <c r="J1692" i="5"/>
  <c r="I1692" i="5"/>
  <c r="H1692" i="5"/>
  <c r="G1692" i="5"/>
  <c r="F1692" i="5"/>
  <c r="E1692" i="5"/>
  <c r="D1692" i="5"/>
  <c r="C1692" i="5"/>
  <c r="B1692" i="5"/>
  <c r="O1691" i="5"/>
  <c r="N1691" i="5"/>
  <c r="M1691" i="5"/>
  <c r="L1691" i="5"/>
  <c r="K1691" i="5"/>
  <c r="J1691" i="5"/>
  <c r="I1691" i="5"/>
  <c r="H1691" i="5"/>
  <c r="G1691" i="5"/>
  <c r="F1691" i="5"/>
  <c r="E1691" i="5"/>
  <c r="D1691" i="5"/>
  <c r="C1691" i="5"/>
  <c r="B1691" i="5"/>
  <c r="O1690" i="5"/>
  <c r="N1690" i="5"/>
  <c r="M1690" i="5"/>
  <c r="L1690" i="5"/>
  <c r="K1690" i="5"/>
  <c r="J1690" i="5"/>
  <c r="I1690" i="5"/>
  <c r="H1690" i="5"/>
  <c r="G1690" i="5"/>
  <c r="F1690" i="5"/>
  <c r="E1690" i="5"/>
  <c r="D1690" i="5"/>
  <c r="C1690" i="5"/>
  <c r="B1690" i="5"/>
  <c r="O1689" i="5"/>
  <c r="N1689" i="5"/>
  <c r="M1689" i="5"/>
  <c r="L1689" i="5"/>
  <c r="K1689" i="5"/>
  <c r="J1689" i="5"/>
  <c r="I1689" i="5"/>
  <c r="H1689" i="5"/>
  <c r="G1689" i="5"/>
  <c r="F1689" i="5"/>
  <c r="E1689" i="5"/>
  <c r="D1689" i="5"/>
  <c r="C1689" i="5"/>
  <c r="B1689" i="5"/>
  <c r="O1688" i="5"/>
  <c r="N1688" i="5"/>
  <c r="M1688" i="5"/>
  <c r="L1688" i="5"/>
  <c r="K1688" i="5"/>
  <c r="J1688" i="5"/>
  <c r="I1688" i="5"/>
  <c r="H1688" i="5"/>
  <c r="G1688" i="5"/>
  <c r="F1688" i="5"/>
  <c r="E1688" i="5"/>
  <c r="D1688" i="5"/>
  <c r="C1688" i="5"/>
  <c r="B1688" i="5"/>
  <c r="O1687" i="5"/>
  <c r="N1687" i="5"/>
  <c r="M1687" i="5"/>
  <c r="L1687" i="5"/>
  <c r="K1687" i="5"/>
  <c r="J1687" i="5"/>
  <c r="I1687" i="5"/>
  <c r="H1687" i="5"/>
  <c r="G1687" i="5"/>
  <c r="F1687" i="5"/>
  <c r="E1687" i="5"/>
  <c r="D1687" i="5"/>
  <c r="C1687" i="5"/>
  <c r="B1687" i="5"/>
  <c r="O1686" i="5"/>
  <c r="N1686" i="5"/>
  <c r="M1686" i="5"/>
  <c r="L1686" i="5"/>
  <c r="K1686" i="5"/>
  <c r="J1686" i="5"/>
  <c r="I1686" i="5"/>
  <c r="H1686" i="5"/>
  <c r="G1686" i="5"/>
  <c r="F1686" i="5"/>
  <c r="E1686" i="5"/>
  <c r="D1686" i="5"/>
  <c r="C1686" i="5"/>
  <c r="B1686" i="5"/>
  <c r="O1685" i="5"/>
  <c r="N1685" i="5"/>
  <c r="M1685" i="5"/>
  <c r="L1685" i="5"/>
  <c r="K1685" i="5"/>
  <c r="J1685" i="5"/>
  <c r="I1685" i="5"/>
  <c r="H1685" i="5"/>
  <c r="G1685" i="5"/>
  <c r="F1685" i="5"/>
  <c r="E1685" i="5"/>
  <c r="D1685" i="5"/>
  <c r="C1685" i="5"/>
  <c r="B1685" i="5"/>
  <c r="O1684" i="5"/>
  <c r="N1684" i="5"/>
  <c r="M1684" i="5"/>
  <c r="L1684" i="5"/>
  <c r="K1684" i="5"/>
  <c r="J1684" i="5"/>
  <c r="I1684" i="5"/>
  <c r="H1684" i="5"/>
  <c r="G1684" i="5"/>
  <c r="F1684" i="5"/>
  <c r="E1684" i="5"/>
  <c r="D1684" i="5"/>
  <c r="C1684" i="5"/>
  <c r="B1684" i="5"/>
  <c r="O1683" i="5"/>
  <c r="N1683" i="5"/>
  <c r="M1683" i="5"/>
  <c r="L1683" i="5"/>
  <c r="K1683" i="5"/>
  <c r="J1683" i="5"/>
  <c r="I1683" i="5"/>
  <c r="H1683" i="5"/>
  <c r="G1683" i="5"/>
  <c r="F1683" i="5"/>
  <c r="E1683" i="5"/>
  <c r="D1683" i="5"/>
  <c r="C1683" i="5"/>
  <c r="B1683" i="5"/>
  <c r="O1682" i="5"/>
  <c r="N1682" i="5"/>
  <c r="M1682" i="5"/>
  <c r="L1682" i="5"/>
  <c r="K1682" i="5"/>
  <c r="J1682" i="5"/>
  <c r="I1682" i="5"/>
  <c r="H1682" i="5"/>
  <c r="G1682" i="5"/>
  <c r="F1682" i="5"/>
  <c r="E1682" i="5"/>
  <c r="D1682" i="5"/>
  <c r="C1682" i="5"/>
  <c r="B1682" i="5"/>
  <c r="O1681" i="5"/>
  <c r="N1681" i="5"/>
  <c r="M1681" i="5"/>
  <c r="L1681" i="5"/>
  <c r="K1681" i="5"/>
  <c r="J1681" i="5"/>
  <c r="I1681" i="5"/>
  <c r="H1681" i="5"/>
  <c r="G1681" i="5"/>
  <c r="F1681" i="5"/>
  <c r="E1681" i="5"/>
  <c r="D1681" i="5"/>
  <c r="C1681" i="5"/>
  <c r="B1681" i="5"/>
  <c r="O1680" i="5"/>
  <c r="N1680" i="5"/>
  <c r="M1680" i="5"/>
  <c r="L1680" i="5"/>
  <c r="K1680" i="5"/>
  <c r="J1680" i="5"/>
  <c r="I1680" i="5"/>
  <c r="H1680" i="5"/>
  <c r="G1680" i="5"/>
  <c r="F1680" i="5"/>
  <c r="E1680" i="5"/>
  <c r="D1680" i="5"/>
  <c r="C1680" i="5"/>
  <c r="B1680" i="5"/>
  <c r="O1679" i="5"/>
  <c r="N1679" i="5"/>
  <c r="M1679" i="5"/>
  <c r="L1679" i="5"/>
  <c r="K1679" i="5"/>
  <c r="J1679" i="5"/>
  <c r="I1679" i="5"/>
  <c r="H1679" i="5"/>
  <c r="G1679" i="5"/>
  <c r="F1679" i="5"/>
  <c r="E1679" i="5"/>
  <c r="D1679" i="5"/>
  <c r="C1679" i="5"/>
  <c r="B1679" i="5"/>
  <c r="O1678" i="5"/>
  <c r="N1678" i="5"/>
  <c r="M1678" i="5"/>
  <c r="L1678" i="5"/>
  <c r="K1678" i="5"/>
  <c r="J1678" i="5"/>
  <c r="I1678" i="5"/>
  <c r="H1678" i="5"/>
  <c r="G1678" i="5"/>
  <c r="F1678" i="5"/>
  <c r="E1678" i="5"/>
  <c r="D1678" i="5"/>
  <c r="C1678" i="5"/>
  <c r="B1678" i="5"/>
  <c r="O1677" i="5"/>
  <c r="N1677" i="5"/>
  <c r="M1677" i="5"/>
  <c r="L1677" i="5"/>
  <c r="K1677" i="5"/>
  <c r="J1677" i="5"/>
  <c r="I1677" i="5"/>
  <c r="H1677" i="5"/>
  <c r="G1677" i="5"/>
  <c r="F1677" i="5"/>
  <c r="E1677" i="5"/>
  <c r="D1677" i="5"/>
  <c r="C1677" i="5"/>
  <c r="B1677" i="5"/>
  <c r="O1676" i="5"/>
  <c r="N1676" i="5"/>
  <c r="M1676" i="5"/>
  <c r="L1676" i="5"/>
  <c r="K1676" i="5"/>
  <c r="J1676" i="5"/>
  <c r="I1676" i="5"/>
  <c r="H1676" i="5"/>
  <c r="G1676" i="5"/>
  <c r="F1676" i="5"/>
  <c r="E1676" i="5"/>
  <c r="D1676" i="5"/>
  <c r="C1676" i="5"/>
  <c r="B1676" i="5"/>
  <c r="O1675" i="5"/>
  <c r="N1675" i="5"/>
  <c r="M1675" i="5"/>
  <c r="L1675" i="5"/>
  <c r="K1675" i="5"/>
  <c r="J1675" i="5"/>
  <c r="I1675" i="5"/>
  <c r="H1675" i="5"/>
  <c r="G1675" i="5"/>
  <c r="F1675" i="5"/>
  <c r="E1675" i="5"/>
  <c r="D1675" i="5"/>
  <c r="C1675" i="5"/>
  <c r="B1675" i="5"/>
  <c r="O1674" i="5"/>
  <c r="N1674" i="5"/>
  <c r="M1674" i="5"/>
  <c r="L1674" i="5"/>
  <c r="K1674" i="5"/>
  <c r="J1674" i="5"/>
  <c r="I1674" i="5"/>
  <c r="H1674" i="5"/>
  <c r="G1674" i="5"/>
  <c r="F1674" i="5"/>
  <c r="E1674" i="5"/>
  <c r="D1674" i="5"/>
  <c r="C1674" i="5"/>
  <c r="B1674" i="5"/>
  <c r="O1673" i="5"/>
  <c r="N1673" i="5"/>
  <c r="M1673" i="5"/>
  <c r="L1673" i="5"/>
  <c r="K1673" i="5"/>
  <c r="J1673" i="5"/>
  <c r="I1673" i="5"/>
  <c r="H1673" i="5"/>
  <c r="G1673" i="5"/>
  <c r="F1673" i="5"/>
  <c r="E1673" i="5"/>
  <c r="D1673" i="5"/>
  <c r="C1673" i="5"/>
  <c r="B1673" i="5"/>
  <c r="O1672" i="5"/>
  <c r="N1672" i="5"/>
  <c r="M1672" i="5"/>
  <c r="L1672" i="5"/>
  <c r="K1672" i="5"/>
  <c r="J1672" i="5"/>
  <c r="I1672" i="5"/>
  <c r="H1672" i="5"/>
  <c r="G1672" i="5"/>
  <c r="F1672" i="5"/>
  <c r="E1672" i="5"/>
  <c r="D1672" i="5"/>
  <c r="C1672" i="5"/>
  <c r="B1672" i="5"/>
  <c r="O1671" i="5"/>
  <c r="N1671" i="5"/>
  <c r="M1671" i="5"/>
  <c r="L1671" i="5"/>
  <c r="K1671" i="5"/>
  <c r="J1671" i="5"/>
  <c r="I1671" i="5"/>
  <c r="H1671" i="5"/>
  <c r="G1671" i="5"/>
  <c r="F1671" i="5"/>
  <c r="E1671" i="5"/>
  <c r="D1671" i="5"/>
  <c r="C1671" i="5"/>
  <c r="B1671" i="5"/>
  <c r="O1670" i="5"/>
  <c r="N1670" i="5"/>
  <c r="M1670" i="5"/>
  <c r="L1670" i="5"/>
  <c r="K1670" i="5"/>
  <c r="J1670" i="5"/>
  <c r="I1670" i="5"/>
  <c r="H1670" i="5"/>
  <c r="G1670" i="5"/>
  <c r="F1670" i="5"/>
  <c r="E1670" i="5"/>
  <c r="D1670" i="5"/>
  <c r="C1670" i="5"/>
  <c r="B1670" i="5"/>
  <c r="O1669" i="5"/>
  <c r="N1669" i="5"/>
  <c r="M1669" i="5"/>
  <c r="L1669" i="5"/>
  <c r="K1669" i="5"/>
  <c r="J1669" i="5"/>
  <c r="I1669" i="5"/>
  <c r="H1669" i="5"/>
  <c r="G1669" i="5"/>
  <c r="F1669" i="5"/>
  <c r="E1669" i="5"/>
  <c r="D1669" i="5"/>
  <c r="C1669" i="5"/>
  <c r="B1669" i="5"/>
  <c r="O1668" i="5"/>
  <c r="N1668" i="5"/>
  <c r="M1668" i="5"/>
  <c r="L1668" i="5"/>
  <c r="K1668" i="5"/>
  <c r="J1668" i="5"/>
  <c r="I1668" i="5"/>
  <c r="H1668" i="5"/>
  <c r="G1668" i="5"/>
  <c r="F1668" i="5"/>
  <c r="E1668" i="5"/>
  <c r="D1668" i="5"/>
  <c r="C1668" i="5"/>
  <c r="B1668" i="5"/>
  <c r="O1667" i="5"/>
  <c r="N1667" i="5"/>
  <c r="M1667" i="5"/>
  <c r="L1667" i="5"/>
  <c r="K1667" i="5"/>
  <c r="J1667" i="5"/>
  <c r="I1667" i="5"/>
  <c r="H1667" i="5"/>
  <c r="G1667" i="5"/>
  <c r="F1667" i="5"/>
  <c r="E1667" i="5"/>
  <c r="D1667" i="5"/>
  <c r="C1667" i="5"/>
  <c r="B1667" i="5"/>
  <c r="O1666" i="5"/>
  <c r="N1666" i="5"/>
  <c r="M1666" i="5"/>
  <c r="L1666" i="5"/>
  <c r="K1666" i="5"/>
  <c r="J1666" i="5"/>
  <c r="I1666" i="5"/>
  <c r="H1666" i="5"/>
  <c r="G1666" i="5"/>
  <c r="F1666" i="5"/>
  <c r="E1666" i="5"/>
  <c r="D1666" i="5"/>
  <c r="C1666" i="5"/>
  <c r="B1666" i="5"/>
  <c r="O1665" i="5"/>
  <c r="N1665" i="5"/>
  <c r="M1665" i="5"/>
  <c r="L1665" i="5"/>
  <c r="K1665" i="5"/>
  <c r="J1665" i="5"/>
  <c r="I1665" i="5"/>
  <c r="H1665" i="5"/>
  <c r="G1665" i="5"/>
  <c r="F1665" i="5"/>
  <c r="E1665" i="5"/>
  <c r="D1665" i="5"/>
  <c r="C1665" i="5"/>
  <c r="B1665" i="5"/>
  <c r="O1664" i="5"/>
  <c r="N1664" i="5"/>
  <c r="M1664" i="5"/>
  <c r="L1664" i="5"/>
  <c r="K1664" i="5"/>
  <c r="J1664" i="5"/>
  <c r="I1664" i="5"/>
  <c r="H1664" i="5"/>
  <c r="G1664" i="5"/>
  <c r="F1664" i="5"/>
  <c r="E1664" i="5"/>
  <c r="D1664" i="5"/>
  <c r="C1664" i="5"/>
  <c r="B1664" i="5"/>
  <c r="O1663" i="5"/>
  <c r="N1663" i="5"/>
  <c r="M1663" i="5"/>
  <c r="L1663" i="5"/>
  <c r="K1663" i="5"/>
  <c r="J1663" i="5"/>
  <c r="I1663" i="5"/>
  <c r="H1663" i="5"/>
  <c r="G1663" i="5"/>
  <c r="F1663" i="5"/>
  <c r="E1663" i="5"/>
  <c r="D1663" i="5"/>
  <c r="C1663" i="5"/>
  <c r="B1663" i="5"/>
  <c r="O1662" i="5"/>
  <c r="N1662" i="5"/>
  <c r="M1662" i="5"/>
  <c r="L1662" i="5"/>
  <c r="K1662" i="5"/>
  <c r="J1662" i="5"/>
  <c r="I1662" i="5"/>
  <c r="H1662" i="5"/>
  <c r="G1662" i="5"/>
  <c r="F1662" i="5"/>
  <c r="E1662" i="5"/>
  <c r="D1662" i="5"/>
  <c r="C1662" i="5"/>
  <c r="B1662" i="5"/>
  <c r="O1661" i="5"/>
  <c r="N1661" i="5"/>
  <c r="M1661" i="5"/>
  <c r="L1661" i="5"/>
  <c r="K1661" i="5"/>
  <c r="J1661" i="5"/>
  <c r="I1661" i="5"/>
  <c r="H1661" i="5"/>
  <c r="G1661" i="5"/>
  <c r="F1661" i="5"/>
  <c r="E1661" i="5"/>
  <c r="D1661" i="5"/>
  <c r="C1661" i="5"/>
  <c r="B1661" i="5"/>
  <c r="O1660" i="5"/>
  <c r="N1660" i="5"/>
  <c r="M1660" i="5"/>
  <c r="L1660" i="5"/>
  <c r="K1660" i="5"/>
  <c r="J1660" i="5"/>
  <c r="I1660" i="5"/>
  <c r="H1660" i="5"/>
  <c r="G1660" i="5"/>
  <c r="F1660" i="5"/>
  <c r="E1660" i="5"/>
  <c r="D1660" i="5"/>
  <c r="C1660" i="5"/>
  <c r="B1660" i="5"/>
  <c r="O1659" i="5"/>
  <c r="N1659" i="5"/>
  <c r="M1659" i="5"/>
  <c r="L1659" i="5"/>
  <c r="K1659" i="5"/>
  <c r="J1659" i="5"/>
  <c r="I1659" i="5"/>
  <c r="H1659" i="5"/>
  <c r="G1659" i="5"/>
  <c r="F1659" i="5"/>
  <c r="E1659" i="5"/>
  <c r="D1659" i="5"/>
  <c r="C1659" i="5"/>
  <c r="B1659" i="5"/>
  <c r="O1658" i="5"/>
  <c r="N1658" i="5"/>
  <c r="M1658" i="5"/>
  <c r="L1658" i="5"/>
  <c r="K1658" i="5"/>
  <c r="J1658" i="5"/>
  <c r="I1658" i="5"/>
  <c r="H1658" i="5"/>
  <c r="G1658" i="5"/>
  <c r="F1658" i="5"/>
  <c r="E1658" i="5"/>
  <c r="D1658" i="5"/>
  <c r="C1658" i="5"/>
  <c r="B1658" i="5"/>
  <c r="O1657" i="5"/>
  <c r="N1657" i="5"/>
  <c r="M1657" i="5"/>
  <c r="L1657" i="5"/>
  <c r="K1657" i="5"/>
  <c r="J1657" i="5"/>
  <c r="I1657" i="5"/>
  <c r="H1657" i="5"/>
  <c r="G1657" i="5"/>
  <c r="F1657" i="5"/>
  <c r="E1657" i="5"/>
  <c r="D1657" i="5"/>
  <c r="C1657" i="5"/>
  <c r="B1657" i="5"/>
  <c r="O1656" i="5"/>
  <c r="N1656" i="5"/>
  <c r="M1656" i="5"/>
  <c r="L1656" i="5"/>
  <c r="K1656" i="5"/>
  <c r="J1656" i="5"/>
  <c r="I1656" i="5"/>
  <c r="H1656" i="5"/>
  <c r="G1656" i="5"/>
  <c r="F1656" i="5"/>
  <c r="E1656" i="5"/>
  <c r="D1656" i="5"/>
  <c r="C1656" i="5"/>
  <c r="B1656" i="5"/>
  <c r="O1655" i="5"/>
  <c r="N1655" i="5"/>
  <c r="M1655" i="5"/>
  <c r="L1655" i="5"/>
  <c r="K1655" i="5"/>
  <c r="J1655" i="5"/>
  <c r="I1655" i="5"/>
  <c r="H1655" i="5"/>
  <c r="G1655" i="5"/>
  <c r="F1655" i="5"/>
  <c r="E1655" i="5"/>
  <c r="D1655" i="5"/>
  <c r="C1655" i="5"/>
  <c r="B1655" i="5"/>
  <c r="O1654" i="5"/>
  <c r="N1654" i="5"/>
  <c r="M1654" i="5"/>
  <c r="L1654" i="5"/>
  <c r="K1654" i="5"/>
  <c r="J1654" i="5"/>
  <c r="I1654" i="5"/>
  <c r="H1654" i="5"/>
  <c r="G1654" i="5"/>
  <c r="F1654" i="5"/>
  <c r="E1654" i="5"/>
  <c r="D1654" i="5"/>
  <c r="C1654" i="5"/>
  <c r="B1654" i="5"/>
  <c r="O1653" i="5"/>
  <c r="N1653" i="5"/>
  <c r="M1653" i="5"/>
  <c r="L1653" i="5"/>
  <c r="K1653" i="5"/>
  <c r="J1653" i="5"/>
  <c r="I1653" i="5"/>
  <c r="H1653" i="5"/>
  <c r="G1653" i="5"/>
  <c r="F1653" i="5"/>
  <c r="E1653" i="5"/>
  <c r="D1653" i="5"/>
  <c r="C1653" i="5"/>
  <c r="B1653" i="5"/>
  <c r="O1652" i="5"/>
  <c r="N1652" i="5"/>
  <c r="M1652" i="5"/>
  <c r="L1652" i="5"/>
  <c r="K1652" i="5"/>
  <c r="J1652" i="5"/>
  <c r="I1652" i="5"/>
  <c r="H1652" i="5"/>
  <c r="G1652" i="5"/>
  <c r="F1652" i="5"/>
  <c r="E1652" i="5"/>
  <c r="D1652" i="5"/>
  <c r="C1652" i="5"/>
  <c r="B1652" i="5"/>
  <c r="O1651" i="5"/>
  <c r="N1651" i="5"/>
  <c r="M1651" i="5"/>
  <c r="L1651" i="5"/>
  <c r="K1651" i="5"/>
  <c r="J1651" i="5"/>
  <c r="I1651" i="5"/>
  <c r="H1651" i="5"/>
  <c r="G1651" i="5"/>
  <c r="F1651" i="5"/>
  <c r="E1651" i="5"/>
  <c r="D1651" i="5"/>
  <c r="C1651" i="5"/>
  <c r="B1651" i="5"/>
  <c r="O1650" i="5"/>
  <c r="N1650" i="5"/>
  <c r="M1650" i="5"/>
  <c r="L1650" i="5"/>
  <c r="K1650" i="5"/>
  <c r="J1650" i="5"/>
  <c r="I1650" i="5"/>
  <c r="H1650" i="5"/>
  <c r="G1650" i="5"/>
  <c r="F1650" i="5"/>
  <c r="E1650" i="5"/>
  <c r="D1650" i="5"/>
  <c r="C1650" i="5"/>
  <c r="B1650" i="5"/>
  <c r="O1649" i="5"/>
  <c r="N1649" i="5"/>
  <c r="M1649" i="5"/>
  <c r="L1649" i="5"/>
  <c r="K1649" i="5"/>
  <c r="J1649" i="5"/>
  <c r="I1649" i="5"/>
  <c r="H1649" i="5"/>
  <c r="G1649" i="5"/>
  <c r="F1649" i="5"/>
  <c r="E1649" i="5"/>
  <c r="D1649" i="5"/>
  <c r="C1649" i="5"/>
  <c r="B1649" i="5"/>
  <c r="O1648" i="5"/>
  <c r="N1648" i="5"/>
  <c r="M1648" i="5"/>
  <c r="L1648" i="5"/>
  <c r="K1648" i="5"/>
  <c r="J1648" i="5"/>
  <c r="I1648" i="5"/>
  <c r="H1648" i="5"/>
  <c r="G1648" i="5"/>
  <c r="F1648" i="5"/>
  <c r="E1648" i="5"/>
  <c r="D1648" i="5"/>
  <c r="C1648" i="5"/>
  <c r="B1648" i="5"/>
  <c r="O1647" i="5"/>
  <c r="N1647" i="5"/>
  <c r="M1647" i="5"/>
  <c r="L1647" i="5"/>
  <c r="K1647" i="5"/>
  <c r="J1647" i="5"/>
  <c r="I1647" i="5"/>
  <c r="H1647" i="5"/>
  <c r="G1647" i="5"/>
  <c r="F1647" i="5"/>
  <c r="E1647" i="5"/>
  <c r="D1647" i="5"/>
  <c r="C1647" i="5"/>
  <c r="B1647" i="5"/>
  <c r="O1646" i="5"/>
  <c r="N1646" i="5"/>
  <c r="M1646" i="5"/>
  <c r="L1646" i="5"/>
  <c r="K1646" i="5"/>
  <c r="J1646" i="5"/>
  <c r="I1646" i="5"/>
  <c r="H1646" i="5"/>
  <c r="G1646" i="5"/>
  <c r="F1646" i="5"/>
  <c r="E1646" i="5"/>
  <c r="D1646" i="5"/>
  <c r="C1646" i="5"/>
  <c r="B1646" i="5"/>
  <c r="O1645" i="5"/>
  <c r="N1645" i="5"/>
  <c r="M1645" i="5"/>
  <c r="L1645" i="5"/>
  <c r="K1645" i="5"/>
  <c r="J1645" i="5"/>
  <c r="I1645" i="5"/>
  <c r="H1645" i="5"/>
  <c r="G1645" i="5"/>
  <c r="F1645" i="5"/>
  <c r="E1645" i="5"/>
  <c r="D1645" i="5"/>
  <c r="C1645" i="5"/>
  <c r="B1645" i="5"/>
  <c r="O1644" i="5"/>
  <c r="N1644" i="5"/>
  <c r="M1644" i="5"/>
  <c r="L1644" i="5"/>
  <c r="K1644" i="5"/>
  <c r="J1644" i="5"/>
  <c r="I1644" i="5"/>
  <c r="H1644" i="5"/>
  <c r="G1644" i="5"/>
  <c r="F1644" i="5"/>
  <c r="E1644" i="5"/>
  <c r="D1644" i="5"/>
  <c r="C1644" i="5"/>
  <c r="B1644" i="5"/>
  <c r="O1643" i="5"/>
  <c r="N1643" i="5"/>
  <c r="M1643" i="5"/>
  <c r="L1643" i="5"/>
  <c r="K1643" i="5"/>
  <c r="J1643" i="5"/>
  <c r="I1643" i="5"/>
  <c r="H1643" i="5"/>
  <c r="G1643" i="5"/>
  <c r="F1643" i="5"/>
  <c r="E1643" i="5"/>
  <c r="D1643" i="5"/>
  <c r="C1643" i="5"/>
  <c r="B1643" i="5"/>
  <c r="O1642" i="5"/>
  <c r="N1642" i="5"/>
  <c r="M1642" i="5"/>
  <c r="L1642" i="5"/>
  <c r="K1642" i="5"/>
  <c r="J1642" i="5"/>
  <c r="I1642" i="5"/>
  <c r="H1642" i="5"/>
  <c r="G1642" i="5"/>
  <c r="F1642" i="5"/>
  <c r="E1642" i="5"/>
  <c r="D1642" i="5"/>
  <c r="C1642" i="5"/>
  <c r="B1642" i="5"/>
  <c r="O1641" i="5"/>
  <c r="N1641" i="5"/>
  <c r="M1641" i="5"/>
  <c r="L1641" i="5"/>
  <c r="K1641" i="5"/>
  <c r="J1641" i="5"/>
  <c r="I1641" i="5"/>
  <c r="H1641" i="5"/>
  <c r="G1641" i="5"/>
  <c r="F1641" i="5"/>
  <c r="E1641" i="5"/>
  <c r="D1641" i="5"/>
  <c r="C1641" i="5"/>
  <c r="B1641" i="5"/>
  <c r="O1640" i="5"/>
  <c r="N1640" i="5"/>
  <c r="M1640" i="5"/>
  <c r="L1640" i="5"/>
  <c r="K1640" i="5"/>
  <c r="J1640" i="5"/>
  <c r="I1640" i="5"/>
  <c r="H1640" i="5"/>
  <c r="G1640" i="5"/>
  <c r="F1640" i="5"/>
  <c r="E1640" i="5"/>
  <c r="D1640" i="5"/>
  <c r="C1640" i="5"/>
  <c r="B1640" i="5"/>
  <c r="O1639" i="5"/>
  <c r="N1639" i="5"/>
  <c r="M1639" i="5"/>
  <c r="L1639" i="5"/>
  <c r="K1639" i="5"/>
  <c r="J1639" i="5"/>
  <c r="I1639" i="5"/>
  <c r="H1639" i="5"/>
  <c r="G1639" i="5"/>
  <c r="F1639" i="5"/>
  <c r="E1639" i="5"/>
  <c r="D1639" i="5"/>
  <c r="C1639" i="5"/>
  <c r="B1639" i="5"/>
  <c r="O1638" i="5"/>
  <c r="N1638" i="5"/>
  <c r="M1638" i="5"/>
  <c r="L1638" i="5"/>
  <c r="K1638" i="5"/>
  <c r="J1638" i="5"/>
  <c r="I1638" i="5"/>
  <c r="H1638" i="5"/>
  <c r="G1638" i="5"/>
  <c r="F1638" i="5"/>
  <c r="E1638" i="5"/>
  <c r="D1638" i="5"/>
  <c r="C1638" i="5"/>
  <c r="B1638" i="5"/>
  <c r="O1637" i="5"/>
  <c r="N1637" i="5"/>
  <c r="M1637" i="5"/>
  <c r="L1637" i="5"/>
  <c r="K1637" i="5"/>
  <c r="J1637" i="5"/>
  <c r="I1637" i="5"/>
  <c r="H1637" i="5"/>
  <c r="G1637" i="5"/>
  <c r="F1637" i="5"/>
  <c r="E1637" i="5"/>
  <c r="D1637" i="5"/>
  <c r="C1637" i="5"/>
  <c r="B1637" i="5"/>
  <c r="O1636" i="5"/>
  <c r="N1636" i="5"/>
  <c r="M1636" i="5"/>
  <c r="L1636" i="5"/>
  <c r="K1636" i="5"/>
  <c r="J1636" i="5"/>
  <c r="I1636" i="5"/>
  <c r="H1636" i="5"/>
  <c r="G1636" i="5"/>
  <c r="F1636" i="5"/>
  <c r="E1636" i="5"/>
  <c r="D1636" i="5"/>
  <c r="C1636" i="5"/>
  <c r="B1636" i="5"/>
  <c r="O1635" i="5"/>
  <c r="N1635" i="5"/>
  <c r="M1635" i="5"/>
  <c r="L1635" i="5"/>
  <c r="K1635" i="5"/>
  <c r="J1635" i="5"/>
  <c r="I1635" i="5"/>
  <c r="H1635" i="5"/>
  <c r="G1635" i="5"/>
  <c r="F1635" i="5"/>
  <c r="E1635" i="5"/>
  <c r="D1635" i="5"/>
  <c r="C1635" i="5"/>
  <c r="B1635" i="5"/>
  <c r="O1634" i="5"/>
  <c r="N1634" i="5"/>
  <c r="M1634" i="5"/>
  <c r="L1634" i="5"/>
  <c r="K1634" i="5"/>
  <c r="J1634" i="5"/>
  <c r="I1634" i="5"/>
  <c r="H1634" i="5"/>
  <c r="G1634" i="5"/>
  <c r="F1634" i="5"/>
  <c r="E1634" i="5"/>
  <c r="D1634" i="5"/>
  <c r="C1634" i="5"/>
  <c r="B1634" i="5"/>
  <c r="O1633" i="5"/>
  <c r="N1633" i="5"/>
  <c r="M1633" i="5"/>
  <c r="L1633" i="5"/>
  <c r="K1633" i="5"/>
  <c r="J1633" i="5"/>
  <c r="I1633" i="5"/>
  <c r="H1633" i="5"/>
  <c r="G1633" i="5"/>
  <c r="F1633" i="5"/>
  <c r="E1633" i="5"/>
  <c r="D1633" i="5"/>
  <c r="C1633" i="5"/>
  <c r="B1633" i="5"/>
  <c r="O1632" i="5"/>
  <c r="N1632" i="5"/>
  <c r="M1632" i="5"/>
  <c r="L1632" i="5"/>
  <c r="K1632" i="5"/>
  <c r="J1632" i="5"/>
  <c r="I1632" i="5"/>
  <c r="H1632" i="5"/>
  <c r="G1632" i="5"/>
  <c r="F1632" i="5"/>
  <c r="E1632" i="5"/>
  <c r="D1632" i="5"/>
  <c r="C1632" i="5"/>
  <c r="B1632" i="5"/>
  <c r="O1631" i="5"/>
  <c r="N1631" i="5"/>
  <c r="M1631" i="5"/>
  <c r="L1631" i="5"/>
  <c r="K1631" i="5"/>
  <c r="J1631" i="5"/>
  <c r="I1631" i="5"/>
  <c r="H1631" i="5"/>
  <c r="G1631" i="5"/>
  <c r="F1631" i="5"/>
  <c r="E1631" i="5"/>
  <c r="D1631" i="5"/>
  <c r="C1631" i="5"/>
  <c r="B1631" i="5"/>
  <c r="O1630" i="5"/>
  <c r="N1630" i="5"/>
  <c r="M1630" i="5"/>
  <c r="L1630" i="5"/>
  <c r="K1630" i="5"/>
  <c r="J1630" i="5"/>
  <c r="I1630" i="5"/>
  <c r="H1630" i="5"/>
  <c r="G1630" i="5"/>
  <c r="F1630" i="5"/>
  <c r="E1630" i="5"/>
  <c r="D1630" i="5"/>
  <c r="C1630" i="5"/>
  <c r="B1630" i="5"/>
  <c r="O1629" i="5"/>
  <c r="N1629" i="5"/>
  <c r="M1629" i="5"/>
  <c r="L1629" i="5"/>
  <c r="K1629" i="5"/>
  <c r="J1629" i="5"/>
  <c r="I1629" i="5"/>
  <c r="H1629" i="5"/>
  <c r="G1629" i="5"/>
  <c r="F1629" i="5"/>
  <c r="E1629" i="5"/>
  <c r="D1629" i="5"/>
  <c r="C1629" i="5"/>
  <c r="B1629" i="5"/>
  <c r="O1628" i="5"/>
  <c r="N1628" i="5"/>
  <c r="M1628" i="5"/>
  <c r="L1628" i="5"/>
  <c r="K1628" i="5"/>
  <c r="J1628" i="5"/>
  <c r="I1628" i="5"/>
  <c r="H1628" i="5"/>
  <c r="G1628" i="5"/>
  <c r="F1628" i="5"/>
  <c r="E1628" i="5"/>
  <c r="D1628" i="5"/>
  <c r="C1628" i="5"/>
  <c r="B1628" i="5"/>
  <c r="O1627" i="5"/>
  <c r="N1627" i="5"/>
  <c r="M1627" i="5"/>
  <c r="L1627" i="5"/>
  <c r="K1627" i="5"/>
  <c r="J1627" i="5"/>
  <c r="I1627" i="5"/>
  <c r="H1627" i="5"/>
  <c r="G1627" i="5"/>
  <c r="F1627" i="5"/>
  <c r="E1627" i="5"/>
  <c r="D1627" i="5"/>
  <c r="C1627" i="5"/>
  <c r="B1627" i="5"/>
  <c r="O1626" i="5"/>
  <c r="N1626" i="5"/>
  <c r="M1626" i="5"/>
  <c r="L1626" i="5"/>
  <c r="K1626" i="5"/>
  <c r="J1626" i="5"/>
  <c r="I1626" i="5"/>
  <c r="H1626" i="5"/>
  <c r="G1626" i="5"/>
  <c r="F1626" i="5"/>
  <c r="E1626" i="5"/>
  <c r="D1626" i="5"/>
  <c r="C1626" i="5"/>
  <c r="B1626" i="5"/>
  <c r="O1625" i="5"/>
  <c r="N1625" i="5"/>
  <c r="M1625" i="5"/>
  <c r="L1625" i="5"/>
  <c r="K1625" i="5"/>
  <c r="J1625" i="5"/>
  <c r="I1625" i="5"/>
  <c r="H1625" i="5"/>
  <c r="G1625" i="5"/>
  <c r="F1625" i="5"/>
  <c r="E1625" i="5"/>
  <c r="D1625" i="5"/>
  <c r="C1625" i="5"/>
  <c r="B1625" i="5"/>
  <c r="O1624" i="5"/>
  <c r="N1624" i="5"/>
  <c r="M1624" i="5"/>
  <c r="L1624" i="5"/>
  <c r="K1624" i="5"/>
  <c r="J1624" i="5"/>
  <c r="I1624" i="5"/>
  <c r="H1624" i="5"/>
  <c r="G1624" i="5"/>
  <c r="F1624" i="5"/>
  <c r="E1624" i="5"/>
  <c r="D1624" i="5"/>
  <c r="C1624" i="5"/>
  <c r="B1624" i="5"/>
  <c r="O1623" i="5"/>
  <c r="N1623" i="5"/>
  <c r="M1623" i="5"/>
  <c r="L1623" i="5"/>
  <c r="K1623" i="5"/>
  <c r="J1623" i="5"/>
  <c r="I1623" i="5"/>
  <c r="H1623" i="5"/>
  <c r="G1623" i="5"/>
  <c r="F1623" i="5"/>
  <c r="E1623" i="5"/>
  <c r="D1623" i="5"/>
  <c r="C1623" i="5"/>
  <c r="B1623" i="5"/>
  <c r="O1622" i="5"/>
  <c r="N1622" i="5"/>
  <c r="M1622" i="5"/>
  <c r="L1622" i="5"/>
  <c r="K1622" i="5"/>
  <c r="J1622" i="5"/>
  <c r="I1622" i="5"/>
  <c r="H1622" i="5"/>
  <c r="G1622" i="5"/>
  <c r="F1622" i="5"/>
  <c r="E1622" i="5"/>
  <c r="D1622" i="5"/>
  <c r="C1622" i="5"/>
  <c r="B1622" i="5"/>
  <c r="O1621" i="5"/>
  <c r="N1621" i="5"/>
  <c r="M1621" i="5"/>
  <c r="L1621" i="5"/>
  <c r="K1621" i="5"/>
  <c r="J1621" i="5"/>
  <c r="I1621" i="5"/>
  <c r="H1621" i="5"/>
  <c r="G1621" i="5"/>
  <c r="F1621" i="5"/>
  <c r="E1621" i="5"/>
  <c r="D1621" i="5"/>
  <c r="C1621" i="5"/>
  <c r="B1621" i="5"/>
  <c r="O1620" i="5"/>
  <c r="N1620" i="5"/>
  <c r="M1620" i="5"/>
  <c r="L1620" i="5"/>
  <c r="K1620" i="5"/>
  <c r="J1620" i="5"/>
  <c r="I1620" i="5"/>
  <c r="H1620" i="5"/>
  <c r="G1620" i="5"/>
  <c r="F1620" i="5"/>
  <c r="E1620" i="5"/>
  <c r="D1620" i="5"/>
  <c r="C1620" i="5"/>
  <c r="B1620" i="5"/>
  <c r="O1619" i="5"/>
  <c r="N1619" i="5"/>
  <c r="M1619" i="5"/>
  <c r="L1619" i="5"/>
  <c r="K1619" i="5"/>
  <c r="J1619" i="5"/>
  <c r="I1619" i="5"/>
  <c r="H1619" i="5"/>
  <c r="G1619" i="5"/>
  <c r="F1619" i="5"/>
  <c r="E1619" i="5"/>
  <c r="D1619" i="5"/>
  <c r="C1619" i="5"/>
  <c r="B1619" i="5"/>
  <c r="O1618" i="5"/>
  <c r="N1618" i="5"/>
  <c r="M1618" i="5"/>
  <c r="L1618" i="5"/>
  <c r="K1618" i="5"/>
  <c r="J1618" i="5"/>
  <c r="I1618" i="5"/>
  <c r="H1618" i="5"/>
  <c r="G1618" i="5"/>
  <c r="F1618" i="5"/>
  <c r="E1618" i="5"/>
  <c r="D1618" i="5"/>
  <c r="C1618" i="5"/>
  <c r="B1618" i="5"/>
  <c r="O1617" i="5"/>
  <c r="N1617" i="5"/>
  <c r="M1617" i="5"/>
  <c r="L1617" i="5"/>
  <c r="K1617" i="5"/>
  <c r="J1617" i="5"/>
  <c r="I1617" i="5"/>
  <c r="H1617" i="5"/>
  <c r="G1617" i="5"/>
  <c r="F1617" i="5"/>
  <c r="E1617" i="5"/>
  <c r="D1617" i="5"/>
  <c r="C1617" i="5"/>
  <c r="B1617" i="5"/>
  <c r="O1616" i="5"/>
  <c r="N1616" i="5"/>
  <c r="M1616" i="5"/>
  <c r="L1616" i="5"/>
  <c r="K1616" i="5"/>
  <c r="J1616" i="5"/>
  <c r="I1616" i="5"/>
  <c r="H1616" i="5"/>
  <c r="G1616" i="5"/>
  <c r="F1616" i="5"/>
  <c r="E1616" i="5"/>
  <c r="D1616" i="5"/>
  <c r="C1616" i="5"/>
  <c r="B1616" i="5"/>
  <c r="O1615" i="5"/>
  <c r="N1615" i="5"/>
  <c r="M1615" i="5"/>
  <c r="L1615" i="5"/>
  <c r="K1615" i="5"/>
  <c r="J1615" i="5"/>
  <c r="I1615" i="5"/>
  <c r="H1615" i="5"/>
  <c r="G1615" i="5"/>
  <c r="F1615" i="5"/>
  <c r="E1615" i="5"/>
  <c r="D1615" i="5"/>
  <c r="C1615" i="5"/>
  <c r="B1615" i="5"/>
  <c r="O1614" i="5"/>
  <c r="N1614" i="5"/>
  <c r="M1614" i="5"/>
  <c r="L1614" i="5"/>
  <c r="K1614" i="5"/>
  <c r="J1614" i="5"/>
  <c r="I1614" i="5"/>
  <c r="H1614" i="5"/>
  <c r="G1614" i="5"/>
  <c r="F1614" i="5"/>
  <c r="E1614" i="5"/>
  <c r="D1614" i="5"/>
  <c r="C1614" i="5"/>
  <c r="B1614" i="5"/>
  <c r="O1613" i="5"/>
  <c r="N1613" i="5"/>
  <c r="M1613" i="5"/>
  <c r="L1613" i="5"/>
  <c r="K1613" i="5"/>
  <c r="J1613" i="5"/>
  <c r="I1613" i="5"/>
  <c r="H1613" i="5"/>
  <c r="G1613" i="5"/>
  <c r="F1613" i="5"/>
  <c r="E1613" i="5"/>
  <c r="D1613" i="5"/>
  <c r="C1613" i="5"/>
  <c r="B1613" i="5"/>
  <c r="O1612" i="5"/>
  <c r="N1612" i="5"/>
  <c r="M1612" i="5"/>
  <c r="L1612" i="5"/>
  <c r="K1612" i="5"/>
  <c r="J1612" i="5"/>
  <c r="I1612" i="5"/>
  <c r="H1612" i="5"/>
  <c r="G1612" i="5"/>
  <c r="F1612" i="5"/>
  <c r="E1612" i="5"/>
  <c r="D1612" i="5"/>
  <c r="C1612" i="5"/>
  <c r="B1612" i="5"/>
  <c r="O1611" i="5"/>
  <c r="N1611" i="5"/>
  <c r="M1611" i="5"/>
  <c r="L1611" i="5"/>
  <c r="K1611" i="5"/>
  <c r="J1611" i="5"/>
  <c r="I1611" i="5"/>
  <c r="H1611" i="5"/>
  <c r="G1611" i="5"/>
  <c r="F1611" i="5"/>
  <c r="E1611" i="5"/>
  <c r="D1611" i="5"/>
  <c r="C1611" i="5"/>
  <c r="B1611" i="5"/>
  <c r="O1610" i="5"/>
  <c r="N1610" i="5"/>
  <c r="M1610" i="5"/>
  <c r="L1610" i="5"/>
  <c r="K1610" i="5"/>
  <c r="J1610" i="5"/>
  <c r="I1610" i="5"/>
  <c r="H1610" i="5"/>
  <c r="G1610" i="5"/>
  <c r="F1610" i="5"/>
  <c r="E1610" i="5"/>
  <c r="D1610" i="5"/>
  <c r="C1610" i="5"/>
  <c r="B1610" i="5"/>
  <c r="O1609" i="5"/>
  <c r="N1609" i="5"/>
  <c r="M1609" i="5"/>
  <c r="L1609" i="5"/>
  <c r="K1609" i="5"/>
  <c r="J1609" i="5"/>
  <c r="I1609" i="5"/>
  <c r="H1609" i="5"/>
  <c r="G1609" i="5"/>
  <c r="F1609" i="5"/>
  <c r="E1609" i="5"/>
  <c r="D1609" i="5"/>
  <c r="C1609" i="5"/>
  <c r="B1609" i="5"/>
  <c r="O1608" i="5"/>
  <c r="N1608" i="5"/>
  <c r="M1608" i="5"/>
  <c r="L1608" i="5"/>
  <c r="K1608" i="5"/>
  <c r="J1608" i="5"/>
  <c r="I1608" i="5"/>
  <c r="H1608" i="5"/>
  <c r="G1608" i="5"/>
  <c r="F1608" i="5"/>
  <c r="E1608" i="5"/>
  <c r="D1608" i="5"/>
  <c r="C1608" i="5"/>
  <c r="B1608" i="5"/>
  <c r="O1607" i="5"/>
  <c r="N1607" i="5"/>
  <c r="M1607" i="5"/>
  <c r="L1607" i="5"/>
  <c r="K1607" i="5"/>
  <c r="J1607" i="5"/>
  <c r="I1607" i="5"/>
  <c r="H1607" i="5"/>
  <c r="G1607" i="5"/>
  <c r="F1607" i="5"/>
  <c r="E1607" i="5"/>
  <c r="D1607" i="5"/>
  <c r="C1607" i="5"/>
  <c r="B1607" i="5"/>
  <c r="O1606" i="5"/>
  <c r="N1606" i="5"/>
  <c r="M1606" i="5"/>
  <c r="L1606" i="5"/>
  <c r="K1606" i="5"/>
  <c r="J1606" i="5"/>
  <c r="I1606" i="5"/>
  <c r="H1606" i="5"/>
  <c r="G1606" i="5"/>
  <c r="F1606" i="5"/>
  <c r="E1606" i="5"/>
  <c r="D1606" i="5"/>
  <c r="C1606" i="5"/>
  <c r="B1606" i="5"/>
  <c r="O1605" i="5"/>
  <c r="N1605" i="5"/>
  <c r="M1605" i="5"/>
  <c r="L1605" i="5"/>
  <c r="K1605" i="5"/>
  <c r="J1605" i="5"/>
  <c r="I1605" i="5"/>
  <c r="H1605" i="5"/>
  <c r="G1605" i="5"/>
  <c r="F1605" i="5"/>
  <c r="E1605" i="5"/>
  <c r="D1605" i="5"/>
  <c r="C1605" i="5"/>
  <c r="B1605" i="5"/>
  <c r="O1604" i="5"/>
  <c r="N1604" i="5"/>
  <c r="M1604" i="5"/>
  <c r="L1604" i="5"/>
  <c r="K1604" i="5"/>
  <c r="J1604" i="5"/>
  <c r="I1604" i="5"/>
  <c r="H1604" i="5"/>
  <c r="G1604" i="5"/>
  <c r="F1604" i="5"/>
  <c r="E1604" i="5"/>
  <c r="D1604" i="5"/>
  <c r="C1604" i="5"/>
  <c r="B1604" i="5"/>
  <c r="O1603" i="5"/>
  <c r="N1603" i="5"/>
  <c r="M1603" i="5"/>
  <c r="L1603" i="5"/>
  <c r="K1603" i="5"/>
  <c r="J1603" i="5"/>
  <c r="I1603" i="5"/>
  <c r="H1603" i="5"/>
  <c r="G1603" i="5"/>
  <c r="F1603" i="5"/>
  <c r="E1603" i="5"/>
  <c r="D1603" i="5"/>
  <c r="C1603" i="5"/>
  <c r="B1603" i="5"/>
  <c r="O1602" i="5"/>
  <c r="N1602" i="5"/>
  <c r="M1602" i="5"/>
  <c r="L1602" i="5"/>
  <c r="K1602" i="5"/>
  <c r="J1602" i="5"/>
  <c r="I1602" i="5"/>
  <c r="H1602" i="5"/>
  <c r="G1602" i="5"/>
  <c r="F1602" i="5"/>
  <c r="E1602" i="5"/>
  <c r="D1602" i="5"/>
  <c r="C1602" i="5"/>
  <c r="B1602" i="5"/>
  <c r="O1601" i="5"/>
  <c r="N1601" i="5"/>
  <c r="M1601" i="5"/>
  <c r="L1601" i="5"/>
  <c r="K1601" i="5"/>
  <c r="J1601" i="5"/>
  <c r="I1601" i="5"/>
  <c r="H1601" i="5"/>
  <c r="G1601" i="5"/>
  <c r="F1601" i="5"/>
  <c r="E1601" i="5"/>
  <c r="D1601" i="5"/>
  <c r="C1601" i="5"/>
  <c r="B1601" i="5"/>
  <c r="O1600" i="5"/>
  <c r="N1600" i="5"/>
  <c r="M1600" i="5"/>
  <c r="L1600" i="5"/>
  <c r="K1600" i="5"/>
  <c r="J1600" i="5"/>
  <c r="I1600" i="5"/>
  <c r="H1600" i="5"/>
  <c r="G1600" i="5"/>
  <c r="F1600" i="5"/>
  <c r="E1600" i="5"/>
  <c r="D1600" i="5"/>
  <c r="C1600" i="5"/>
  <c r="B1600" i="5"/>
  <c r="O1599" i="5"/>
  <c r="N1599" i="5"/>
  <c r="M1599" i="5"/>
  <c r="L1599" i="5"/>
  <c r="K1599" i="5"/>
  <c r="J1599" i="5"/>
  <c r="I1599" i="5"/>
  <c r="H1599" i="5"/>
  <c r="G1599" i="5"/>
  <c r="F1599" i="5"/>
  <c r="E1599" i="5"/>
  <c r="D1599" i="5"/>
  <c r="C1599" i="5"/>
  <c r="B1599" i="5"/>
  <c r="O1598" i="5"/>
  <c r="N1598" i="5"/>
  <c r="M1598" i="5"/>
  <c r="L1598" i="5"/>
  <c r="K1598" i="5"/>
  <c r="J1598" i="5"/>
  <c r="I1598" i="5"/>
  <c r="H1598" i="5"/>
  <c r="G1598" i="5"/>
  <c r="F1598" i="5"/>
  <c r="E1598" i="5"/>
  <c r="D1598" i="5"/>
  <c r="C1598" i="5"/>
  <c r="B1598" i="5"/>
  <c r="O1597" i="5"/>
  <c r="N1597" i="5"/>
  <c r="M1597" i="5"/>
  <c r="L1597" i="5"/>
  <c r="K1597" i="5"/>
  <c r="J1597" i="5"/>
  <c r="I1597" i="5"/>
  <c r="H1597" i="5"/>
  <c r="G1597" i="5"/>
  <c r="F1597" i="5"/>
  <c r="E1597" i="5"/>
  <c r="D1597" i="5"/>
  <c r="C1597" i="5"/>
  <c r="B1597" i="5"/>
  <c r="O1596" i="5"/>
  <c r="N1596" i="5"/>
  <c r="M1596" i="5"/>
  <c r="L1596" i="5"/>
  <c r="K1596" i="5"/>
  <c r="J1596" i="5"/>
  <c r="I1596" i="5"/>
  <c r="H1596" i="5"/>
  <c r="G1596" i="5"/>
  <c r="F1596" i="5"/>
  <c r="E1596" i="5"/>
  <c r="D1596" i="5"/>
  <c r="C1596" i="5"/>
  <c r="B1596" i="5"/>
  <c r="O1595" i="5"/>
  <c r="N1595" i="5"/>
  <c r="M1595" i="5"/>
  <c r="L1595" i="5"/>
  <c r="K1595" i="5"/>
  <c r="J1595" i="5"/>
  <c r="I1595" i="5"/>
  <c r="H1595" i="5"/>
  <c r="G1595" i="5"/>
  <c r="F1595" i="5"/>
  <c r="E1595" i="5"/>
  <c r="D1595" i="5"/>
  <c r="C1595" i="5"/>
  <c r="B1595" i="5"/>
  <c r="O1594" i="5"/>
  <c r="N1594" i="5"/>
  <c r="M1594" i="5"/>
  <c r="L1594" i="5"/>
  <c r="K1594" i="5"/>
  <c r="J1594" i="5"/>
  <c r="I1594" i="5"/>
  <c r="H1594" i="5"/>
  <c r="G1594" i="5"/>
  <c r="F1594" i="5"/>
  <c r="E1594" i="5"/>
  <c r="D1594" i="5"/>
  <c r="C1594" i="5"/>
  <c r="B1594" i="5"/>
  <c r="O1593" i="5"/>
  <c r="N1593" i="5"/>
  <c r="M1593" i="5"/>
  <c r="L1593" i="5"/>
  <c r="K1593" i="5"/>
  <c r="J1593" i="5"/>
  <c r="I1593" i="5"/>
  <c r="H1593" i="5"/>
  <c r="G1593" i="5"/>
  <c r="F1593" i="5"/>
  <c r="E1593" i="5"/>
  <c r="D1593" i="5"/>
  <c r="C1593" i="5"/>
  <c r="B1593" i="5"/>
  <c r="O1592" i="5"/>
  <c r="N1592" i="5"/>
  <c r="M1592" i="5"/>
  <c r="L1592" i="5"/>
  <c r="K1592" i="5"/>
  <c r="J1592" i="5"/>
  <c r="I1592" i="5"/>
  <c r="H1592" i="5"/>
  <c r="G1592" i="5"/>
  <c r="F1592" i="5"/>
  <c r="E1592" i="5"/>
  <c r="D1592" i="5"/>
  <c r="C1592" i="5"/>
  <c r="B1592" i="5"/>
  <c r="O1591" i="5"/>
  <c r="N1591" i="5"/>
  <c r="M1591" i="5"/>
  <c r="L1591" i="5"/>
  <c r="K1591" i="5"/>
  <c r="J1591" i="5"/>
  <c r="I1591" i="5"/>
  <c r="H1591" i="5"/>
  <c r="G1591" i="5"/>
  <c r="F1591" i="5"/>
  <c r="E1591" i="5"/>
  <c r="D1591" i="5"/>
  <c r="C1591" i="5"/>
  <c r="B1591" i="5"/>
  <c r="O1590" i="5"/>
  <c r="N1590" i="5"/>
  <c r="M1590" i="5"/>
  <c r="L1590" i="5"/>
  <c r="K1590" i="5"/>
  <c r="J1590" i="5"/>
  <c r="I1590" i="5"/>
  <c r="H1590" i="5"/>
  <c r="G1590" i="5"/>
  <c r="F1590" i="5"/>
  <c r="E1590" i="5"/>
  <c r="D1590" i="5"/>
  <c r="C1590" i="5"/>
  <c r="B1590" i="5"/>
  <c r="O1589" i="5"/>
  <c r="N1589" i="5"/>
  <c r="M1589" i="5"/>
  <c r="L1589" i="5"/>
  <c r="K1589" i="5"/>
  <c r="J1589" i="5"/>
  <c r="I1589" i="5"/>
  <c r="H1589" i="5"/>
  <c r="G1589" i="5"/>
  <c r="F1589" i="5"/>
  <c r="E1589" i="5"/>
  <c r="D1589" i="5"/>
  <c r="C1589" i="5"/>
  <c r="B1589" i="5"/>
  <c r="O1588" i="5"/>
  <c r="N1588" i="5"/>
  <c r="M1588" i="5"/>
  <c r="L1588" i="5"/>
  <c r="K1588" i="5"/>
  <c r="J1588" i="5"/>
  <c r="I1588" i="5"/>
  <c r="H1588" i="5"/>
  <c r="G1588" i="5"/>
  <c r="F1588" i="5"/>
  <c r="E1588" i="5"/>
  <c r="D1588" i="5"/>
  <c r="C1588" i="5"/>
  <c r="B1588" i="5"/>
  <c r="O1587" i="5"/>
  <c r="N1587" i="5"/>
  <c r="M1587" i="5"/>
  <c r="L1587" i="5"/>
  <c r="K1587" i="5"/>
  <c r="J1587" i="5"/>
  <c r="I1587" i="5"/>
  <c r="H1587" i="5"/>
  <c r="G1587" i="5"/>
  <c r="F1587" i="5"/>
  <c r="E1587" i="5"/>
  <c r="D1587" i="5"/>
  <c r="C1587" i="5"/>
  <c r="B1587" i="5"/>
  <c r="O1586" i="5"/>
  <c r="N1586" i="5"/>
  <c r="M1586" i="5"/>
  <c r="L1586" i="5"/>
  <c r="K1586" i="5"/>
  <c r="J1586" i="5"/>
  <c r="I1586" i="5"/>
  <c r="H1586" i="5"/>
  <c r="G1586" i="5"/>
  <c r="F1586" i="5"/>
  <c r="E1586" i="5"/>
  <c r="D1586" i="5"/>
  <c r="C1586" i="5"/>
  <c r="B1586" i="5"/>
  <c r="O1585" i="5"/>
  <c r="N1585" i="5"/>
  <c r="M1585" i="5"/>
  <c r="L1585" i="5"/>
  <c r="K1585" i="5"/>
  <c r="J1585" i="5"/>
  <c r="I1585" i="5"/>
  <c r="H1585" i="5"/>
  <c r="G1585" i="5"/>
  <c r="F1585" i="5"/>
  <c r="E1585" i="5"/>
  <c r="D1585" i="5"/>
  <c r="C1585" i="5"/>
  <c r="B1585" i="5"/>
  <c r="O1584" i="5"/>
  <c r="N1584" i="5"/>
  <c r="M1584" i="5"/>
  <c r="L1584" i="5"/>
  <c r="K1584" i="5"/>
  <c r="J1584" i="5"/>
  <c r="I1584" i="5"/>
  <c r="H1584" i="5"/>
  <c r="G1584" i="5"/>
  <c r="F1584" i="5"/>
  <c r="E1584" i="5"/>
  <c r="D1584" i="5"/>
  <c r="C1584" i="5"/>
  <c r="B1584" i="5"/>
  <c r="O1583" i="5"/>
  <c r="N1583" i="5"/>
  <c r="M1583" i="5"/>
  <c r="L1583" i="5"/>
  <c r="K1583" i="5"/>
  <c r="J1583" i="5"/>
  <c r="I1583" i="5"/>
  <c r="H1583" i="5"/>
  <c r="G1583" i="5"/>
  <c r="F1583" i="5"/>
  <c r="E1583" i="5"/>
  <c r="D1583" i="5"/>
  <c r="C1583" i="5"/>
  <c r="B1583" i="5"/>
  <c r="O1582" i="5"/>
  <c r="N1582" i="5"/>
  <c r="M1582" i="5"/>
  <c r="L1582" i="5"/>
  <c r="K1582" i="5"/>
  <c r="J1582" i="5"/>
  <c r="I1582" i="5"/>
  <c r="H1582" i="5"/>
  <c r="G1582" i="5"/>
  <c r="F1582" i="5"/>
  <c r="E1582" i="5"/>
  <c r="D1582" i="5"/>
  <c r="C1582" i="5"/>
  <c r="B1582" i="5"/>
  <c r="O1581" i="5"/>
  <c r="N1581" i="5"/>
  <c r="M1581" i="5"/>
  <c r="L1581" i="5"/>
  <c r="K1581" i="5"/>
  <c r="J1581" i="5"/>
  <c r="I1581" i="5"/>
  <c r="H1581" i="5"/>
  <c r="G1581" i="5"/>
  <c r="F1581" i="5"/>
  <c r="E1581" i="5"/>
  <c r="D1581" i="5"/>
  <c r="C1581" i="5"/>
  <c r="B1581" i="5"/>
  <c r="O1580" i="5"/>
  <c r="N1580" i="5"/>
  <c r="M1580" i="5"/>
  <c r="L1580" i="5"/>
  <c r="K1580" i="5"/>
  <c r="J1580" i="5"/>
  <c r="I1580" i="5"/>
  <c r="H1580" i="5"/>
  <c r="G1580" i="5"/>
  <c r="F1580" i="5"/>
  <c r="E1580" i="5"/>
  <c r="D1580" i="5"/>
  <c r="C1580" i="5"/>
  <c r="B1580" i="5"/>
  <c r="O1579" i="5"/>
  <c r="N1579" i="5"/>
  <c r="M1579" i="5"/>
  <c r="L1579" i="5"/>
  <c r="K1579" i="5"/>
  <c r="J1579" i="5"/>
  <c r="I1579" i="5"/>
  <c r="H1579" i="5"/>
  <c r="G1579" i="5"/>
  <c r="F1579" i="5"/>
  <c r="E1579" i="5"/>
  <c r="D1579" i="5"/>
  <c r="C1579" i="5"/>
  <c r="B1579" i="5"/>
  <c r="O1578" i="5"/>
  <c r="N1578" i="5"/>
  <c r="M1578" i="5"/>
  <c r="L1578" i="5"/>
  <c r="K1578" i="5"/>
  <c r="J1578" i="5"/>
  <c r="I1578" i="5"/>
  <c r="H1578" i="5"/>
  <c r="G1578" i="5"/>
  <c r="F1578" i="5"/>
  <c r="E1578" i="5"/>
  <c r="D1578" i="5"/>
  <c r="C1578" i="5"/>
  <c r="B1578" i="5"/>
  <c r="O1577" i="5"/>
  <c r="N1577" i="5"/>
  <c r="M1577" i="5"/>
  <c r="L1577" i="5"/>
  <c r="K1577" i="5"/>
  <c r="J1577" i="5"/>
  <c r="I1577" i="5"/>
  <c r="H1577" i="5"/>
  <c r="G1577" i="5"/>
  <c r="F1577" i="5"/>
  <c r="E1577" i="5"/>
  <c r="D1577" i="5"/>
  <c r="C1577" i="5"/>
  <c r="B1577" i="5"/>
  <c r="O1576" i="5"/>
  <c r="N1576" i="5"/>
  <c r="M1576" i="5"/>
  <c r="L1576" i="5"/>
  <c r="K1576" i="5"/>
  <c r="J1576" i="5"/>
  <c r="I1576" i="5"/>
  <c r="H1576" i="5"/>
  <c r="G1576" i="5"/>
  <c r="F1576" i="5"/>
  <c r="E1576" i="5"/>
  <c r="D1576" i="5"/>
  <c r="C1576" i="5"/>
  <c r="B1576" i="5"/>
  <c r="O1575" i="5"/>
  <c r="N1575" i="5"/>
  <c r="M1575" i="5"/>
  <c r="L1575" i="5"/>
  <c r="K1575" i="5"/>
  <c r="J1575" i="5"/>
  <c r="I1575" i="5"/>
  <c r="H1575" i="5"/>
  <c r="G1575" i="5"/>
  <c r="F1575" i="5"/>
  <c r="E1575" i="5"/>
  <c r="D1575" i="5"/>
  <c r="C1575" i="5"/>
  <c r="B1575" i="5"/>
  <c r="O1574" i="5"/>
  <c r="N1574" i="5"/>
  <c r="M1574" i="5"/>
  <c r="L1574" i="5"/>
  <c r="K1574" i="5"/>
  <c r="J1574" i="5"/>
  <c r="I1574" i="5"/>
  <c r="H1574" i="5"/>
  <c r="G1574" i="5"/>
  <c r="F1574" i="5"/>
  <c r="E1574" i="5"/>
  <c r="D1574" i="5"/>
  <c r="C1574" i="5"/>
  <c r="B1574" i="5"/>
  <c r="O1573" i="5"/>
  <c r="N1573" i="5"/>
  <c r="M1573" i="5"/>
  <c r="L1573" i="5"/>
  <c r="K1573" i="5"/>
  <c r="J1573" i="5"/>
  <c r="I1573" i="5"/>
  <c r="H1573" i="5"/>
  <c r="G1573" i="5"/>
  <c r="F1573" i="5"/>
  <c r="E1573" i="5"/>
  <c r="D1573" i="5"/>
  <c r="C1573" i="5"/>
  <c r="B1573" i="5"/>
  <c r="O1572" i="5"/>
  <c r="N1572" i="5"/>
  <c r="M1572" i="5"/>
  <c r="L1572" i="5"/>
  <c r="K1572" i="5"/>
  <c r="J1572" i="5"/>
  <c r="I1572" i="5"/>
  <c r="H1572" i="5"/>
  <c r="G1572" i="5"/>
  <c r="F1572" i="5"/>
  <c r="E1572" i="5"/>
  <c r="D1572" i="5"/>
  <c r="C1572" i="5"/>
  <c r="B1572" i="5"/>
  <c r="O1571" i="5"/>
  <c r="N1571" i="5"/>
  <c r="M1571" i="5"/>
  <c r="L1571" i="5"/>
  <c r="K1571" i="5"/>
  <c r="J1571" i="5"/>
  <c r="I1571" i="5"/>
  <c r="H1571" i="5"/>
  <c r="G1571" i="5"/>
  <c r="F1571" i="5"/>
  <c r="E1571" i="5"/>
  <c r="D1571" i="5"/>
  <c r="C1571" i="5"/>
  <c r="B1571" i="5"/>
  <c r="O1570" i="5"/>
  <c r="N1570" i="5"/>
  <c r="M1570" i="5"/>
  <c r="L1570" i="5"/>
  <c r="K1570" i="5"/>
  <c r="J1570" i="5"/>
  <c r="I1570" i="5"/>
  <c r="H1570" i="5"/>
  <c r="G1570" i="5"/>
  <c r="F1570" i="5"/>
  <c r="E1570" i="5"/>
  <c r="D1570" i="5"/>
  <c r="C1570" i="5"/>
  <c r="B1570" i="5"/>
  <c r="O1569" i="5"/>
  <c r="N1569" i="5"/>
  <c r="M1569" i="5"/>
  <c r="L1569" i="5"/>
  <c r="K1569" i="5"/>
  <c r="J1569" i="5"/>
  <c r="I1569" i="5"/>
  <c r="H1569" i="5"/>
  <c r="G1569" i="5"/>
  <c r="F1569" i="5"/>
  <c r="E1569" i="5"/>
  <c r="D1569" i="5"/>
  <c r="C1569" i="5"/>
  <c r="B1569" i="5"/>
  <c r="O1568" i="5"/>
  <c r="N1568" i="5"/>
  <c r="M1568" i="5"/>
  <c r="L1568" i="5"/>
  <c r="K1568" i="5"/>
  <c r="J1568" i="5"/>
  <c r="I1568" i="5"/>
  <c r="H1568" i="5"/>
  <c r="G1568" i="5"/>
  <c r="F1568" i="5"/>
  <c r="E1568" i="5"/>
  <c r="D1568" i="5"/>
  <c r="C1568" i="5"/>
  <c r="B1568" i="5"/>
  <c r="O1567" i="5"/>
  <c r="N1567" i="5"/>
  <c r="M1567" i="5"/>
  <c r="L1567" i="5"/>
  <c r="K1567" i="5"/>
  <c r="J1567" i="5"/>
  <c r="I1567" i="5"/>
  <c r="H1567" i="5"/>
  <c r="G1567" i="5"/>
  <c r="F1567" i="5"/>
  <c r="E1567" i="5"/>
  <c r="D1567" i="5"/>
  <c r="C1567" i="5"/>
  <c r="B1567" i="5"/>
  <c r="O1566" i="5"/>
  <c r="N1566" i="5"/>
  <c r="M1566" i="5"/>
  <c r="L1566" i="5"/>
  <c r="K1566" i="5"/>
  <c r="J1566" i="5"/>
  <c r="I1566" i="5"/>
  <c r="H1566" i="5"/>
  <c r="G1566" i="5"/>
  <c r="F1566" i="5"/>
  <c r="E1566" i="5"/>
  <c r="D1566" i="5"/>
  <c r="C1566" i="5"/>
  <c r="B1566" i="5"/>
  <c r="O1565" i="5"/>
  <c r="N1565" i="5"/>
  <c r="M1565" i="5"/>
  <c r="L1565" i="5"/>
  <c r="K1565" i="5"/>
  <c r="J1565" i="5"/>
  <c r="I1565" i="5"/>
  <c r="H1565" i="5"/>
  <c r="G1565" i="5"/>
  <c r="F1565" i="5"/>
  <c r="E1565" i="5"/>
  <c r="D1565" i="5"/>
  <c r="C1565" i="5"/>
  <c r="B1565" i="5"/>
  <c r="O1564" i="5"/>
  <c r="N1564" i="5"/>
  <c r="M1564" i="5"/>
  <c r="L1564" i="5"/>
  <c r="K1564" i="5"/>
  <c r="J1564" i="5"/>
  <c r="I1564" i="5"/>
  <c r="H1564" i="5"/>
  <c r="G1564" i="5"/>
  <c r="F1564" i="5"/>
  <c r="E1564" i="5"/>
  <c r="D1564" i="5"/>
  <c r="C1564" i="5"/>
  <c r="B1564" i="5"/>
  <c r="O1563" i="5"/>
  <c r="N1563" i="5"/>
  <c r="M1563" i="5"/>
  <c r="L1563" i="5"/>
  <c r="K1563" i="5"/>
  <c r="J1563" i="5"/>
  <c r="I1563" i="5"/>
  <c r="H1563" i="5"/>
  <c r="G1563" i="5"/>
  <c r="F1563" i="5"/>
  <c r="E1563" i="5"/>
  <c r="D1563" i="5"/>
  <c r="C1563" i="5"/>
  <c r="B1563" i="5"/>
  <c r="O1562" i="5"/>
  <c r="N1562" i="5"/>
  <c r="M1562" i="5"/>
  <c r="L1562" i="5"/>
  <c r="K1562" i="5"/>
  <c r="J1562" i="5"/>
  <c r="I1562" i="5"/>
  <c r="H1562" i="5"/>
  <c r="G1562" i="5"/>
  <c r="F1562" i="5"/>
  <c r="E1562" i="5"/>
  <c r="D1562" i="5"/>
  <c r="C1562" i="5"/>
  <c r="B1562" i="5"/>
  <c r="O1561" i="5"/>
  <c r="N1561" i="5"/>
  <c r="M1561" i="5"/>
  <c r="L1561" i="5"/>
  <c r="K1561" i="5"/>
  <c r="J1561" i="5"/>
  <c r="I1561" i="5"/>
  <c r="H1561" i="5"/>
  <c r="G1561" i="5"/>
  <c r="F1561" i="5"/>
  <c r="E1561" i="5"/>
  <c r="D1561" i="5"/>
  <c r="C1561" i="5"/>
  <c r="B1561" i="5"/>
  <c r="O1560" i="5"/>
  <c r="N1560" i="5"/>
  <c r="M1560" i="5"/>
  <c r="L1560" i="5"/>
  <c r="K1560" i="5"/>
  <c r="J1560" i="5"/>
  <c r="I1560" i="5"/>
  <c r="H1560" i="5"/>
  <c r="G1560" i="5"/>
  <c r="F1560" i="5"/>
  <c r="E1560" i="5"/>
  <c r="D1560" i="5"/>
  <c r="C1560" i="5"/>
  <c r="B1560" i="5"/>
  <c r="O1559" i="5"/>
  <c r="N1559" i="5"/>
  <c r="M1559" i="5"/>
  <c r="L1559" i="5"/>
  <c r="K1559" i="5"/>
  <c r="J1559" i="5"/>
  <c r="I1559" i="5"/>
  <c r="H1559" i="5"/>
  <c r="G1559" i="5"/>
  <c r="F1559" i="5"/>
  <c r="E1559" i="5"/>
  <c r="D1559" i="5"/>
  <c r="C1559" i="5"/>
  <c r="B1559" i="5"/>
  <c r="O1558" i="5"/>
  <c r="N1558" i="5"/>
  <c r="M1558" i="5"/>
  <c r="L1558" i="5"/>
  <c r="K1558" i="5"/>
  <c r="J1558" i="5"/>
  <c r="I1558" i="5"/>
  <c r="H1558" i="5"/>
  <c r="G1558" i="5"/>
  <c r="F1558" i="5"/>
  <c r="E1558" i="5"/>
  <c r="D1558" i="5"/>
  <c r="C1558" i="5"/>
  <c r="B1558" i="5"/>
  <c r="O1557" i="5"/>
  <c r="N1557" i="5"/>
  <c r="M1557" i="5"/>
  <c r="L1557" i="5"/>
  <c r="K1557" i="5"/>
  <c r="J1557" i="5"/>
  <c r="I1557" i="5"/>
  <c r="H1557" i="5"/>
  <c r="G1557" i="5"/>
  <c r="F1557" i="5"/>
  <c r="E1557" i="5"/>
  <c r="D1557" i="5"/>
  <c r="C1557" i="5"/>
  <c r="B1557" i="5"/>
  <c r="O1556" i="5"/>
  <c r="N1556" i="5"/>
  <c r="M1556" i="5"/>
  <c r="L1556" i="5"/>
  <c r="K1556" i="5"/>
  <c r="J1556" i="5"/>
  <c r="I1556" i="5"/>
  <c r="H1556" i="5"/>
  <c r="G1556" i="5"/>
  <c r="F1556" i="5"/>
  <c r="E1556" i="5"/>
  <c r="D1556" i="5"/>
  <c r="C1556" i="5"/>
  <c r="B1556" i="5"/>
  <c r="O1555" i="5"/>
  <c r="N1555" i="5"/>
  <c r="M1555" i="5"/>
  <c r="L1555" i="5"/>
  <c r="K1555" i="5"/>
  <c r="J1555" i="5"/>
  <c r="I1555" i="5"/>
  <c r="H1555" i="5"/>
  <c r="G1555" i="5"/>
  <c r="F1555" i="5"/>
  <c r="E1555" i="5"/>
  <c r="D1555" i="5"/>
  <c r="C1555" i="5"/>
  <c r="B1555" i="5"/>
  <c r="O1554" i="5"/>
  <c r="N1554" i="5"/>
  <c r="M1554" i="5"/>
  <c r="L1554" i="5"/>
  <c r="K1554" i="5"/>
  <c r="J1554" i="5"/>
  <c r="I1554" i="5"/>
  <c r="H1554" i="5"/>
  <c r="G1554" i="5"/>
  <c r="F1554" i="5"/>
  <c r="E1554" i="5"/>
  <c r="D1554" i="5"/>
  <c r="C1554" i="5"/>
  <c r="B1554" i="5"/>
  <c r="O1553" i="5"/>
  <c r="N1553" i="5"/>
  <c r="M1553" i="5"/>
  <c r="L1553" i="5"/>
  <c r="K1553" i="5"/>
  <c r="J1553" i="5"/>
  <c r="I1553" i="5"/>
  <c r="H1553" i="5"/>
  <c r="G1553" i="5"/>
  <c r="F1553" i="5"/>
  <c r="E1553" i="5"/>
  <c r="D1553" i="5"/>
  <c r="C1553" i="5"/>
  <c r="B1553" i="5"/>
  <c r="O1552" i="5"/>
  <c r="N1552" i="5"/>
  <c r="M1552" i="5"/>
  <c r="L1552" i="5"/>
  <c r="K1552" i="5"/>
  <c r="J1552" i="5"/>
  <c r="I1552" i="5"/>
  <c r="H1552" i="5"/>
  <c r="G1552" i="5"/>
  <c r="F1552" i="5"/>
  <c r="E1552" i="5"/>
  <c r="D1552" i="5"/>
  <c r="C1552" i="5"/>
  <c r="B1552" i="5"/>
  <c r="O1551" i="5"/>
  <c r="N1551" i="5"/>
  <c r="M1551" i="5"/>
  <c r="L1551" i="5"/>
  <c r="K1551" i="5"/>
  <c r="J1551" i="5"/>
  <c r="I1551" i="5"/>
  <c r="H1551" i="5"/>
  <c r="G1551" i="5"/>
  <c r="F1551" i="5"/>
  <c r="E1551" i="5"/>
  <c r="D1551" i="5"/>
  <c r="C1551" i="5"/>
  <c r="B1551" i="5"/>
  <c r="O1550" i="5"/>
  <c r="N1550" i="5"/>
  <c r="M1550" i="5"/>
  <c r="L1550" i="5"/>
  <c r="K1550" i="5"/>
  <c r="J1550" i="5"/>
  <c r="I1550" i="5"/>
  <c r="H1550" i="5"/>
  <c r="G1550" i="5"/>
  <c r="F1550" i="5"/>
  <c r="E1550" i="5"/>
  <c r="D1550" i="5"/>
  <c r="C1550" i="5"/>
  <c r="B1550" i="5"/>
  <c r="O1549" i="5"/>
  <c r="N1549" i="5"/>
  <c r="M1549" i="5"/>
  <c r="L1549" i="5"/>
  <c r="K1549" i="5"/>
  <c r="J1549" i="5"/>
  <c r="I1549" i="5"/>
  <c r="H1549" i="5"/>
  <c r="G1549" i="5"/>
  <c r="F1549" i="5"/>
  <c r="E1549" i="5"/>
  <c r="D1549" i="5"/>
  <c r="C1549" i="5"/>
  <c r="B1549" i="5"/>
  <c r="O1548" i="5"/>
  <c r="N1548" i="5"/>
  <c r="M1548" i="5"/>
  <c r="L1548" i="5"/>
  <c r="K1548" i="5"/>
  <c r="J1548" i="5"/>
  <c r="I1548" i="5"/>
  <c r="H1548" i="5"/>
  <c r="G1548" i="5"/>
  <c r="F1548" i="5"/>
  <c r="E1548" i="5"/>
  <c r="D1548" i="5"/>
  <c r="C1548" i="5"/>
  <c r="B1548" i="5"/>
  <c r="O1547" i="5"/>
  <c r="N1547" i="5"/>
  <c r="M1547" i="5"/>
  <c r="L1547" i="5"/>
  <c r="K1547" i="5"/>
  <c r="J1547" i="5"/>
  <c r="I1547" i="5"/>
  <c r="H1547" i="5"/>
  <c r="G1547" i="5"/>
  <c r="F1547" i="5"/>
  <c r="E1547" i="5"/>
  <c r="D1547" i="5"/>
  <c r="C1547" i="5"/>
  <c r="B1547" i="5"/>
  <c r="O1546" i="5"/>
  <c r="N1546" i="5"/>
  <c r="M1546" i="5"/>
  <c r="L1546" i="5"/>
  <c r="K1546" i="5"/>
  <c r="J1546" i="5"/>
  <c r="I1546" i="5"/>
  <c r="H1546" i="5"/>
  <c r="G1546" i="5"/>
  <c r="F1546" i="5"/>
  <c r="E1546" i="5"/>
  <c r="D1546" i="5"/>
  <c r="C1546" i="5"/>
  <c r="B1546" i="5"/>
  <c r="O1545" i="5"/>
  <c r="N1545" i="5"/>
  <c r="M1545" i="5"/>
  <c r="L1545" i="5"/>
  <c r="K1545" i="5"/>
  <c r="J1545" i="5"/>
  <c r="I1545" i="5"/>
  <c r="H1545" i="5"/>
  <c r="G1545" i="5"/>
  <c r="F1545" i="5"/>
  <c r="E1545" i="5"/>
  <c r="D1545" i="5"/>
  <c r="C1545" i="5"/>
  <c r="B1545" i="5"/>
  <c r="O1544" i="5"/>
  <c r="N1544" i="5"/>
  <c r="M1544" i="5"/>
  <c r="L1544" i="5"/>
  <c r="K1544" i="5"/>
  <c r="J1544" i="5"/>
  <c r="I1544" i="5"/>
  <c r="H1544" i="5"/>
  <c r="G1544" i="5"/>
  <c r="F1544" i="5"/>
  <c r="E1544" i="5"/>
  <c r="D1544" i="5"/>
  <c r="C1544" i="5"/>
  <c r="B1544" i="5"/>
  <c r="O1543" i="5"/>
  <c r="N1543" i="5"/>
  <c r="M1543" i="5"/>
  <c r="L1543" i="5"/>
  <c r="K1543" i="5"/>
  <c r="J1543" i="5"/>
  <c r="I1543" i="5"/>
  <c r="H1543" i="5"/>
  <c r="G1543" i="5"/>
  <c r="F1543" i="5"/>
  <c r="E1543" i="5"/>
  <c r="D1543" i="5"/>
  <c r="C1543" i="5"/>
  <c r="B1543" i="5"/>
  <c r="O1542" i="5"/>
  <c r="N1542" i="5"/>
  <c r="M1542" i="5"/>
  <c r="L1542" i="5"/>
  <c r="K1542" i="5"/>
  <c r="J1542" i="5"/>
  <c r="I1542" i="5"/>
  <c r="H1542" i="5"/>
  <c r="G1542" i="5"/>
  <c r="F1542" i="5"/>
  <c r="E1542" i="5"/>
  <c r="D1542" i="5"/>
  <c r="C1542" i="5"/>
  <c r="B1542" i="5"/>
  <c r="O1541" i="5"/>
  <c r="N1541" i="5"/>
  <c r="M1541" i="5"/>
  <c r="L1541" i="5"/>
  <c r="K1541" i="5"/>
  <c r="J1541" i="5"/>
  <c r="I1541" i="5"/>
  <c r="H1541" i="5"/>
  <c r="G1541" i="5"/>
  <c r="F1541" i="5"/>
  <c r="E1541" i="5"/>
  <c r="D1541" i="5"/>
  <c r="C1541" i="5"/>
  <c r="B1541" i="5"/>
  <c r="O1540" i="5"/>
  <c r="N1540" i="5"/>
  <c r="M1540" i="5"/>
  <c r="L1540" i="5"/>
  <c r="K1540" i="5"/>
  <c r="J1540" i="5"/>
  <c r="I1540" i="5"/>
  <c r="H1540" i="5"/>
  <c r="G1540" i="5"/>
  <c r="F1540" i="5"/>
  <c r="E1540" i="5"/>
  <c r="D1540" i="5"/>
  <c r="C1540" i="5"/>
  <c r="B1540" i="5"/>
  <c r="O1539" i="5"/>
  <c r="N1539" i="5"/>
  <c r="M1539" i="5"/>
  <c r="L1539" i="5"/>
  <c r="K1539" i="5"/>
  <c r="J1539" i="5"/>
  <c r="I1539" i="5"/>
  <c r="H1539" i="5"/>
  <c r="G1539" i="5"/>
  <c r="F1539" i="5"/>
  <c r="E1539" i="5"/>
  <c r="D1539" i="5"/>
  <c r="C1539" i="5"/>
  <c r="B1539" i="5"/>
  <c r="O1538" i="5"/>
  <c r="N1538" i="5"/>
  <c r="M1538" i="5"/>
  <c r="L1538" i="5"/>
  <c r="K1538" i="5"/>
  <c r="J1538" i="5"/>
  <c r="I1538" i="5"/>
  <c r="H1538" i="5"/>
  <c r="G1538" i="5"/>
  <c r="F1538" i="5"/>
  <c r="E1538" i="5"/>
  <c r="D1538" i="5"/>
  <c r="C1538" i="5"/>
  <c r="B1538" i="5"/>
  <c r="O1537" i="5"/>
  <c r="N1537" i="5"/>
  <c r="M1537" i="5"/>
  <c r="L1537" i="5"/>
  <c r="K1537" i="5"/>
  <c r="J1537" i="5"/>
  <c r="I1537" i="5"/>
  <c r="H1537" i="5"/>
  <c r="G1537" i="5"/>
  <c r="F1537" i="5"/>
  <c r="E1537" i="5"/>
  <c r="D1537" i="5"/>
  <c r="C1537" i="5"/>
  <c r="B1537" i="5"/>
  <c r="O1536" i="5"/>
  <c r="N1536" i="5"/>
  <c r="M1536" i="5"/>
  <c r="L1536" i="5"/>
  <c r="K1536" i="5"/>
  <c r="J1536" i="5"/>
  <c r="I1536" i="5"/>
  <c r="H1536" i="5"/>
  <c r="G1536" i="5"/>
  <c r="F1536" i="5"/>
  <c r="E1536" i="5"/>
  <c r="D1536" i="5"/>
  <c r="C1536" i="5"/>
  <c r="B1536" i="5"/>
  <c r="O1535" i="5"/>
  <c r="N1535" i="5"/>
  <c r="M1535" i="5"/>
  <c r="L1535" i="5"/>
  <c r="K1535" i="5"/>
  <c r="J1535" i="5"/>
  <c r="I1535" i="5"/>
  <c r="H1535" i="5"/>
  <c r="G1535" i="5"/>
  <c r="F1535" i="5"/>
  <c r="E1535" i="5"/>
  <c r="D1535" i="5"/>
  <c r="C1535" i="5"/>
  <c r="B1535" i="5"/>
  <c r="O1534" i="5"/>
  <c r="N1534" i="5"/>
  <c r="M1534" i="5"/>
  <c r="L1534" i="5"/>
  <c r="K1534" i="5"/>
  <c r="J1534" i="5"/>
  <c r="I1534" i="5"/>
  <c r="H1534" i="5"/>
  <c r="G1534" i="5"/>
  <c r="F1534" i="5"/>
  <c r="E1534" i="5"/>
  <c r="D1534" i="5"/>
  <c r="C1534" i="5"/>
  <c r="B1534" i="5"/>
  <c r="O1533" i="5"/>
  <c r="N1533" i="5"/>
  <c r="M1533" i="5"/>
  <c r="L1533" i="5"/>
  <c r="K1533" i="5"/>
  <c r="J1533" i="5"/>
  <c r="I1533" i="5"/>
  <c r="H1533" i="5"/>
  <c r="G1533" i="5"/>
  <c r="F1533" i="5"/>
  <c r="E1533" i="5"/>
  <c r="D1533" i="5"/>
  <c r="C1533" i="5"/>
  <c r="B1533" i="5"/>
  <c r="O1532" i="5"/>
  <c r="N1532" i="5"/>
  <c r="M1532" i="5"/>
  <c r="L1532" i="5"/>
  <c r="K1532" i="5"/>
  <c r="J1532" i="5"/>
  <c r="I1532" i="5"/>
  <c r="H1532" i="5"/>
  <c r="G1532" i="5"/>
  <c r="F1532" i="5"/>
  <c r="E1532" i="5"/>
  <c r="D1532" i="5"/>
  <c r="C1532" i="5"/>
  <c r="B1532" i="5"/>
  <c r="O1531" i="5"/>
  <c r="N1531" i="5"/>
  <c r="M1531" i="5"/>
  <c r="L1531" i="5"/>
  <c r="K1531" i="5"/>
  <c r="J1531" i="5"/>
  <c r="I1531" i="5"/>
  <c r="H1531" i="5"/>
  <c r="G1531" i="5"/>
  <c r="F1531" i="5"/>
  <c r="E1531" i="5"/>
  <c r="D1531" i="5"/>
  <c r="C1531" i="5"/>
  <c r="B1531" i="5"/>
  <c r="O1530" i="5"/>
  <c r="N1530" i="5"/>
  <c r="M1530" i="5"/>
  <c r="L1530" i="5"/>
  <c r="K1530" i="5"/>
  <c r="J1530" i="5"/>
  <c r="I1530" i="5"/>
  <c r="H1530" i="5"/>
  <c r="G1530" i="5"/>
  <c r="F1530" i="5"/>
  <c r="E1530" i="5"/>
  <c r="D1530" i="5"/>
  <c r="C1530" i="5"/>
  <c r="B1530" i="5"/>
  <c r="O1529" i="5"/>
  <c r="N1529" i="5"/>
  <c r="M1529" i="5"/>
  <c r="L1529" i="5"/>
  <c r="K1529" i="5"/>
  <c r="J1529" i="5"/>
  <c r="I1529" i="5"/>
  <c r="H1529" i="5"/>
  <c r="G1529" i="5"/>
  <c r="F1529" i="5"/>
  <c r="E1529" i="5"/>
  <c r="D1529" i="5"/>
  <c r="C1529" i="5"/>
  <c r="B1529" i="5"/>
  <c r="O1528" i="5"/>
  <c r="N1528" i="5"/>
  <c r="M1528" i="5"/>
  <c r="L1528" i="5"/>
  <c r="K1528" i="5"/>
  <c r="J1528" i="5"/>
  <c r="I1528" i="5"/>
  <c r="H1528" i="5"/>
  <c r="G1528" i="5"/>
  <c r="F1528" i="5"/>
  <c r="E1528" i="5"/>
  <c r="D1528" i="5"/>
  <c r="C1528" i="5"/>
  <c r="B1528" i="5"/>
  <c r="O1527" i="5"/>
  <c r="N1527" i="5"/>
  <c r="M1527" i="5"/>
  <c r="L1527" i="5"/>
  <c r="K1527" i="5"/>
  <c r="J1527" i="5"/>
  <c r="I1527" i="5"/>
  <c r="H1527" i="5"/>
  <c r="G1527" i="5"/>
  <c r="F1527" i="5"/>
  <c r="E1527" i="5"/>
  <c r="D1527" i="5"/>
  <c r="C1527" i="5"/>
  <c r="B1527" i="5"/>
  <c r="O1526" i="5"/>
  <c r="N1526" i="5"/>
  <c r="M1526" i="5"/>
  <c r="L1526" i="5"/>
  <c r="K1526" i="5"/>
  <c r="J1526" i="5"/>
  <c r="I1526" i="5"/>
  <c r="H1526" i="5"/>
  <c r="G1526" i="5"/>
  <c r="F1526" i="5"/>
  <c r="E1526" i="5"/>
  <c r="D1526" i="5"/>
  <c r="C1526" i="5"/>
  <c r="B1526" i="5"/>
  <c r="O1525" i="5"/>
  <c r="N1525" i="5"/>
  <c r="M1525" i="5"/>
  <c r="L1525" i="5"/>
  <c r="K1525" i="5"/>
  <c r="J1525" i="5"/>
  <c r="I1525" i="5"/>
  <c r="H1525" i="5"/>
  <c r="G1525" i="5"/>
  <c r="F1525" i="5"/>
  <c r="E1525" i="5"/>
  <c r="D1525" i="5"/>
  <c r="C1525" i="5"/>
  <c r="B1525" i="5"/>
  <c r="O1524" i="5"/>
  <c r="N1524" i="5"/>
  <c r="M1524" i="5"/>
  <c r="L1524" i="5"/>
  <c r="K1524" i="5"/>
  <c r="J1524" i="5"/>
  <c r="I1524" i="5"/>
  <c r="H1524" i="5"/>
  <c r="G1524" i="5"/>
  <c r="F1524" i="5"/>
  <c r="E1524" i="5"/>
  <c r="D1524" i="5"/>
  <c r="C1524" i="5"/>
  <c r="B1524" i="5"/>
  <c r="O1523" i="5"/>
  <c r="N1523" i="5"/>
  <c r="M1523" i="5"/>
  <c r="L1523" i="5"/>
  <c r="K1523" i="5"/>
  <c r="J1523" i="5"/>
  <c r="I1523" i="5"/>
  <c r="H1523" i="5"/>
  <c r="G1523" i="5"/>
  <c r="F1523" i="5"/>
  <c r="E1523" i="5"/>
  <c r="D1523" i="5"/>
  <c r="C1523" i="5"/>
  <c r="B1523" i="5"/>
  <c r="O1522" i="5"/>
  <c r="N1522" i="5"/>
  <c r="M1522" i="5"/>
  <c r="L1522" i="5"/>
  <c r="K1522" i="5"/>
  <c r="J1522" i="5"/>
  <c r="I1522" i="5"/>
  <c r="H1522" i="5"/>
  <c r="G1522" i="5"/>
  <c r="F1522" i="5"/>
  <c r="E1522" i="5"/>
  <c r="D1522" i="5"/>
  <c r="C1522" i="5"/>
  <c r="B1522" i="5"/>
  <c r="O1521" i="5"/>
  <c r="N1521" i="5"/>
  <c r="M1521" i="5"/>
  <c r="L1521" i="5"/>
  <c r="K1521" i="5"/>
  <c r="J1521" i="5"/>
  <c r="I1521" i="5"/>
  <c r="H1521" i="5"/>
  <c r="G1521" i="5"/>
  <c r="F1521" i="5"/>
  <c r="E1521" i="5"/>
  <c r="D1521" i="5"/>
  <c r="C1521" i="5"/>
  <c r="B1521" i="5"/>
  <c r="O1520" i="5"/>
  <c r="N1520" i="5"/>
  <c r="M1520" i="5"/>
  <c r="L1520" i="5"/>
  <c r="K1520" i="5"/>
  <c r="J1520" i="5"/>
  <c r="I1520" i="5"/>
  <c r="H1520" i="5"/>
  <c r="G1520" i="5"/>
  <c r="F1520" i="5"/>
  <c r="E1520" i="5"/>
  <c r="D1520" i="5"/>
  <c r="C1520" i="5"/>
  <c r="B1520" i="5"/>
  <c r="O1519" i="5"/>
  <c r="N1519" i="5"/>
  <c r="M1519" i="5"/>
  <c r="L1519" i="5"/>
  <c r="K1519" i="5"/>
  <c r="J1519" i="5"/>
  <c r="I1519" i="5"/>
  <c r="H1519" i="5"/>
  <c r="G1519" i="5"/>
  <c r="F1519" i="5"/>
  <c r="E1519" i="5"/>
  <c r="D1519" i="5"/>
  <c r="C1519" i="5"/>
  <c r="B1519" i="5"/>
  <c r="O1518" i="5"/>
  <c r="N1518" i="5"/>
  <c r="M1518" i="5"/>
  <c r="L1518" i="5"/>
  <c r="K1518" i="5"/>
  <c r="J1518" i="5"/>
  <c r="I1518" i="5"/>
  <c r="H1518" i="5"/>
  <c r="G1518" i="5"/>
  <c r="F1518" i="5"/>
  <c r="E1518" i="5"/>
  <c r="D1518" i="5"/>
  <c r="C1518" i="5"/>
  <c r="B1518" i="5"/>
  <c r="O1517" i="5"/>
  <c r="N1517" i="5"/>
  <c r="M1517" i="5"/>
  <c r="L1517" i="5"/>
  <c r="K1517" i="5"/>
  <c r="J1517" i="5"/>
  <c r="I1517" i="5"/>
  <c r="H1517" i="5"/>
  <c r="G1517" i="5"/>
  <c r="F1517" i="5"/>
  <c r="E1517" i="5"/>
  <c r="D1517" i="5"/>
  <c r="C1517" i="5"/>
  <c r="B1517" i="5"/>
  <c r="O1516" i="5"/>
  <c r="N1516" i="5"/>
  <c r="M1516" i="5"/>
  <c r="L1516" i="5"/>
  <c r="K1516" i="5"/>
  <c r="J1516" i="5"/>
  <c r="I1516" i="5"/>
  <c r="H1516" i="5"/>
  <c r="G1516" i="5"/>
  <c r="F1516" i="5"/>
  <c r="E1516" i="5"/>
  <c r="D1516" i="5"/>
  <c r="C1516" i="5"/>
  <c r="B1516" i="5"/>
  <c r="O1515" i="5"/>
  <c r="N1515" i="5"/>
  <c r="M1515" i="5"/>
  <c r="L1515" i="5"/>
  <c r="K1515" i="5"/>
  <c r="J1515" i="5"/>
  <c r="I1515" i="5"/>
  <c r="H1515" i="5"/>
  <c r="G1515" i="5"/>
  <c r="F1515" i="5"/>
  <c r="E1515" i="5"/>
  <c r="D1515" i="5"/>
  <c r="C1515" i="5"/>
  <c r="B1515" i="5"/>
  <c r="O1514" i="5"/>
  <c r="N1514" i="5"/>
  <c r="M1514" i="5"/>
  <c r="L1514" i="5"/>
  <c r="K1514" i="5"/>
  <c r="J1514" i="5"/>
  <c r="I1514" i="5"/>
  <c r="H1514" i="5"/>
  <c r="G1514" i="5"/>
  <c r="F1514" i="5"/>
  <c r="E1514" i="5"/>
  <c r="D1514" i="5"/>
  <c r="C1514" i="5"/>
  <c r="B1514" i="5"/>
  <c r="O1513" i="5"/>
  <c r="N1513" i="5"/>
  <c r="M1513" i="5"/>
  <c r="L1513" i="5"/>
  <c r="K1513" i="5"/>
  <c r="J1513" i="5"/>
  <c r="I1513" i="5"/>
  <c r="H1513" i="5"/>
  <c r="G1513" i="5"/>
  <c r="F1513" i="5"/>
  <c r="E1513" i="5"/>
  <c r="D1513" i="5"/>
  <c r="C1513" i="5"/>
  <c r="B1513" i="5"/>
  <c r="O1512" i="5"/>
  <c r="N1512" i="5"/>
  <c r="M1512" i="5"/>
  <c r="L1512" i="5"/>
  <c r="K1512" i="5"/>
  <c r="J1512" i="5"/>
  <c r="I1512" i="5"/>
  <c r="H1512" i="5"/>
  <c r="G1512" i="5"/>
  <c r="F1512" i="5"/>
  <c r="E1512" i="5"/>
  <c r="D1512" i="5"/>
  <c r="C1512" i="5"/>
  <c r="B1512" i="5"/>
  <c r="O1511" i="5"/>
  <c r="N1511" i="5"/>
  <c r="M1511" i="5"/>
  <c r="L1511" i="5"/>
  <c r="K1511" i="5"/>
  <c r="J1511" i="5"/>
  <c r="I1511" i="5"/>
  <c r="H1511" i="5"/>
  <c r="G1511" i="5"/>
  <c r="F1511" i="5"/>
  <c r="E1511" i="5"/>
  <c r="D1511" i="5"/>
  <c r="C1511" i="5"/>
  <c r="B1511" i="5"/>
  <c r="O1510" i="5"/>
  <c r="N1510" i="5"/>
  <c r="M1510" i="5"/>
  <c r="L1510" i="5"/>
  <c r="K1510" i="5"/>
  <c r="J1510" i="5"/>
  <c r="I1510" i="5"/>
  <c r="H1510" i="5"/>
  <c r="G1510" i="5"/>
  <c r="F1510" i="5"/>
  <c r="E1510" i="5"/>
  <c r="D1510" i="5"/>
  <c r="C1510" i="5"/>
  <c r="B1510" i="5"/>
  <c r="O1509" i="5"/>
  <c r="N1509" i="5"/>
  <c r="M1509" i="5"/>
  <c r="L1509" i="5"/>
  <c r="K1509" i="5"/>
  <c r="J1509" i="5"/>
  <c r="I1509" i="5"/>
  <c r="H1509" i="5"/>
  <c r="G1509" i="5"/>
  <c r="F1509" i="5"/>
  <c r="E1509" i="5"/>
  <c r="D1509" i="5"/>
  <c r="C1509" i="5"/>
  <c r="B1509" i="5"/>
  <c r="O1508" i="5"/>
  <c r="N1508" i="5"/>
  <c r="M1508" i="5"/>
  <c r="L1508" i="5"/>
  <c r="K1508" i="5"/>
  <c r="J1508" i="5"/>
  <c r="I1508" i="5"/>
  <c r="H1508" i="5"/>
  <c r="G1508" i="5"/>
  <c r="F1508" i="5"/>
  <c r="E1508" i="5"/>
  <c r="D1508" i="5"/>
  <c r="C1508" i="5"/>
  <c r="B1508" i="5"/>
  <c r="O1507" i="5"/>
  <c r="N1507" i="5"/>
  <c r="M1507" i="5"/>
  <c r="L1507" i="5"/>
  <c r="K1507" i="5"/>
  <c r="J1507" i="5"/>
  <c r="I1507" i="5"/>
  <c r="H1507" i="5"/>
  <c r="G1507" i="5"/>
  <c r="F1507" i="5"/>
  <c r="E1507" i="5"/>
  <c r="D1507" i="5"/>
  <c r="C1507" i="5"/>
  <c r="B1507" i="5"/>
  <c r="O1506" i="5"/>
  <c r="N1506" i="5"/>
  <c r="M1506" i="5"/>
  <c r="L1506" i="5"/>
  <c r="K1506" i="5"/>
  <c r="J1506" i="5"/>
  <c r="I1506" i="5"/>
  <c r="H1506" i="5"/>
  <c r="G1506" i="5"/>
  <c r="F1506" i="5"/>
  <c r="E1506" i="5"/>
  <c r="D1506" i="5"/>
  <c r="C1506" i="5"/>
  <c r="B1506" i="5"/>
  <c r="O1505" i="5"/>
  <c r="N1505" i="5"/>
  <c r="M1505" i="5"/>
  <c r="L1505" i="5"/>
  <c r="K1505" i="5"/>
  <c r="J1505" i="5"/>
  <c r="I1505" i="5"/>
  <c r="H1505" i="5"/>
  <c r="G1505" i="5"/>
  <c r="F1505" i="5"/>
  <c r="E1505" i="5"/>
  <c r="D1505" i="5"/>
  <c r="C1505" i="5"/>
  <c r="B1505" i="5"/>
  <c r="O1504" i="5"/>
  <c r="N1504" i="5"/>
  <c r="M1504" i="5"/>
  <c r="L1504" i="5"/>
  <c r="K1504" i="5"/>
  <c r="J1504" i="5"/>
  <c r="I1504" i="5"/>
  <c r="H1504" i="5"/>
  <c r="G1504" i="5"/>
  <c r="F1504" i="5"/>
  <c r="E1504" i="5"/>
  <c r="D1504" i="5"/>
  <c r="C1504" i="5"/>
  <c r="B1504" i="5"/>
  <c r="O1503" i="5"/>
  <c r="N1503" i="5"/>
  <c r="M1503" i="5"/>
  <c r="L1503" i="5"/>
  <c r="K1503" i="5"/>
  <c r="J1503" i="5"/>
  <c r="I1503" i="5"/>
  <c r="H1503" i="5"/>
  <c r="G1503" i="5"/>
  <c r="F1503" i="5"/>
  <c r="E1503" i="5"/>
  <c r="D1503" i="5"/>
  <c r="C1503" i="5"/>
  <c r="B1503" i="5"/>
  <c r="O1502" i="5"/>
  <c r="N1502" i="5"/>
  <c r="M1502" i="5"/>
  <c r="L1502" i="5"/>
  <c r="K1502" i="5"/>
  <c r="J1502" i="5"/>
  <c r="I1502" i="5"/>
  <c r="H1502" i="5"/>
  <c r="G1502" i="5"/>
  <c r="F1502" i="5"/>
  <c r="E1502" i="5"/>
  <c r="D1502" i="5"/>
  <c r="C1502" i="5"/>
  <c r="B1502" i="5"/>
  <c r="O1501" i="5"/>
  <c r="N1501" i="5"/>
  <c r="M1501" i="5"/>
  <c r="L1501" i="5"/>
  <c r="K1501" i="5"/>
  <c r="J1501" i="5"/>
  <c r="I1501" i="5"/>
  <c r="H1501" i="5"/>
  <c r="G1501" i="5"/>
  <c r="F1501" i="5"/>
  <c r="E1501" i="5"/>
  <c r="D1501" i="5"/>
  <c r="C1501" i="5"/>
  <c r="B1501" i="5"/>
  <c r="O1500" i="5"/>
  <c r="N1500" i="5"/>
  <c r="M1500" i="5"/>
  <c r="L1500" i="5"/>
  <c r="K1500" i="5"/>
  <c r="J1500" i="5"/>
  <c r="I1500" i="5"/>
  <c r="H1500" i="5"/>
  <c r="G1500" i="5"/>
  <c r="F1500" i="5"/>
  <c r="E1500" i="5"/>
  <c r="D1500" i="5"/>
  <c r="C1500" i="5"/>
  <c r="B1500" i="5"/>
  <c r="O1499" i="5"/>
  <c r="N1499" i="5"/>
  <c r="M1499" i="5"/>
  <c r="L1499" i="5"/>
  <c r="K1499" i="5"/>
  <c r="J1499" i="5"/>
  <c r="I1499" i="5"/>
  <c r="H1499" i="5"/>
  <c r="G1499" i="5"/>
  <c r="F1499" i="5"/>
  <c r="E1499" i="5"/>
  <c r="D1499" i="5"/>
  <c r="C1499" i="5"/>
  <c r="B1499" i="5"/>
  <c r="O1498" i="5"/>
  <c r="N1498" i="5"/>
  <c r="M1498" i="5"/>
  <c r="L1498" i="5"/>
  <c r="K1498" i="5"/>
  <c r="J1498" i="5"/>
  <c r="I1498" i="5"/>
  <c r="H1498" i="5"/>
  <c r="G1498" i="5"/>
  <c r="F1498" i="5"/>
  <c r="E1498" i="5"/>
  <c r="D1498" i="5"/>
  <c r="C1498" i="5"/>
  <c r="B1498" i="5"/>
  <c r="O1497" i="5"/>
  <c r="N1497" i="5"/>
  <c r="M1497" i="5"/>
  <c r="L1497" i="5"/>
  <c r="K1497" i="5"/>
  <c r="J1497" i="5"/>
  <c r="I1497" i="5"/>
  <c r="H1497" i="5"/>
  <c r="G1497" i="5"/>
  <c r="F1497" i="5"/>
  <c r="E1497" i="5"/>
  <c r="D1497" i="5"/>
  <c r="C1497" i="5"/>
  <c r="B1497" i="5"/>
  <c r="O1496" i="5"/>
  <c r="N1496" i="5"/>
  <c r="M1496" i="5"/>
  <c r="L1496" i="5"/>
  <c r="K1496" i="5"/>
  <c r="J1496" i="5"/>
  <c r="I1496" i="5"/>
  <c r="H1496" i="5"/>
  <c r="G1496" i="5"/>
  <c r="F1496" i="5"/>
  <c r="E1496" i="5"/>
  <c r="D1496" i="5"/>
  <c r="C1496" i="5"/>
  <c r="B1496" i="5"/>
  <c r="O1495" i="5"/>
  <c r="N1495" i="5"/>
  <c r="M1495" i="5"/>
  <c r="L1495" i="5"/>
  <c r="K1495" i="5"/>
  <c r="J1495" i="5"/>
  <c r="I1495" i="5"/>
  <c r="H1495" i="5"/>
  <c r="G1495" i="5"/>
  <c r="F1495" i="5"/>
  <c r="E1495" i="5"/>
  <c r="D1495" i="5"/>
  <c r="C1495" i="5"/>
  <c r="B1495" i="5"/>
  <c r="O1494" i="5"/>
  <c r="N1494" i="5"/>
  <c r="M1494" i="5"/>
  <c r="L1494" i="5"/>
  <c r="K1494" i="5"/>
  <c r="J1494" i="5"/>
  <c r="I1494" i="5"/>
  <c r="H1494" i="5"/>
  <c r="G1494" i="5"/>
  <c r="F1494" i="5"/>
  <c r="E1494" i="5"/>
  <c r="D1494" i="5"/>
  <c r="C1494" i="5"/>
  <c r="B1494" i="5"/>
  <c r="O1493" i="5"/>
  <c r="N1493" i="5"/>
  <c r="M1493" i="5"/>
  <c r="L1493" i="5"/>
  <c r="K1493" i="5"/>
  <c r="J1493" i="5"/>
  <c r="I1493" i="5"/>
  <c r="H1493" i="5"/>
  <c r="G1493" i="5"/>
  <c r="F1493" i="5"/>
  <c r="E1493" i="5"/>
  <c r="D1493" i="5"/>
  <c r="C1493" i="5"/>
  <c r="B1493" i="5"/>
  <c r="O1492" i="5"/>
  <c r="N1492" i="5"/>
  <c r="M1492" i="5"/>
  <c r="L1492" i="5"/>
  <c r="K1492" i="5"/>
  <c r="J1492" i="5"/>
  <c r="I1492" i="5"/>
  <c r="H1492" i="5"/>
  <c r="G1492" i="5"/>
  <c r="F1492" i="5"/>
  <c r="E1492" i="5"/>
  <c r="D1492" i="5"/>
  <c r="C1492" i="5"/>
  <c r="B1492" i="5"/>
  <c r="O1491" i="5"/>
  <c r="N1491" i="5"/>
  <c r="M1491" i="5"/>
  <c r="L1491" i="5"/>
  <c r="K1491" i="5"/>
  <c r="J1491" i="5"/>
  <c r="I1491" i="5"/>
  <c r="H1491" i="5"/>
  <c r="G1491" i="5"/>
  <c r="F1491" i="5"/>
  <c r="E1491" i="5"/>
  <c r="D1491" i="5"/>
  <c r="C1491" i="5"/>
  <c r="B1491" i="5"/>
  <c r="O1490" i="5"/>
  <c r="N1490" i="5"/>
  <c r="M1490" i="5"/>
  <c r="L1490" i="5"/>
  <c r="K1490" i="5"/>
  <c r="J1490" i="5"/>
  <c r="I1490" i="5"/>
  <c r="H1490" i="5"/>
  <c r="G1490" i="5"/>
  <c r="F1490" i="5"/>
  <c r="E1490" i="5"/>
  <c r="D1490" i="5"/>
  <c r="C1490" i="5"/>
  <c r="B1490" i="5"/>
  <c r="O1489" i="5"/>
  <c r="N1489" i="5"/>
  <c r="M1489" i="5"/>
  <c r="L1489" i="5"/>
  <c r="K1489" i="5"/>
  <c r="J1489" i="5"/>
  <c r="I1489" i="5"/>
  <c r="H1489" i="5"/>
  <c r="G1489" i="5"/>
  <c r="F1489" i="5"/>
  <c r="E1489" i="5"/>
  <c r="D1489" i="5"/>
  <c r="C1489" i="5"/>
  <c r="B1489" i="5"/>
  <c r="O1488" i="5"/>
  <c r="N1488" i="5"/>
  <c r="M1488" i="5"/>
  <c r="L1488" i="5"/>
  <c r="K1488" i="5"/>
  <c r="J1488" i="5"/>
  <c r="I1488" i="5"/>
  <c r="H1488" i="5"/>
  <c r="G1488" i="5"/>
  <c r="F1488" i="5"/>
  <c r="E1488" i="5"/>
  <c r="D1488" i="5"/>
  <c r="C1488" i="5"/>
  <c r="B1488" i="5"/>
  <c r="O1487" i="5"/>
  <c r="N1487" i="5"/>
  <c r="M1487" i="5"/>
  <c r="L1487" i="5"/>
  <c r="K1487" i="5"/>
  <c r="J1487" i="5"/>
  <c r="I1487" i="5"/>
  <c r="H1487" i="5"/>
  <c r="G1487" i="5"/>
  <c r="F1487" i="5"/>
  <c r="E1487" i="5"/>
  <c r="D1487" i="5"/>
  <c r="C1487" i="5"/>
  <c r="B1487" i="5"/>
  <c r="O1486" i="5"/>
  <c r="N1486" i="5"/>
  <c r="M1486" i="5"/>
  <c r="L1486" i="5"/>
  <c r="K1486" i="5"/>
  <c r="J1486" i="5"/>
  <c r="I1486" i="5"/>
  <c r="H1486" i="5"/>
  <c r="G1486" i="5"/>
  <c r="F1486" i="5"/>
  <c r="E1486" i="5"/>
  <c r="D1486" i="5"/>
  <c r="C1486" i="5"/>
  <c r="B1486" i="5"/>
  <c r="O1485" i="5"/>
  <c r="N1485" i="5"/>
  <c r="M1485" i="5"/>
  <c r="L1485" i="5"/>
  <c r="K1485" i="5"/>
  <c r="J1485" i="5"/>
  <c r="I1485" i="5"/>
  <c r="H1485" i="5"/>
  <c r="G1485" i="5"/>
  <c r="F1485" i="5"/>
  <c r="E1485" i="5"/>
  <c r="D1485" i="5"/>
  <c r="C1485" i="5"/>
  <c r="B1485" i="5"/>
  <c r="O1484" i="5"/>
  <c r="N1484" i="5"/>
  <c r="M1484" i="5"/>
  <c r="L1484" i="5"/>
  <c r="K1484" i="5"/>
  <c r="J1484" i="5"/>
  <c r="I1484" i="5"/>
  <c r="H1484" i="5"/>
  <c r="G1484" i="5"/>
  <c r="F1484" i="5"/>
  <c r="E1484" i="5"/>
  <c r="D1484" i="5"/>
  <c r="C1484" i="5"/>
  <c r="B1484" i="5"/>
  <c r="O1483" i="5"/>
  <c r="N1483" i="5"/>
  <c r="M1483" i="5"/>
  <c r="L1483" i="5"/>
  <c r="K1483" i="5"/>
  <c r="J1483" i="5"/>
  <c r="I1483" i="5"/>
  <c r="H1483" i="5"/>
  <c r="G1483" i="5"/>
  <c r="F1483" i="5"/>
  <c r="E1483" i="5"/>
  <c r="D1483" i="5"/>
  <c r="C1483" i="5"/>
  <c r="B1483" i="5"/>
  <c r="O1482" i="5"/>
  <c r="N1482" i="5"/>
  <c r="M1482" i="5"/>
  <c r="L1482" i="5"/>
  <c r="K1482" i="5"/>
  <c r="J1482" i="5"/>
  <c r="I1482" i="5"/>
  <c r="H1482" i="5"/>
  <c r="G1482" i="5"/>
  <c r="F1482" i="5"/>
  <c r="E1482" i="5"/>
  <c r="D1482" i="5"/>
  <c r="C1482" i="5"/>
  <c r="B1482" i="5"/>
  <c r="O1481" i="5"/>
  <c r="N1481" i="5"/>
  <c r="M1481" i="5"/>
  <c r="L1481" i="5"/>
  <c r="K1481" i="5"/>
  <c r="J1481" i="5"/>
  <c r="I1481" i="5"/>
  <c r="H1481" i="5"/>
  <c r="G1481" i="5"/>
  <c r="F1481" i="5"/>
  <c r="E1481" i="5"/>
  <c r="D1481" i="5"/>
  <c r="C1481" i="5"/>
  <c r="B1481" i="5"/>
  <c r="O1480" i="5"/>
  <c r="N1480" i="5"/>
  <c r="M1480" i="5"/>
  <c r="L1480" i="5"/>
  <c r="K1480" i="5"/>
  <c r="J1480" i="5"/>
  <c r="I1480" i="5"/>
  <c r="H1480" i="5"/>
  <c r="G1480" i="5"/>
  <c r="F1480" i="5"/>
  <c r="E1480" i="5"/>
  <c r="D1480" i="5"/>
  <c r="C1480" i="5"/>
  <c r="B1480" i="5"/>
  <c r="O1479" i="5"/>
  <c r="N1479" i="5"/>
  <c r="M1479" i="5"/>
  <c r="L1479" i="5"/>
  <c r="K1479" i="5"/>
  <c r="J1479" i="5"/>
  <c r="I1479" i="5"/>
  <c r="H1479" i="5"/>
  <c r="G1479" i="5"/>
  <c r="F1479" i="5"/>
  <c r="E1479" i="5"/>
  <c r="D1479" i="5"/>
  <c r="C1479" i="5"/>
  <c r="B1479" i="5"/>
  <c r="O1478" i="5"/>
  <c r="N1478" i="5"/>
  <c r="M1478" i="5"/>
  <c r="L1478" i="5"/>
  <c r="K1478" i="5"/>
  <c r="J1478" i="5"/>
  <c r="I1478" i="5"/>
  <c r="H1478" i="5"/>
  <c r="G1478" i="5"/>
  <c r="F1478" i="5"/>
  <c r="E1478" i="5"/>
  <c r="D1478" i="5"/>
  <c r="C1478" i="5"/>
  <c r="B1478" i="5"/>
  <c r="O1477" i="5"/>
  <c r="N1477" i="5"/>
  <c r="M1477" i="5"/>
  <c r="L1477" i="5"/>
  <c r="K1477" i="5"/>
  <c r="J1477" i="5"/>
  <c r="I1477" i="5"/>
  <c r="H1477" i="5"/>
  <c r="G1477" i="5"/>
  <c r="F1477" i="5"/>
  <c r="E1477" i="5"/>
  <c r="D1477" i="5"/>
  <c r="C1477" i="5"/>
  <c r="B1477" i="5"/>
  <c r="O1476" i="5"/>
  <c r="N1476" i="5"/>
  <c r="M1476" i="5"/>
  <c r="L1476" i="5"/>
  <c r="K1476" i="5"/>
  <c r="J1476" i="5"/>
  <c r="I1476" i="5"/>
  <c r="H1476" i="5"/>
  <c r="G1476" i="5"/>
  <c r="F1476" i="5"/>
  <c r="E1476" i="5"/>
  <c r="D1476" i="5"/>
  <c r="C1476" i="5"/>
  <c r="B1476" i="5"/>
  <c r="O1475" i="5"/>
  <c r="N1475" i="5"/>
  <c r="M1475" i="5"/>
  <c r="L1475" i="5"/>
  <c r="K1475" i="5"/>
  <c r="J1475" i="5"/>
  <c r="I1475" i="5"/>
  <c r="H1475" i="5"/>
  <c r="G1475" i="5"/>
  <c r="F1475" i="5"/>
  <c r="E1475" i="5"/>
  <c r="D1475" i="5"/>
  <c r="C1475" i="5"/>
  <c r="B1475" i="5"/>
  <c r="O1474" i="5"/>
  <c r="N1474" i="5"/>
  <c r="M1474" i="5"/>
  <c r="L1474" i="5"/>
  <c r="K1474" i="5"/>
  <c r="J1474" i="5"/>
  <c r="I1474" i="5"/>
  <c r="H1474" i="5"/>
  <c r="G1474" i="5"/>
  <c r="F1474" i="5"/>
  <c r="E1474" i="5"/>
  <c r="D1474" i="5"/>
  <c r="C1474" i="5"/>
  <c r="B1474" i="5"/>
  <c r="O1473" i="5"/>
  <c r="N1473" i="5"/>
  <c r="M1473" i="5"/>
  <c r="L1473" i="5"/>
  <c r="K1473" i="5"/>
  <c r="J1473" i="5"/>
  <c r="I1473" i="5"/>
  <c r="H1473" i="5"/>
  <c r="G1473" i="5"/>
  <c r="F1473" i="5"/>
  <c r="E1473" i="5"/>
  <c r="D1473" i="5"/>
  <c r="C1473" i="5"/>
  <c r="B1473" i="5"/>
  <c r="O1472" i="5"/>
  <c r="N1472" i="5"/>
  <c r="M1472" i="5"/>
  <c r="L1472" i="5"/>
  <c r="K1472" i="5"/>
  <c r="J1472" i="5"/>
  <c r="I1472" i="5"/>
  <c r="H1472" i="5"/>
  <c r="G1472" i="5"/>
  <c r="F1472" i="5"/>
  <c r="E1472" i="5"/>
  <c r="D1472" i="5"/>
  <c r="C1472" i="5"/>
  <c r="B1472" i="5"/>
  <c r="O1471" i="5"/>
  <c r="N1471" i="5"/>
  <c r="M1471" i="5"/>
  <c r="L1471" i="5"/>
  <c r="K1471" i="5"/>
  <c r="J1471" i="5"/>
  <c r="I1471" i="5"/>
  <c r="H1471" i="5"/>
  <c r="G1471" i="5"/>
  <c r="F1471" i="5"/>
  <c r="E1471" i="5"/>
  <c r="D1471" i="5"/>
  <c r="C1471" i="5"/>
  <c r="B1471" i="5"/>
  <c r="O1470" i="5"/>
  <c r="N1470" i="5"/>
  <c r="M1470" i="5"/>
  <c r="L1470" i="5"/>
  <c r="K1470" i="5"/>
  <c r="J1470" i="5"/>
  <c r="I1470" i="5"/>
  <c r="H1470" i="5"/>
  <c r="G1470" i="5"/>
  <c r="F1470" i="5"/>
  <c r="E1470" i="5"/>
  <c r="D1470" i="5"/>
  <c r="C1470" i="5"/>
  <c r="B1470" i="5"/>
  <c r="O1469" i="5"/>
  <c r="N1469" i="5"/>
  <c r="M1469" i="5"/>
  <c r="L1469" i="5"/>
  <c r="K1469" i="5"/>
  <c r="J1469" i="5"/>
  <c r="I1469" i="5"/>
  <c r="H1469" i="5"/>
  <c r="G1469" i="5"/>
  <c r="F1469" i="5"/>
  <c r="E1469" i="5"/>
  <c r="D1469" i="5"/>
  <c r="C1469" i="5"/>
  <c r="B1469" i="5"/>
  <c r="O1468" i="5"/>
  <c r="N1468" i="5"/>
  <c r="M1468" i="5"/>
  <c r="L1468" i="5"/>
  <c r="K1468" i="5"/>
  <c r="J1468" i="5"/>
  <c r="I1468" i="5"/>
  <c r="H1468" i="5"/>
  <c r="G1468" i="5"/>
  <c r="F1468" i="5"/>
  <c r="E1468" i="5"/>
  <c r="D1468" i="5"/>
  <c r="C1468" i="5"/>
  <c r="B1468" i="5"/>
  <c r="O1467" i="5"/>
  <c r="N1467" i="5"/>
  <c r="M1467" i="5"/>
  <c r="L1467" i="5"/>
  <c r="K1467" i="5"/>
  <c r="J1467" i="5"/>
  <c r="I1467" i="5"/>
  <c r="H1467" i="5"/>
  <c r="G1467" i="5"/>
  <c r="F1467" i="5"/>
  <c r="E1467" i="5"/>
  <c r="D1467" i="5"/>
  <c r="C1467" i="5"/>
  <c r="B1467" i="5"/>
  <c r="O1466" i="5"/>
  <c r="N1466" i="5"/>
  <c r="M1466" i="5"/>
  <c r="L1466" i="5"/>
  <c r="K1466" i="5"/>
  <c r="J1466" i="5"/>
  <c r="I1466" i="5"/>
  <c r="H1466" i="5"/>
  <c r="G1466" i="5"/>
  <c r="F1466" i="5"/>
  <c r="E1466" i="5"/>
  <c r="D1466" i="5"/>
  <c r="C1466" i="5"/>
  <c r="B1466" i="5"/>
  <c r="O1465" i="5"/>
  <c r="N1465" i="5"/>
  <c r="M1465" i="5"/>
  <c r="L1465" i="5"/>
  <c r="K1465" i="5"/>
  <c r="J1465" i="5"/>
  <c r="I1465" i="5"/>
  <c r="H1465" i="5"/>
  <c r="G1465" i="5"/>
  <c r="F1465" i="5"/>
  <c r="E1465" i="5"/>
  <c r="D1465" i="5"/>
  <c r="C1465" i="5"/>
  <c r="B1465" i="5"/>
  <c r="O1464" i="5"/>
  <c r="N1464" i="5"/>
  <c r="M1464" i="5"/>
  <c r="L1464" i="5"/>
  <c r="K1464" i="5"/>
  <c r="J1464" i="5"/>
  <c r="I1464" i="5"/>
  <c r="H1464" i="5"/>
  <c r="G1464" i="5"/>
  <c r="F1464" i="5"/>
  <c r="E1464" i="5"/>
  <c r="D1464" i="5"/>
  <c r="C1464" i="5"/>
  <c r="B1464" i="5"/>
  <c r="O1463" i="5"/>
  <c r="N1463" i="5"/>
  <c r="M1463" i="5"/>
  <c r="L1463" i="5"/>
  <c r="K1463" i="5"/>
  <c r="J1463" i="5"/>
  <c r="I1463" i="5"/>
  <c r="H1463" i="5"/>
  <c r="G1463" i="5"/>
  <c r="F1463" i="5"/>
  <c r="E1463" i="5"/>
  <c r="D1463" i="5"/>
  <c r="C1463" i="5"/>
  <c r="B1463" i="5"/>
  <c r="O1462" i="5"/>
  <c r="N1462" i="5"/>
  <c r="M1462" i="5"/>
  <c r="L1462" i="5"/>
  <c r="K1462" i="5"/>
  <c r="J1462" i="5"/>
  <c r="I1462" i="5"/>
  <c r="H1462" i="5"/>
  <c r="G1462" i="5"/>
  <c r="F1462" i="5"/>
  <c r="E1462" i="5"/>
  <c r="D1462" i="5"/>
  <c r="C1462" i="5"/>
  <c r="B1462" i="5"/>
  <c r="O1461" i="5"/>
  <c r="N1461" i="5"/>
  <c r="M1461" i="5"/>
  <c r="L1461" i="5"/>
  <c r="K1461" i="5"/>
  <c r="J1461" i="5"/>
  <c r="I1461" i="5"/>
  <c r="H1461" i="5"/>
  <c r="G1461" i="5"/>
  <c r="F1461" i="5"/>
  <c r="E1461" i="5"/>
  <c r="D1461" i="5"/>
  <c r="C1461" i="5"/>
  <c r="B1461" i="5"/>
  <c r="O1460" i="5"/>
  <c r="N1460" i="5"/>
  <c r="M1460" i="5"/>
  <c r="L1460" i="5"/>
  <c r="K1460" i="5"/>
  <c r="J1460" i="5"/>
  <c r="I1460" i="5"/>
  <c r="H1460" i="5"/>
  <c r="G1460" i="5"/>
  <c r="F1460" i="5"/>
  <c r="E1460" i="5"/>
  <c r="D1460" i="5"/>
  <c r="C1460" i="5"/>
  <c r="B1460" i="5"/>
  <c r="O1459" i="5"/>
  <c r="N1459" i="5"/>
  <c r="M1459" i="5"/>
  <c r="L1459" i="5"/>
  <c r="K1459" i="5"/>
  <c r="J1459" i="5"/>
  <c r="I1459" i="5"/>
  <c r="H1459" i="5"/>
  <c r="G1459" i="5"/>
  <c r="F1459" i="5"/>
  <c r="E1459" i="5"/>
  <c r="D1459" i="5"/>
  <c r="C1459" i="5"/>
  <c r="B1459" i="5"/>
  <c r="O1458" i="5"/>
  <c r="N1458" i="5"/>
  <c r="M1458" i="5"/>
  <c r="L1458" i="5"/>
  <c r="K1458" i="5"/>
  <c r="J1458" i="5"/>
  <c r="I1458" i="5"/>
  <c r="H1458" i="5"/>
  <c r="G1458" i="5"/>
  <c r="F1458" i="5"/>
  <c r="E1458" i="5"/>
  <c r="D1458" i="5"/>
  <c r="C1458" i="5"/>
  <c r="B1458" i="5"/>
  <c r="O1457" i="5"/>
  <c r="N1457" i="5"/>
  <c r="M1457" i="5"/>
  <c r="L1457" i="5"/>
  <c r="K1457" i="5"/>
  <c r="J1457" i="5"/>
  <c r="I1457" i="5"/>
  <c r="H1457" i="5"/>
  <c r="G1457" i="5"/>
  <c r="F1457" i="5"/>
  <c r="E1457" i="5"/>
  <c r="D1457" i="5"/>
  <c r="C1457" i="5"/>
  <c r="B1457" i="5"/>
  <c r="O1456" i="5"/>
  <c r="N1456" i="5"/>
  <c r="M1456" i="5"/>
  <c r="L1456" i="5"/>
  <c r="K1456" i="5"/>
  <c r="J1456" i="5"/>
  <c r="I1456" i="5"/>
  <c r="H1456" i="5"/>
  <c r="G1456" i="5"/>
  <c r="F1456" i="5"/>
  <c r="E1456" i="5"/>
  <c r="D1456" i="5"/>
  <c r="C1456" i="5"/>
  <c r="B1456" i="5"/>
  <c r="O1455" i="5"/>
  <c r="N1455" i="5"/>
  <c r="M1455" i="5"/>
  <c r="L1455" i="5"/>
  <c r="K1455" i="5"/>
  <c r="J1455" i="5"/>
  <c r="I1455" i="5"/>
  <c r="H1455" i="5"/>
  <c r="G1455" i="5"/>
  <c r="F1455" i="5"/>
  <c r="E1455" i="5"/>
  <c r="D1455" i="5"/>
  <c r="C1455" i="5"/>
  <c r="B1455" i="5"/>
  <c r="O1454" i="5"/>
  <c r="N1454" i="5"/>
  <c r="M1454" i="5"/>
  <c r="L1454" i="5"/>
  <c r="K1454" i="5"/>
  <c r="J1454" i="5"/>
  <c r="I1454" i="5"/>
  <c r="H1454" i="5"/>
  <c r="G1454" i="5"/>
  <c r="F1454" i="5"/>
  <c r="E1454" i="5"/>
  <c r="D1454" i="5"/>
  <c r="C1454" i="5"/>
  <c r="B1454" i="5"/>
  <c r="O1453" i="5"/>
  <c r="N1453" i="5"/>
  <c r="M1453" i="5"/>
  <c r="L1453" i="5"/>
  <c r="K1453" i="5"/>
  <c r="J1453" i="5"/>
  <c r="I1453" i="5"/>
  <c r="H1453" i="5"/>
  <c r="G1453" i="5"/>
  <c r="F1453" i="5"/>
  <c r="E1453" i="5"/>
  <c r="D1453" i="5"/>
  <c r="C1453" i="5"/>
  <c r="B1453" i="5"/>
  <c r="O1452" i="5"/>
  <c r="N1452" i="5"/>
  <c r="M1452" i="5"/>
  <c r="L1452" i="5"/>
  <c r="K1452" i="5"/>
  <c r="J1452" i="5"/>
  <c r="I1452" i="5"/>
  <c r="H1452" i="5"/>
  <c r="G1452" i="5"/>
  <c r="F1452" i="5"/>
  <c r="E1452" i="5"/>
  <c r="D1452" i="5"/>
  <c r="C1452" i="5"/>
  <c r="B1452" i="5"/>
  <c r="O1451" i="5"/>
  <c r="N1451" i="5"/>
  <c r="M1451" i="5"/>
  <c r="L1451" i="5"/>
  <c r="K1451" i="5"/>
  <c r="J1451" i="5"/>
  <c r="I1451" i="5"/>
  <c r="H1451" i="5"/>
  <c r="G1451" i="5"/>
  <c r="F1451" i="5"/>
  <c r="E1451" i="5"/>
  <c r="D1451" i="5"/>
  <c r="C1451" i="5"/>
  <c r="B1451" i="5"/>
  <c r="O1450" i="5"/>
  <c r="N1450" i="5"/>
  <c r="M1450" i="5"/>
  <c r="L1450" i="5"/>
  <c r="K1450" i="5"/>
  <c r="J1450" i="5"/>
  <c r="I1450" i="5"/>
  <c r="H1450" i="5"/>
  <c r="G1450" i="5"/>
  <c r="F1450" i="5"/>
  <c r="E1450" i="5"/>
  <c r="D1450" i="5"/>
  <c r="C1450" i="5"/>
  <c r="B1450" i="5"/>
  <c r="O1449" i="5"/>
  <c r="N1449" i="5"/>
  <c r="M1449" i="5"/>
  <c r="L1449" i="5"/>
  <c r="K1449" i="5"/>
  <c r="J1449" i="5"/>
  <c r="I1449" i="5"/>
  <c r="H1449" i="5"/>
  <c r="G1449" i="5"/>
  <c r="F1449" i="5"/>
  <c r="E1449" i="5"/>
  <c r="D1449" i="5"/>
  <c r="C1449" i="5"/>
  <c r="B1449" i="5"/>
  <c r="O1448" i="5"/>
  <c r="N1448" i="5"/>
  <c r="M1448" i="5"/>
  <c r="L1448" i="5"/>
  <c r="K1448" i="5"/>
  <c r="J1448" i="5"/>
  <c r="I1448" i="5"/>
  <c r="H1448" i="5"/>
  <c r="G1448" i="5"/>
  <c r="F1448" i="5"/>
  <c r="E1448" i="5"/>
  <c r="D1448" i="5"/>
  <c r="C1448" i="5"/>
  <c r="B1448" i="5"/>
  <c r="O1447" i="5"/>
  <c r="N1447" i="5"/>
  <c r="M1447" i="5"/>
  <c r="L1447" i="5"/>
  <c r="K1447" i="5"/>
  <c r="J1447" i="5"/>
  <c r="I1447" i="5"/>
  <c r="H1447" i="5"/>
  <c r="G1447" i="5"/>
  <c r="F1447" i="5"/>
  <c r="E1447" i="5"/>
  <c r="D1447" i="5"/>
  <c r="C1447" i="5"/>
  <c r="B1447" i="5"/>
  <c r="O1446" i="5"/>
  <c r="N1446" i="5"/>
  <c r="M1446" i="5"/>
  <c r="L1446" i="5"/>
  <c r="K1446" i="5"/>
  <c r="J1446" i="5"/>
  <c r="I1446" i="5"/>
  <c r="H1446" i="5"/>
  <c r="G1446" i="5"/>
  <c r="F1446" i="5"/>
  <c r="E1446" i="5"/>
  <c r="D1446" i="5"/>
  <c r="C1446" i="5"/>
  <c r="B1446" i="5"/>
  <c r="O1445" i="5"/>
  <c r="N1445" i="5"/>
  <c r="M1445" i="5"/>
  <c r="L1445" i="5"/>
  <c r="K1445" i="5"/>
  <c r="J1445" i="5"/>
  <c r="I1445" i="5"/>
  <c r="H1445" i="5"/>
  <c r="G1445" i="5"/>
  <c r="F1445" i="5"/>
  <c r="E1445" i="5"/>
  <c r="D1445" i="5"/>
  <c r="C1445" i="5"/>
  <c r="B1445" i="5"/>
  <c r="O1444" i="5"/>
  <c r="N1444" i="5"/>
  <c r="M1444" i="5"/>
  <c r="L1444" i="5"/>
  <c r="K1444" i="5"/>
  <c r="J1444" i="5"/>
  <c r="I1444" i="5"/>
  <c r="H1444" i="5"/>
  <c r="G1444" i="5"/>
  <c r="F1444" i="5"/>
  <c r="E1444" i="5"/>
  <c r="D1444" i="5"/>
  <c r="C1444" i="5"/>
  <c r="B1444" i="5"/>
  <c r="O1443" i="5"/>
  <c r="N1443" i="5"/>
  <c r="M1443" i="5"/>
  <c r="L1443" i="5"/>
  <c r="K1443" i="5"/>
  <c r="J1443" i="5"/>
  <c r="I1443" i="5"/>
  <c r="H1443" i="5"/>
  <c r="G1443" i="5"/>
  <c r="F1443" i="5"/>
  <c r="E1443" i="5"/>
  <c r="D1443" i="5"/>
  <c r="C1443" i="5"/>
  <c r="B1443" i="5"/>
  <c r="O1442" i="5"/>
  <c r="N1442" i="5"/>
  <c r="M1442" i="5"/>
  <c r="L1442" i="5"/>
  <c r="K1442" i="5"/>
  <c r="J1442" i="5"/>
  <c r="I1442" i="5"/>
  <c r="H1442" i="5"/>
  <c r="G1442" i="5"/>
  <c r="F1442" i="5"/>
  <c r="E1442" i="5"/>
  <c r="D1442" i="5"/>
  <c r="C1442" i="5"/>
  <c r="B1442" i="5"/>
  <c r="O1441" i="5"/>
  <c r="N1441" i="5"/>
  <c r="M1441" i="5"/>
  <c r="L1441" i="5"/>
  <c r="K1441" i="5"/>
  <c r="J1441" i="5"/>
  <c r="I1441" i="5"/>
  <c r="H1441" i="5"/>
  <c r="G1441" i="5"/>
  <c r="F1441" i="5"/>
  <c r="E1441" i="5"/>
  <c r="D1441" i="5"/>
  <c r="C1441" i="5"/>
  <c r="B1441" i="5"/>
  <c r="O1440" i="5"/>
  <c r="N1440" i="5"/>
  <c r="M1440" i="5"/>
  <c r="L1440" i="5"/>
  <c r="K1440" i="5"/>
  <c r="J1440" i="5"/>
  <c r="I1440" i="5"/>
  <c r="H1440" i="5"/>
  <c r="G1440" i="5"/>
  <c r="F1440" i="5"/>
  <c r="E1440" i="5"/>
  <c r="D1440" i="5"/>
  <c r="C1440" i="5"/>
  <c r="B1440" i="5"/>
  <c r="O1439" i="5"/>
  <c r="N1439" i="5"/>
  <c r="M1439" i="5"/>
  <c r="L1439" i="5"/>
  <c r="K1439" i="5"/>
  <c r="J1439" i="5"/>
  <c r="I1439" i="5"/>
  <c r="H1439" i="5"/>
  <c r="G1439" i="5"/>
  <c r="F1439" i="5"/>
  <c r="E1439" i="5"/>
  <c r="D1439" i="5"/>
  <c r="C1439" i="5"/>
  <c r="B1439" i="5"/>
  <c r="O1438" i="5"/>
  <c r="N1438" i="5"/>
  <c r="M1438" i="5"/>
  <c r="L1438" i="5"/>
  <c r="K1438" i="5"/>
  <c r="J1438" i="5"/>
  <c r="I1438" i="5"/>
  <c r="H1438" i="5"/>
  <c r="G1438" i="5"/>
  <c r="F1438" i="5"/>
  <c r="E1438" i="5"/>
  <c r="D1438" i="5"/>
  <c r="C1438" i="5"/>
  <c r="B1438" i="5"/>
  <c r="O1437" i="5"/>
  <c r="N1437" i="5"/>
  <c r="M1437" i="5"/>
  <c r="L1437" i="5"/>
  <c r="K1437" i="5"/>
  <c r="J1437" i="5"/>
  <c r="I1437" i="5"/>
  <c r="H1437" i="5"/>
  <c r="G1437" i="5"/>
  <c r="F1437" i="5"/>
  <c r="E1437" i="5"/>
  <c r="D1437" i="5"/>
  <c r="C1437" i="5"/>
  <c r="B1437" i="5"/>
  <c r="O1436" i="5"/>
  <c r="N1436" i="5"/>
  <c r="M1436" i="5"/>
  <c r="L1436" i="5"/>
  <c r="K1436" i="5"/>
  <c r="J1436" i="5"/>
  <c r="I1436" i="5"/>
  <c r="H1436" i="5"/>
  <c r="G1436" i="5"/>
  <c r="F1436" i="5"/>
  <c r="E1436" i="5"/>
  <c r="D1436" i="5"/>
  <c r="C1436" i="5"/>
  <c r="B1436" i="5"/>
  <c r="O1435" i="5"/>
  <c r="N1435" i="5"/>
  <c r="M1435" i="5"/>
  <c r="L1435" i="5"/>
  <c r="K1435" i="5"/>
  <c r="J1435" i="5"/>
  <c r="I1435" i="5"/>
  <c r="H1435" i="5"/>
  <c r="G1435" i="5"/>
  <c r="F1435" i="5"/>
  <c r="E1435" i="5"/>
  <c r="D1435" i="5"/>
  <c r="C1435" i="5"/>
  <c r="B1435" i="5"/>
  <c r="O1434" i="5"/>
  <c r="N1434" i="5"/>
  <c r="M1434" i="5"/>
  <c r="L1434" i="5"/>
  <c r="K1434" i="5"/>
  <c r="J1434" i="5"/>
  <c r="I1434" i="5"/>
  <c r="H1434" i="5"/>
  <c r="G1434" i="5"/>
  <c r="F1434" i="5"/>
  <c r="E1434" i="5"/>
  <c r="D1434" i="5"/>
  <c r="C1434" i="5"/>
  <c r="B1434" i="5"/>
  <c r="O1433" i="5"/>
  <c r="N1433" i="5"/>
  <c r="M1433" i="5"/>
  <c r="L1433" i="5"/>
  <c r="K1433" i="5"/>
  <c r="J1433" i="5"/>
  <c r="I1433" i="5"/>
  <c r="H1433" i="5"/>
  <c r="G1433" i="5"/>
  <c r="F1433" i="5"/>
  <c r="E1433" i="5"/>
  <c r="D1433" i="5"/>
  <c r="C1433" i="5"/>
  <c r="B1433" i="5"/>
  <c r="O1432" i="5"/>
  <c r="N1432" i="5"/>
  <c r="M1432" i="5"/>
  <c r="L1432" i="5"/>
  <c r="K1432" i="5"/>
  <c r="J1432" i="5"/>
  <c r="I1432" i="5"/>
  <c r="H1432" i="5"/>
  <c r="G1432" i="5"/>
  <c r="F1432" i="5"/>
  <c r="E1432" i="5"/>
  <c r="D1432" i="5"/>
  <c r="C1432" i="5"/>
  <c r="B1432" i="5"/>
  <c r="O1431" i="5"/>
  <c r="N1431" i="5"/>
  <c r="M1431" i="5"/>
  <c r="L1431" i="5"/>
  <c r="K1431" i="5"/>
  <c r="J1431" i="5"/>
  <c r="I1431" i="5"/>
  <c r="H1431" i="5"/>
  <c r="G1431" i="5"/>
  <c r="F1431" i="5"/>
  <c r="E1431" i="5"/>
  <c r="D1431" i="5"/>
  <c r="C1431" i="5"/>
  <c r="B1431" i="5"/>
  <c r="O1430" i="5"/>
  <c r="N1430" i="5"/>
  <c r="M1430" i="5"/>
  <c r="L1430" i="5"/>
  <c r="K1430" i="5"/>
  <c r="J1430" i="5"/>
  <c r="I1430" i="5"/>
  <c r="H1430" i="5"/>
  <c r="G1430" i="5"/>
  <c r="F1430" i="5"/>
  <c r="E1430" i="5"/>
  <c r="D1430" i="5"/>
  <c r="C1430" i="5"/>
  <c r="B1430" i="5"/>
  <c r="O1429" i="5"/>
  <c r="N1429" i="5"/>
  <c r="M1429" i="5"/>
  <c r="L1429" i="5"/>
  <c r="K1429" i="5"/>
  <c r="J1429" i="5"/>
  <c r="I1429" i="5"/>
  <c r="H1429" i="5"/>
  <c r="G1429" i="5"/>
  <c r="F1429" i="5"/>
  <c r="E1429" i="5"/>
  <c r="D1429" i="5"/>
  <c r="C1429" i="5"/>
  <c r="B1429" i="5"/>
  <c r="O1428" i="5"/>
  <c r="N1428" i="5"/>
  <c r="M1428" i="5"/>
  <c r="L1428" i="5"/>
  <c r="K1428" i="5"/>
  <c r="J1428" i="5"/>
  <c r="I1428" i="5"/>
  <c r="H1428" i="5"/>
  <c r="G1428" i="5"/>
  <c r="F1428" i="5"/>
  <c r="E1428" i="5"/>
  <c r="D1428" i="5"/>
  <c r="C1428" i="5"/>
  <c r="B1428" i="5"/>
  <c r="O1427" i="5"/>
  <c r="N1427" i="5"/>
  <c r="M1427" i="5"/>
  <c r="L1427" i="5"/>
  <c r="K1427" i="5"/>
  <c r="J1427" i="5"/>
  <c r="I1427" i="5"/>
  <c r="H1427" i="5"/>
  <c r="G1427" i="5"/>
  <c r="F1427" i="5"/>
  <c r="E1427" i="5"/>
  <c r="D1427" i="5"/>
  <c r="C1427" i="5"/>
  <c r="B1427" i="5"/>
  <c r="O1426" i="5"/>
  <c r="N1426" i="5"/>
  <c r="M1426" i="5"/>
  <c r="L1426" i="5"/>
  <c r="K1426" i="5"/>
  <c r="J1426" i="5"/>
  <c r="I1426" i="5"/>
  <c r="H1426" i="5"/>
  <c r="G1426" i="5"/>
  <c r="F1426" i="5"/>
  <c r="E1426" i="5"/>
  <c r="D1426" i="5"/>
  <c r="C1426" i="5"/>
  <c r="B1426" i="5"/>
  <c r="O1425" i="5"/>
  <c r="N1425" i="5"/>
  <c r="M1425" i="5"/>
  <c r="L1425" i="5"/>
  <c r="K1425" i="5"/>
  <c r="J1425" i="5"/>
  <c r="I1425" i="5"/>
  <c r="H1425" i="5"/>
  <c r="G1425" i="5"/>
  <c r="F1425" i="5"/>
  <c r="E1425" i="5"/>
  <c r="D1425" i="5"/>
  <c r="C1425" i="5"/>
  <c r="B1425" i="5"/>
  <c r="O1424" i="5"/>
  <c r="N1424" i="5"/>
  <c r="M1424" i="5"/>
  <c r="L1424" i="5"/>
  <c r="K1424" i="5"/>
  <c r="J1424" i="5"/>
  <c r="I1424" i="5"/>
  <c r="H1424" i="5"/>
  <c r="G1424" i="5"/>
  <c r="F1424" i="5"/>
  <c r="E1424" i="5"/>
  <c r="D1424" i="5"/>
  <c r="C1424" i="5"/>
  <c r="B1424" i="5"/>
  <c r="O1423" i="5"/>
  <c r="N1423" i="5"/>
  <c r="M1423" i="5"/>
  <c r="L1423" i="5"/>
  <c r="K1423" i="5"/>
  <c r="J1423" i="5"/>
  <c r="I1423" i="5"/>
  <c r="H1423" i="5"/>
  <c r="G1423" i="5"/>
  <c r="F1423" i="5"/>
  <c r="E1423" i="5"/>
  <c r="D1423" i="5"/>
  <c r="C1423" i="5"/>
  <c r="B1423" i="5"/>
  <c r="O1422" i="5"/>
  <c r="N1422" i="5"/>
  <c r="M1422" i="5"/>
  <c r="L1422" i="5"/>
  <c r="K1422" i="5"/>
  <c r="J1422" i="5"/>
  <c r="I1422" i="5"/>
  <c r="H1422" i="5"/>
  <c r="G1422" i="5"/>
  <c r="F1422" i="5"/>
  <c r="E1422" i="5"/>
  <c r="D1422" i="5"/>
  <c r="C1422" i="5"/>
  <c r="B1422" i="5"/>
  <c r="O1421" i="5"/>
  <c r="N1421" i="5"/>
  <c r="M1421" i="5"/>
  <c r="L1421" i="5"/>
  <c r="K1421" i="5"/>
  <c r="J1421" i="5"/>
  <c r="I1421" i="5"/>
  <c r="H1421" i="5"/>
  <c r="G1421" i="5"/>
  <c r="F1421" i="5"/>
  <c r="E1421" i="5"/>
  <c r="D1421" i="5"/>
  <c r="C1421" i="5"/>
  <c r="B1421" i="5"/>
  <c r="O1420" i="5"/>
  <c r="N1420" i="5"/>
  <c r="M1420" i="5"/>
  <c r="L1420" i="5"/>
  <c r="K1420" i="5"/>
  <c r="J1420" i="5"/>
  <c r="I1420" i="5"/>
  <c r="H1420" i="5"/>
  <c r="G1420" i="5"/>
  <c r="F1420" i="5"/>
  <c r="E1420" i="5"/>
  <c r="D1420" i="5"/>
  <c r="C1420" i="5"/>
  <c r="B1420" i="5"/>
  <c r="O1419" i="5"/>
  <c r="N1419" i="5"/>
  <c r="M1419" i="5"/>
  <c r="L1419" i="5"/>
  <c r="K1419" i="5"/>
  <c r="J1419" i="5"/>
  <c r="I1419" i="5"/>
  <c r="H1419" i="5"/>
  <c r="G1419" i="5"/>
  <c r="F1419" i="5"/>
  <c r="E1419" i="5"/>
  <c r="D1419" i="5"/>
  <c r="C1419" i="5"/>
  <c r="B1419" i="5"/>
  <c r="O1418" i="5"/>
  <c r="N1418" i="5"/>
  <c r="M1418" i="5"/>
  <c r="L1418" i="5"/>
  <c r="K1418" i="5"/>
  <c r="J1418" i="5"/>
  <c r="I1418" i="5"/>
  <c r="H1418" i="5"/>
  <c r="G1418" i="5"/>
  <c r="F1418" i="5"/>
  <c r="E1418" i="5"/>
  <c r="D1418" i="5"/>
  <c r="C1418" i="5"/>
  <c r="B1418" i="5"/>
  <c r="O1417" i="5"/>
  <c r="N1417" i="5"/>
  <c r="M1417" i="5"/>
  <c r="L1417" i="5"/>
  <c r="K1417" i="5"/>
  <c r="J1417" i="5"/>
  <c r="I1417" i="5"/>
  <c r="H1417" i="5"/>
  <c r="G1417" i="5"/>
  <c r="F1417" i="5"/>
  <c r="E1417" i="5"/>
  <c r="D1417" i="5"/>
  <c r="C1417" i="5"/>
  <c r="B1417" i="5"/>
  <c r="O1416" i="5"/>
  <c r="N1416" i="5"/>
  <c r="M1416" i="5"/>
  <c r="L1416" i="5"/>
  <c r="K1416" i="5"/>
  <c r="J1416" i="5"/>
  <c r="I1416" i="5"/>
  <c r="H1416" i="5"/>
  <c r="G1416" i="5"/>
  <c r="F1416" i="5"/>
  <c r="E1416" i="5"/>
  <c r="D1416" i="5"/>
  <c r="C1416" i="5"/>
  <c r="B1416" i="5"/>
  <c r="O1415" i="5"/>
  <c r="N1415" i="5"/>
  <c r="M1415" i="5"/>
  <c r="L1415" i="5"/>
  <c r="K1415" i="5"/>
  <c r="J1415" i="5"/>
  <c r="I1415" i="5"/>
  <c r="H1415" i="5"/>
  <c r="G1415" i="5"/>
  <c r="F1415" i="5"/>
  <c r="E1415" i="5"/>
  <c r="D1415" i="5"/>
  <c r="C1415" i="5"/>
  <c r="B1415" i="5"/>
  <c r="O1414" i="5"/>
  <c r="N1414" i="5"/>
  <c r="M1414" i="5"/>
  <c r="L1414" i="5"/>
  <c r="K1414" i="5"/>
  <c r="J1414" i="5"/>
  <c r="I1414" i="5"/>
  <c r="H1414" i="5"/>
  <c r="G1414" i="5"/>
  <c r="F1414" i="5"/>
  <c r="E1414" i="5"/>
  <c r="D1414" i="5"/>
  <c r="C1414" i="5"/>
  <c r="B1414" i="5"/>
  <c r="O1413" i="5"/>
  <c r="N1413" i="5"/>
  <c r="M1413" i="5"/>
  <c r="L1413" i="5"/>
  <c r="K1413" i="5"/>
  <c r="J1413" i="5"/>
  <c r="I1413" i="5"/>
  <c r="H1413" i="5"/>
  <c r="G1413" i="5"/>
  <c r="F1413" i="5"/>
  <c r="E1413" i="5"/>
  <c r="D1413" i="5"/>
  <c r="C1413" i="5"/>
  <c r="B1413" i="5"/>
  <c r="O1412" i="5"/>
  <c r="N1412" i="5"/>
  <c r="M1412" i="5"/>
  <c r="L1412" i="5"/>
  <c r="K1412" i="5"/>
  <c r="J1412" i="5"/>
  <c r="I1412" i="5"/>
  <c r="H1412" i="5"/>
  <c r="G1412" i="5"/>
  <c r="F1412" i="5"/>
  <c r="E1412" i="5"/>
  <c r="D1412" i="5"/>
  <c r="C1412" i="5"/>
  <c r="B1412" i="5"/>
  <c r="O1411" i="5"/>
  <c r="N1411" i="5"/>
  <c r="M1411" i="5"/>
  <c r="L1411" i="5"/>
  <c r="K1411" i="5"/>
  <c r="J1411" i="5"/>
  <c r="I1411" i="5"/>
  <c r="H1411" i="5"/>
  <c r="G1411" i="5"/>
  <c r="F1411" i="5"/>
  <c r="E1411" i="5"/>
  <c r="D1411" i="5"/>
  <c r="C1411" i="5"/>
  <c r="B1411" i="5"/>
  <c r="O1410" i="5"/>
  <c r="N1410" i="5"/>
  <c r="M1410" i="5"/>
  <c r="L1410" i="5"/>
  <c r="K1410" i="5"/>
  <c r="J1410" i="5"/>
  <c r="I1410" i="5"/>
  <c r="H1410" i="5"/>
  <c r="G1410" i="5"/>
  <c r="F1410" i="5"/>
  <c r="E1410" i="5"/>
  <c r="D1410" i="5"/>
  <c r="C1410" i="5"/>
  <c r="B1410" i="5"/>
  <c r="O1409" i="5"/>
  <c r="N1409" i="5"/>
  <c r="M1409" i="5"/>
  <c r="L1409" i="5"/>
  <c r="K1409" i="5"/>
  <c r="J1409" i="5"/>
  <c r="I1409" i="5"/>
  <c r="H1409" i="5"/>
  <c r="G1409" i="5"/>
  <c r="F1409" i="5"/>
  <c r="E1409" i="5"/>
  <c r="D1409" i="5"/>
  <c r="C1409" i="5"/>
  <c r="B1409" i="5"/>
  <c r="O1408" i="5"/>
  <c r="N1408" i="5"/>
  <c r="M1408" i="5"/>
  <c r="L1408" i="5"/>
  <c r="K1408" i="5"/>
  <c r="J1408" i="5"/>
  <c r="I1408" i="5"/>
  <c r="H1408" i="5"/>
  <c r="G1408" i="5"/>
  <c r="F1408" i="5"/>
  <c r="E1408" i="5"/>
  <c r="D1408" i="5"/>
  <c r="C1408" i="5"/>
  <c r="B1408" i="5"/>
  <c r="O1407" i="5"/>
  <c r="N1407" i="5"/>
  <c r="M1407" i="5"/>
  <c r="L1407" i="5"/>
  <c r="K1407" i="5"/>
  <c r="J1407" i="5"/>
  <c r="I1407" i="5"/>
  <c r="H1407" i="5"/>
  <c r="G1407" i="5"/>
  <c r="F1407" i="5"/>
  <c r="E1407" i="5"/>
  <c r="D1407" i="5"/>
  <c r="C1407" i="5"/>
  <c r="B1407" i="5"/>
  <c r="O1406" i="5"/>
  <c r="N1406" i="5"/>
  <c r="M1406" i="5"/>
  <c r="L1406" i="5"/>
  <c r="K1406" i="5"/>
  <c r="J1406" i="5"/>
  <c r="I1406" i="5"/>
  <c r="H1406" i="5"/>
  <c r="G1406" i="5"/>
  <c r="F1406" i="5"/>
  <c r="E1406" i="5"/>
  <c r="D1406" i="5"/>
  <c r="C1406" i="5"/>
  <c r="B1406" i="5"/>
  <c r="O1405" i="5"/>
  <c r="N1405" i="5"/>
  <c r="M1405" i="5"/>
  <c r="L1405" i="5"/>
  <c r="K1405" i="5"/>
  <c r="J1405" i="5"/>
  <c r="I1405" i="5"/>
  <c r="H1405" i="5"/>
  <c r="G1405" i="5"/>
  <c r="F1405" i="5"/>
  <c r="E1405" i="5"/>
  <c r="D1405" i="5"/>
  <c r="C1405" i="5"/>
  <c r="B1405" i="5"/>
  <c r="O1404" i="5"/>
  <c r="N1404" i="5"/>
  <c r="M1404" i="5"/>
  <c r="L1404" i="5"/>
  <c r="K1404" i="5"/>
  <c r="J1404" i="5"/>
  <c r="I1404" i="5"/>
  <c r="H1404" i="5"/>
  <c r="G1404" i="5"/>
  <c r="F1404" i="5"/>
  <c r="E1404" i="5"/>
  <c r="D1404" i="5"/>
  <c r="C1404" i="5"/>
  <c r="B1404" i="5"/>
  <c r="O1403" i="5"/>
  <c r="N1403" i="5"/>
  <c r="M1403" i="5"/>
  <c r="L1403" i="5"/>
  <c r="K1403" i="5"/>
  <c r="J1403" i="5"/>
  <c r="I1403" i="5"/>
  <c r="H1403" i="5"/>
  <c r="G1403" i="5"/>
  <c r="F1403" i="5"/>
  <c r="E1403" i="5"/>
  <c r="D1403" i="5"/>
  <c r="C1403" i="5"/>
  <c r="B1403" i="5"/>
  <c r="O1402" i="5"/>
  <c r="N1402" i="5"/>
  <c r="M1402" i="5"/>
  <c r="L1402" i="5"/>
  <c r="K1402" i="5"/>
  <c r="J1402" i="5"/>
  <c r="I1402" i="5"/>
  <c r="H1402" i="5"/>
  <c r="G1402" i="5"/>
  <c r="F1402" i="5"/>
  <c r="E1402" i="5"/>
  <c r="D1402" i="5"/>
  <c r="C1402" i="5"/>
  <c r="B1402" i="5"/>
  <c r="O1401" i="5"/>
  <c r="N1401" i="5"/>
  <c r="M1401" i="5"/>
  <c r="L1401" i="5"/>
  <c r="K1401" i="5"/>
  <c r="J1401" i="5"/>
  <c r="I1401" i="5"/>
  <c r="H1401" i="5"/>
  <c r="G1401" i="5"/>
  <c r="F1401" i="5"/>
  <c r="E1401" i="5"/>
  <c r="D1401" i="5"/>
  <c r="C1401" i="5"/>
  <c r="B1401" i="5"/>
  <c r="O1400" i="5"/>
  <c r="N1400" i="5"/>
  <c r="M1400" i="5"/>
  <c r="L1400" i="5"/>
  <c r="K1400" i="5"/>
  <c r="J1400" i="5"/>
  <c r="I1400" i="5"/>
  <c r="H1400" i="5"/>
  <c r="G1400" i="5"/>
  <c r="F1400" i="5"/>
  <c r="E1400" i="5"/>
  <c r="D1400" i="5"/>
  <c r="C1400" i="5"/>
  <c r="B1400" i="5"/>
  <c r="O1399" i="5"/>
  <c r="N1399" i="5"/>
  <c r="M1399" i="5"/>
  <c r="L1399" i="5"/>
  <c r="K1399" i="5"/>
  <c r="J1399" i="5"/>
  <c r="I1399" i="5"/>
  <c r="H1399" i="5"/>
  <c r="G1399" i="5"/>
  <c r="F1399" i="5"/>
  <c r="E1399" i="5"/>
  <c r="D1399" i="5"/>
  <c r="C1399" i="5"/>
  <c r="B1399" i="5"/>
  <c r="O1398" i="5"/>
  <c r="N1398" i="5"/>
  <c r="M1398" i="5"/>
  <c r="L1398" i="5"/>
  <c r="K1398" i="5"/>
  <c r="J1398" i="5"/>
  <c r="I1398" i="5"/>
  <c r="H1398" i="5"/>
  <c r="G1398" i="5"/>
  <c r="F1398" i="5"/>
  <c r="E1398" i="5"/>
  <c r="D1398" i="5"/>
  <c r="C1398" i="5"/>
  <c r="B1398" i="5"/>
  <c r="O1397" i="5"/>
  <c r="N1397" i="5"/>
  <c r="M1397" i="5"/>
  <c r="L1397" i="5"/>
  <c r="K1397" i="5"/>
  <c r="J1397" i="5"/>
  <c r="I1397" i="5"/>
  <c r="H1397" i="5"/>
  <c r="G1397" i="5"/>
  <c r="F1397" i="5"/>
  <c r="E1397" i="5"/>
  <c r="D1397" i="5"/>
  <c r="C1397" i="5"/>
  <c r="B1397" i="5"/>
  <c r="O1396" i="5"/>
  <c r="N1396" i="5"/>
  <c r="M1396" i="5"/>
  <c r="L1396" i="5"/>
  <c r="K1396" i="5"/>
  <c r="J1396" i="5"/>
  <c r="I1396" i="5"/>
  <c r="H1396" i="5"/>
  <c r="G1396" i="5"/>
  <c r="F1396" i="5"/>
  <c r="E1396" i="5"/>
  <c r="D1396" i="5"/>
  <c r="C1396" i="5"/>
  <c r="B1396" i="5"/>
  <c r="O1395" i="5"/>
  <c r="N1395" i="5"/>
  <c r="M1395" i="5"/>
  <c r="L1395" i="5"/>
  <c r="K1395" i="5"/>
  <c r="J1395" i="5"/>
  <c r="I1395" i="5"/>
  <c r="H1395" i="5"/>
  <c r="G1395" i="5"/>
  <c r="F1395" i="5"/>
  <c r="E1395" i="5"/>
  <c r="D1395" i="5"/>
  <c r="C1395" i="5"/>
  <c r="B1395" i="5"/>
  <c r="O1394" i="5"/>
  <c r="N1394" i="5"/>
  <c r="M1394" i="5"/>
  <c r="L1394" i="5"/>
  <c r="K1394" i="5"/>
  <c r="J1394" i="5"/>
  <c r="I1394" i="5"/>
  <c r="H1394" i="5"/>
  <c r="G1394" i="5"/>
  <c r="F1394" i="5"/>
  <c r="E1394" i="5"/>
  <c r="D1394" i="5"/>
  <c r="C1394" i="5"/>
  <c r="B1394" i="5"/>
  <c r="O1393" i="5"/>
  <c r="N1393" i="5"/>
  <c r="M1393" i="5"/>
  <c r="L1393" i="5"/>
  <c r="K1393" i="5"/>
  <c r="J1393" i="5"/>
  <c r="I1393" i="5"/>
  <c r="H1393" i="5"/>
  <c r="G1393" i="5"/>
  <c r="F1393" i="5"/>
  <c r="E1393" i="5"/>
  <c r="D1393" i="5"/>
  <c r="C1393" i="5"/>
  <c r="B1393" i="5"/>
  <c r="O1392" i="5"/>
  <c r="N1392" i="5"/>
  <c r="M1392" i="5"/>
  <c r="L1392" i="5"/>
  <c r="K1392" i="5"/>
  <c r="J1392" i="5"/>
  <c r="I1392" i="5"/>
  <c r="H1392" i="5"/>
  <c r="G1392" i="5"/>
  <c r="F1392" i="5"/>
  <c r="E1392" i="5"/>
  <c r="D1392" i="5"/>
  <c r="C1392" i="5"/>
  <c r="B1392" i="5"/>
  <c r="O1391" i="5"/>
  <c r="N1391" i="5"/>
  <c r="M1391" i="5"/>
  <c r="L1391" i="5"/>
  <c r="K1391" i="5"/>
  <c r="J1391" i="5"/>
  <c r="I1391" i="5"/>
  <c r="H1391" i="5"/>
  <c r="G1391" i="5"/>
  <c r="F1391" i="5"/>
  <c r="E1391" i="5"/>
  <c r="D1391" i="5"/>
  <c r="C1391" i="5"/>
  <c r="B1391" i="5"/>
  <c r="O1390" i="5"/>
  <c r="N1390" i="5"/>
  <c r="M1390" i="5"/>
  <c r="L1390" i="5"/>
  <c r="K1390" i="5"/>
  <c r="J1390" i="5"/>
  <c r="I1390" i="5"/>
  <c r="H1390" i="5"/>
  <c r="G1390" i="5"/>
  <c r="F1390" i="5"/>
  <c r="E1390" i="5"/>
  <c r="D1390" i="5"/>
  <c r="C1390" i="5"/>
  <c r="B1390" i="5"/>
  <c r="O1389" i="5"/>
  <c r="N1389" i="5"/>
  <c r="M1389" i="5"/>
  <c r="L1389" i="5"/>
  <c r="K1389" i="5"/>
  <c r="J1389" i="5"/>
  <c r="I1389" i="5"/>
  <c r="H1389" i="5"/>
  <c r="G1389" i="5"/>
  <c r="F1389" i="5"/>
  <c r="E1389" i="5"/>
  <c r="D1389" i="5"/>
  <c r="C1389" i="5"/>
  <c r="B1389" i="5"/>
  <c r="O1388" i="5"/>
  <c r="N1388" i="5"/>
  <c r="M1388" i="5"/>
  <c r="L1388" i="5"/>
  <c r="K1388" i="5"/>
  <c r="J1388" i="5"/>
  <c r="I1388" i="5"/>
  <c r="H1388" i="5"/>
  <c r="G1388" i="5"/>
  <c r="F1388" i="5"/>
  <c r="E1388" i="5"/>
  <c r="D1388" i="5"/>
  <c r="C1388" i="5"/>
  <c r="B1388" i="5"/>
  <c r="O1387" i="5"/>
  <c r="N1387" i="5"/>
  <c r="M1387" i="5"/>
  <c r="L1387" i="5"/>
  <c r="K1387" i="5"/>
  <c r="J1387" i="5"/>
  <c r="I1387" i="5"/>
  <c r="H1387" i="5"/>
  <c r="G1387" i="5"/>
  <c r="F1387" i="5"/>
  <c r="E1387" i="5"/>
  <c r="D1387" i="5"/>
  <c r="C1387" i="5"/>
  <c r="B1387" i="5"/>
  <c r="O1386" i="5"/>
  <c r="N1386" i="5"/>
  <c r="M1386" i="5"/>
  <c r="L1386" i="5"/>
  <c r="K1386" i="5"/>
  <c r="J1386" i="5"/>
  <c r="I1386" i="5"/>
  <c r="H1386" i="5"/>
  <c r="G1386" i="5"/>
  <c r="F1386" i="5"/>
  <c r="E1386" i="5"/>
  <c r="D1386" i="5"/>
  <c r="C1386" i="5"/>
  <c r="B1386" i="5"/>
  <c r="O1385" i="5"/>
  <c r="N1385" i="5"/>
  <c r="M1385" i="5"/>
  <c r="L1385" i="5"/>
  <c r="K1385" i="5"/>
  <c r="J1385" i="5"/>
  <c r="I1385" i="5"/>
  <c r="H1385" i="5"/>
  <c r="G1385" i="5"/>
  <c r="F1385" i="5"/>
  <c r="E1385" i="5"/>
  <c r="D1385" i="5"/>
  <c r="C1385" i="5"/>
  <c r="B1385" i="5"/>
  <c r="O1384" i="5"/>
  <c r="N1384" i="5"/>
  <c r="M1384" i="5"/>
  <c r="L1384" i="5"/>
  <c r="K1384" i="5"/>
  <c r="J1384" i="5"/>
  <c r="I1384" i="5"/>
  <c r="H1384" i="5"/>
  <c r="G1384" i="5"/>
  <c r="F1384" i="5"/>
  <c r="E1384" i="5"/>
  <c r="D1384" i="5"/>
  <c r="C1384" i="5"/>
  <c r="B1384" i="5"/>
  <c r="O1383" i="5"/>
  <c r="N1383" i="5"/>
  <c r="M1383" i="5"/>
  <c r="L1383" i="5"/>
  <c r="K1383" i="5"/>
  <c r="J1383" i="5"/>
  <c r="I1383" i="5"/>
  <c r="H1383" i="5"/>
  <c r="G1383" i="5"/>
  <c r="F1383" i="5"/>
  <c r="E1383" i="5"/>
  <c r="D1383" i="5"/>
  <c r="C1383" i="5"/>
  <c r="B1383" i="5"/>
  <c r="O1382" i="5"/>
  <c r="N1382" i="5"/>
  <c r="M1382" i="5"/>
  <c r="L1382" i="5"/>
  <c r="K1382" i="5"/>
  <c r="J1382" i="5"/>
  <c r="I1382" i="5"/>
  <c r="H1382" i="5"/>
  <c r="G1382" i="5"/>
  <c r="F1382" i="5"/>
  <c r="E1382" i="5"/>
  <c r="D1382" i="5"/>
  <c r="C1382" i="5"/>
  <c r="B1382" i="5"/>
  <c r="O1381" i="5"/>
  <c r="N1381" i="5"/>
  <c r="M1381" i="5"/>
  <c r="L1381" i="5"/>
  <c r="K1381" i="5"/>
  <c r="J1381" i="5"/>
  <c r="I1381" i="5"/>
  <c r="H1381" i="5"/>
  <c r="G1381" i="5"/>
  <c r="F1381" i="5"/>
  <c r="E1381" i="5"/>
  <c r="D1381" i="5"/>
  <c r="C1381" i="5"/>
  <c r="B1381" i="5"/>
  <c r="O1380" i="5"/>
  <c r="N1380" i="5"/>
  <c r="M1380" i="5"/>
  <c r="L1380" i="5"/>
  <c r="K1380" i="5"/>
  <c r="J1380" i="5"/>
  <c r="I1380" i="5"/>
  <c r="H1380" i="5"/>
  <c r="G1380" i="5"/>
  <c r="F1380" i="5"/>
  <c r="E1380" i="5"/>
  <c r="D1380" i="5"/>
  <c r="C1380" i="5"/>
  <c r="B1380" i="5"/>
  <c r="O1379" i="5"/>
  <c r="N1379" i="5"/>
  <c r="M1379" i="5"/>
  <c r="L1379" i="5"/>
  <c r="K1379" i="5"/>
  <c r="J1379" i="5"/>
  <c r="I1379" i="5"/>
  <c r="H1379" i="5"/>
  <c r="G1379" i="5"/>
  <c r="F1379" i="5"/>
  <c r="E1379" i="5"/>
  <c r="D1379" i="5"/>
  <c r="C1379" i="5"/>
  <c r="B1379" i="5"/>
  <c r="O1378" i="5"/>
  <c r="N1378" i="5"/>
  <c r="M1378" i="5"/>
  <c r="L1378" i="5"/>
  <c r="K1378" i="5"/>
  <c r="J1378" i="5"/>
  <c r="I1378" i="5"/>
  <c r="H1378" i="5"/>
  <c r="G1378" i="5"/>
  <c r="F1378" i="5"/>
  <c r="E1378" i="5"/>
  <c r="D1378" i="5"/>
  <c r="C1378" i="5"/>
  <c r="B1378" i="5"/>
  <c r="O1377" i="5"/>
  <c r="N1377" i="5"/>
  <c r="M1377" i="5"/>
  <c r="L1377" i="5"/>
  <c r="K1377" i="5"/>
  <c r="J1377" i="5"/>
  <c r="I1377" i="5"/>
  <c r="H1377" i="5"/>
  <c r="G1377" i="5"/>
  <c r="F1377" i="5"/>
  <c r="E1377" i="5"/>
  <c r="D1377" i="5"/>
  <c r="C1377" i="5"/>
  <c r="B1377" i="5"/>
  <c r="O1376" i="5"/>
  <c r="N1376" i="5"/>
  <c r="M1376" i="5"/>
  <c r="L1376" i="5"/>
  <c r="K1376" i="5"/>
  <c r="J1376" i="5"/>
  <c r="I1376" i="5"/>
  <c r="H1376" i="5"/>
  <c r="G1376" i="5"/>
  <c r="F1376" i="5"/>
  <c r="E1376" i="5"/>
  <c r="D1376" i="5"/>
  <c r="C1376" i="5"/>
  <c r="B1376" i="5"/>
  <c r="O1375" i="5"/>
  <c r="N1375" i="5"/>
  <c r="M1375" i="5"/>
  <c r="L1375" i="5"/>
  <c r="K1375" i="5"/>
  <c r="J1375" i="5"/>
  <c r="I1375" i="5"/>
  <c r="H1375" i="5"/>
  <c r="G1375" i="5"/>
  <c r="F1375" i="5"/>
  <c r="E1375" i="5"/>
  <c r="D1375" i="5"/>
  <c r="C1375" i="5"/>
  <c r="B1375" i="5"/>
  <c r="O1374" i="5"/>
  <c r="N1374" i="5"/>
  <c r="M1374" i="5"/>
  <c r="L1374" i="5"/>
  <c r="K1374" i="5"/>
  <c r="J1374" i="5"/>
  <c r="I1374" i="5"/>
  <c r="H1374" i="5"/>
  <c r="G1374" i="5"/>
  <c r="F1374" i="5"/>
  <c r="E1374" i="5"/>
  <c r="D1374" i="5"/>
  <c r="C1374" i="5"/>
  <c r="B1374" i="5"/>
  <c r="O1373" i="5"/>
  <c r="N1373" i="5"/>
  <c r="M1373" i="5"/>
  <c r="L1373" i="5"/>
  <c r="K1373" i="5"/>
  <c r="J1373" i="5"/>
  <c r="I1373" i="5"/>
  <c r="H1373" i="5"/>
  <c r="G1373" i="5"/>
  <c r="F1373" i="5"/>
  <c r="E1373" i="5"/>
  <c r="D1373" i="5"/>
  <c r="C1373" i="5"/>
  <c r="B1373" i="5"/>
  <c r="O1372" i="5"/>
  <c r="N1372" i="5"/>
  <c r="M1372" i="5"/>
  <c r="L1372" i="5"/>
  <c r="K1372" i="5"/>
  <c r="J1372" i="5"/>
  <c r="I1372" i="5"/>
  <c r="H1372" i="5"/>
  <c r="G1372" i="5"/>
  <c r="F1372" i="5"/>
  <c r="E1372" i="5"/>
  <c r="D1372" i="5"/>
  <c r="C1372" i="5"/>
  <c r="B1372" i="5"/>
  <c r="O1371" i="5"/>
  <c r="N1371" i="5"/>
  <c r="M1371" i="5"/>
  <c r="L1371" i="5"/>
  <c r="K1371" i="5"/>
  <c r="J1371" i="5"/>
  <c r="I1371" i="5"/>
  <c r="H1371" i="5"/>
  <c r="G1371" i="5"/>
  <c r="F1371" i="5"/>
  <c r="E1371" i="5"/>
  <c r="D1371" i="5"/>
  <c r="C1371" i="5"/>
  <c r="B1371" i="5"/>
  <c r="O1370" i="5"/>
  <c r="N1370" i="5"/>
  <c r="M1370" i="5"/>
  <c r="L1370" i="5"/>
  <c r="K1370" i="5"/>
  <c r="J1370" i="5"/>
  <c r="I1370" i="5"/>
  <c r="H1370" i="5"/>
  <c r="G1370" i="5"/>
  <c r="F1370" i="5"/>
  <c r="E1370" i="5"/>
  <c r="D1370" i="5"/>
  <c r="C1370" i="5"/>
  <c r="B1370" i="5"/>
  <c r="O1369" i="5"/>
  <c r="N1369" i="5"/>
  <c r="M1369" i="5"/>
  <c r="L1369" i="5"/>
  <c r="K1369" i="5"/>
  <c r="J1369" i="5"/>
  <c r="I1369" i="5"/>
  <c r="H1369" i="5"/>
  <c r="G1369" i="5"/>
  <c r="F1369" i="5"/>
  <c r="E1369" i="5"/>
  <c r="D1369" i="5"/>
  <c r="C1369" i="5"/>
  <c r="B1369" i="5"/>
  <c r="O1368" i="5"/>
  <c r="N1368" i="5"/>
  <c r="M1368" i="5"/>
  <c r="L1368" i="5"/>
  <c r="K1368" i="5"/>
  <c r="J1368" i="5"/>
  <c r="I1368" i="5"/>
  <c r="H1368" i="5"/>
  <c r="G1368" i="5"/>
  <c r="F1368" i="5"/>
  <c r="E1368" i="5"/>
  <c r="D1368" i="5"/>
  <c r="C1368" i="5"/>
  <c r="B1368" i="5"/>
  <c r="O1367" i="5"/>
  <c r="N1367" i="5"/>
  <c r="M1367" i="5"/>
  <c r="L1367" i="5"/>
  <c r="K1367" i="5"/>
  <c r="J1367" i="5"/>
  <c r="I1367" i="5"/>
  <c r="H1367" i="5"/>
  <c r="G1367" i="5"/>
  <c r="F1367" i="5"/>
  <c r="E1367" i="5"/>
  <c r="D1367" i="5"/>
  <c r="C1367" i="5"/>
  <c r="B1367" i="5"/>
  <c r="O1366" i="5"/>
  <c r="N1366" i="5"/>
  <c r="M1366" i="5"/>
  <c r="L1366" i="5"/>
  <c r="K1366" i="5"/>
  <c r="J1366" i="5"/>
  <c r="I1366" i="5"/>
  <c r="H1366" i="5"/>
  <c r="G1366" i="5"/>
  <c r="F1366" i="5"/>
  <c r="E1366" i="5"/>
  <c r="D1366" i="5"/>
  <c r="C1366" i="5"/>
  <c r="B1366" i="5"/>
  <c r="O1365" i="5"/>
  <c r="N1365" i="5"/>
  <c r="M1365" i="5"/>
  <c r="L1365" i="5"/>
  <c r="K1365" i="5"/>
  <c r="J1365" i="5"/>
  <c r="I1365" i="5"/>
  <c r="H1365" i="5"/>
  <c r="G1365" i="5"/>
  <c r="F1365" i="5"/>
  <c r="E1365" i="5"/>
  <c r="D1365" i="5"/>
  <c r="C1365" i="5"/>
  <c r="B1365" i="5"/>
  <c r="O1364" i="5"/>
  <c r="N1364" i="5"/>
  <c r="M1364" i="5"/>
  <c r="L1364" i="5"/>
  <c r="K1364" i="5"/>
  <c r="J1364" i="5"/>
  <c r="I1364" i="5"/>
  <c r="H1364" i="5"/>
  <c r="G1364" i="5"/>
  <c r="F1364" i="5"/>
  <c r="E1364" i="5"/>
  <c r="D1364" i="5"/>
  <c r="C1364" i="5"/>
  <c r="B1364" i="5"/>
  <c r="O1363" i="5"/>
  <c r="N1363" i="5"/>
  <c r="M1363" i="5"/>
  <c r="L1363" i="5"/>
  <c r="K1363" i="5"/>
  <c r="J1363" i="5"/>
  <c r="I1363" i="5"/>
  <c r="H1363" i="5"/>
  <c r="G1363" i="5"/>
  <c r="F1363" i="5"/>
  <c r="E1363" i="5"/>
  <c r="D1363" i="5"/>
  <c r="C1363" i="5"/>
  <c r="B1363" i="5"/>
  <c r="O1362" i="5"/>
  <c r="N1362" i="5"/>
  <c r="M1362" i="5"/>
  <c r="L1362" i="5"/>
  <c r="K1362" i="5"/>
  <c r="J1362" i="5"/>
  <c r="I1362" i="5"/>
  <c r="H1362" i="5"/>
  <c r="G1362" i="5"/>
  <c r="F1362" i="5"/>
  <c r="E1362" i="5"/>
  <c r="D1362" i="5"/>
  <c r="C1362" i="5"/>
  <c r="B1362" i="5"/>
  <c r="O1361" i="5"/>
  <c r="N1361" i="5"/>
  <c r="M1361" i="5"/>
  <c r="L1361" i="5"/>
  <c r="K1361" i="5"/>
  <c r="J1361" i="5"/>
  <c r="I1361" i="5"/>
  <c r="H1361" i="5"/>
  <c r="G1361" i="5"/>
  <c r="F1361" i="5"/>
  <c r="E1361" i="5"/>
  <c r="D1361" i="5"/>
  <c r="C1361" i="5"/>
  <c r="B1361" i="5"/>
  <c r="O1360" i="5"/>
  <c r="N1360" i="5"/>
  <c r="M1360" i="5"/>
  <c r="L1360" i="5"/>
  <c r="K1360" i="5"/>
  <c r="J1360" i="5"/>
  <c r="I1360" i="5"/>
  <c r="H1360" i="5"/>
  <c r="G1360" i="5"/>
  <c r="F1360" i="5"/>
  <c r="E1360" i="5"/>
  <c r="D1360" i="5"/>
  <c r="C1360" i="5"/>
  <c r="B1360" i="5"/>
  <c r="O1359" i="5"/>
  <c r="N1359" i="5"/>
  <c r="M1359" i="5"/>
  <c r="L1359" i="5"/>
  <c r="K1359" i="5"/>
  <c r="J1359" i="5"/>
  <c r="I1359" i="5"/>
  <c r="H1359" i="5"/>
  <c r="G1359" i="5"/>
  <c r="F1359" i="5"/>
  <c r="E1359" i="5"/>
  <c r="D1359" i="5"/>
  <c r="C1359" i="5"/>
  <c r="B1359" i="5"/>
  <c r="O1358" i="5"/>
  <c r="N1358" i="5"/>
  <c r="M1358" i="5"/>
  <c r="L1358" i="5"/>
  <c r="K1358" i="5"/>
  <c r="J1358" i="5"/>
  <c r="I1358" i="5"/>
  <c r="H1358" i="5"/>
  <c r="G1358" i="5"/>
  <c r="F1358" i="5"/>
  <c r="E1358" i="5"/>
  <c r="D1358" i="5"/>
  <c r="C1358" i="5"/>
  <c r="B1358" i="5"/>
  <c r="O1357" i="5"/>
  <c r="N1357" i="5"/>
  <c r="M1357" i="5"/>
  <c r="L1357" i="5"/>
  <c r="K1357" i="5"/>
  <c r="J1357" i="5"/>
  <c r="I1357" i="5"/>
  <c r="H1357" i="5"/>
  <c r="G1357" i="5"/>
  <c r="F1357" i="5"/>
  <c r="E1357" i="5"/>
  <c r="D1357" i="5"/>
  <c r="C1357" i="5"/>
  <c r="B1357" i="5"/>
  <c r="O1356" i="5"/>
  <c r="N1356" i="5"/>
  <c r="M1356" i="5"/>
  <c r="L1356" i="5"/>
  <c r="K1356" i="5"/>
  <c r="J1356" i="5"/>
  <c r="I1356" i="5"/>
  <c r="H1356" i="5"/>
  <c r="G1356" i="5"/>
  <c r="F1356" i="5"/>
  <c r="E1356" i="5"/>
  <c r="D1356" i="5"/>
  <c r="C1356" i="5"/>
  <c r="B1356" i="5"/>
  <c r="O1355" i="5"/>
  <c r="N1355" i="5"/>
  <c r="M1355" i="5"/>
  <c r="L1355" i="5"/>
  <c r="K1355" i="5"/>
  <c r="J1355" i="5"/>
  <c r="I1355" i="5"/>
  <c r="H1355" i="5"/>
  <c r="G1355" i="5"/>
  <c r="F1355" i="5"/>
  <c r="E1355" i="5"/>
  <c r="D1355" i="5"/>
  <c r="C1355" i="5"/>
  <c r="B1355" i="5"/>
  <c r="O1354" i="5"/>
  <c r="N1354" i="5"/>
  <c r="M1354" i="5"/>
  <c r="L1354" i="5"/>
  <c r="K1354" i="5"/>
  <c r="J1354" i="5"/>
  <c r="I1354" i="5"/>
  <c r="H1354" i="5"/>
  <c r="G1354" i="5"/>
  <c r="F1354" i="5"/>
  <c r="E1354" i="5"/>
  <c r="D1354" i="5"/>
  <c r="C1354" i="5"/>
  <c r="B1354" i="5"/>
  <c r="O1353" i="5"/>
  <c r="N1353" i="5"/>
  <c r="M1353" i="5"/>
  <c r="L1353" i="5"/>
  <c r="K1353" i="5"/>
  <c r="J1353" i="5"/>
  <c r="I1353" i="5"/>
  <c r="H1353" i="5"/>
  <c r="G1353" i="5"/>
  <c r="F1353" i="5"/>
  <c r="E1353" i="5"/>
  <c r="D1353" i="5"/>
  <c r="C1353" i="5"/>
  <c r="B1353" i="5"/>
  <c r="O1352" i="5"/>
  <c r="N1352" i="5"/>
  <c r="M1352" i="5"/>
  <c r="L1352" i="5"/>
  <c r="K1352" i="5"/>
  <c r="J1352" i="5"/>
  <c r="I1352" i="5"/>
  <c r="H1352" i="5"/>
  <c r="G1352" i="5"/>
  <c r="F1352" i="5"/>
  <c r="E1352" i="5"/>
  <c r="D1352" i="5"/>
  <c r="C1352" i="5"/>
  <c r="B1352" i="5"/>
  <c r="O1351" i="5"/>
  <c r="N1351" i="5"/>
  <c r="M1351" i="5"/>
  <c r="L1351" i="5"/>
  <c r="K1351" i="5"/>
  <c r="J1351" i="5"/>
  <c r="I1351" i="5"/>
  <c r="H1351" i="5"/>
  <c r="G1351" i="5"/>
  <c r="F1351" i="5"/>
  <c r="E1351" i="5"/>
  <c r="D1351" i="5"/>
  <c r="C1351" i="5"/>
  <c r="B1351" i="5"/>
  <c r="O1350" i="5"/>
  <c r="N1350" i="5"/>
  <c r="M1350" i="5"/>
  <c r="L1350" i="5"/>
  <c r="K1350" i="5"/>
  <c r="J1350" i="5"/>
  <c r="I1350" i="5"/>
  <c r="H1350" i="5"/>
  <c r="G1350" i="5"/>
  <c r="F1350" i="5"/>
  <c r="E1350" i="5"/>
  <c r="D1350" i="5"/>
  <c r="C1350" i="5"/>
  <c r="B1350" i="5"/>
  <c r="O1349" i="5"/>
  <c r="N1349" i="5"/>
  <c r="M1349" i="5"/>
  <c r="L1349" i="5"/>
  <c r="K1349" i="5"/>
  <c r="J1349" i="5"/>
  <c r="I1349" i="5"/>
  <c r="H1349" i="5"/>
  <c r="G1349" i="5"/>
  <c r="F1349" i="5"/>
  <c r="E1349" i="5"/>
  <c r="D1349" i="5"/>
  <c r="C1349" i="5"/>
  <c r="B1349" i="5"/>
  <c r="O1348" i="5"/>
  <c r="N1348" i="5"/>
  <c r="M1348" i="5"/>
  <c r="L1348" i="5"/>
  <c r="K1348" i="5"/>
  <c r="J1348" i="5"/>
  <c r="I1348" i="5"/>
  <c r="H1348" i="5"/>
  <c r="G1348" i="5"/>
  <c r="F1348" i="5"/>
  <c r="E1348" i="5"/>
  <c r="D1348" i="5"/>
  <c r="C1348" i="5"/>
  <c r="B1348" i="5"/>
  <c r="O1347" i="5"/>
  <c r="N1347" i="5"/>
  <c r="M1347" i="5"/>
  <c r="L1347" i="5"/>
  <c r="K1347" i="5"/>
  <c r="J1347" i="5"/>
  <c r="I1347" i="5"/>
  <c r="H1347" i="5"/>
  <c r="G1347" i="5"/>
  <c r="F1347" i="5"/>
  <c r="E1347" i="5"/>
  <c r="D1347" i="5"/>
  <c r="C1347" i="5"/>
  <c r="B1347" i="5"/>
  <c r="O1346" i="5"/>
  <c r="N1346" i="5"/>
  <c r="M1346" i="5"/>
  <c r="L1346" i="5"/>
  <c r="K1346" i="5"/>
  <c r="J1346" i="5"/>
  <c r="I1346" i="5"/>
  <c r="H1346" i="5"/>
  <c r="G1346" i="5"/>
  <c r="F1346" i="5"/>
  <c r="E1346" i="5"/>
  <c r="D1346" i="5"/>
  <c r="C1346" i="5"/>
  <c r="B1346" i="5"/>
  <c r="O1345" i="5"/>
  <c r="N1345" i="5"/>
  <c r="M1345" i="5"/>
  <c r="L1345" i="5"/>
  <c r="K1345" i="5"/>
  <c r="J1345" i="5"/>
  <c r="I1345" i="5"/>
  <c r="H1345" i="5"/>
  <c r="G1345" i="5"/>
  <c r="F1345" i="5"/>
  <c r="E1345" i="5"/>
  <c r="D1345" i="5"/>
  <c r="C1345" i="5"/>
  <c r="B1345" i="5"/>
  <c r="O1344" i="5"/>
  <c r="N1344" i="5"/>
  <c r="M1344" i="5"/>
  <c r="L1344" i="5"/>
  <c r="K1344" i="5"/>
  <c r="J1344" i="5"/>
  <c r="I1344" i="5"/>
  <c r="H1344" i="5"/>
  <c r="G1344" i="5"/>
  <c r="F1344" i="5"/>
  <c r="E1344" i="5"/>
  <c r="D1344" i="5"/>
  <c r="C1344" i="5"/>
  <c r="B1344" i="5"/>
  <c r="O1343" i="5"/>
  <c r="N1343" i="5"/>
  <c r="M1343" i="5"/>
  <c r="L1343" i="5"/>
  <c r="K1343" i="5"/>
  <c r="J1343" i="5"/>
  <c r="I1343" i="5"/>
  <c r="H1343" i="5"/>
  <c r="G1343" i="5"/>
  <c r="F1343" i="5"/>
  <c r="E1343" i="5"/>
  <c r="D1343" i="5"/>
  <c r="C1343" i="5"/>
  <c r="B1343" i="5"/>
  <c r="O1342" i="5"/>
  <c r="N1342" i="5"/>
  <c r="M1342" i="5"/>
  <c r="L1342" i="5"/>
  <c r="K1342" i="5"/>
  <c r="J1342" i="5"/>
  <c r="I1342" i="5"/>
  <c r="H1342" i="5"/>
  <c r="G1342" i="5"/>
  <c r="F1342" i="5"/>
  <c r="E1342" i="5"/>
  <c r="D1342" i="5"/>
  <c r="C1342" i="5"/>
  <c r="B1342" i="5"/>
  <c r="O1341" i="5"/>
  <c r="N1341" i="5"/>
  <c r="M1341" i="5"/>
  <c r="L1341" i="5"/>
  <c r="K1341" i="5"/>
  <c r="J1341" i="5"/>
  <c r="I1341" i="5"/>
  <c r="H1341" i="5"/>
  <c r="G1341" i="5"/>
  <c r="F1341" i="5"/>
  <c r="E1341" i="5"/>
  <c r="D1341" i="5"/>
  <c r="C1341" i="5"/>
  <c r="B1341" i="5"/>
  <c r="O1340" i="5"/>
  <c r="N1340" i="5"/>
  <c r="M1340" i="5"/>
  <c r="L1340" i="5"/>
  <c r="K1340" i="5"/>
  <c r="J1340" i="5"/>
  <c r="I1340" i="5"/>
  <c r="H1340" i="5"/>
  <c r="G1340" i="5"/>
  <c r="F1340" i="5"/>
  <c r="E1340" i="5"/>
  <c r="D1340" i="5"/>
  <c r="C1340" i="5"/>
  <c r="B1340" i="5"/>
  <c r="O1339" i="5"/>
  <c r="N1339" i="5"/>
  <c r="M1339" i="5"/>
  <c r="L1339" i="5"/>
  <c r="K1339" i="5"/>
  <c r="J1339" i="5"/>
  <c r="I1339" i="5"/>
  <c r="H1339" i="5"/>
  <c r="G1339" i="5"/>
  <c r="F1339" i="5"/>
  <c r="E1339" i="5"/>
  <c r="D1339" i="5"/>
  <c r="C1339" i="5"/>
  <c r="B1339" i="5"/>
  <c r="O1338" i="5"/>
  <c r="N1338" i="5"/>
  <c r="M1338" i="5"/>
  <c r="L1338" i="5"/>
  <c r="K1338" i="5"/>
  <c r="J1338" i="5"/>
  <c r="I1338" i="5"/>
  <c r="H1338" i="5"/>
  <c r="G1338" i="5"/>
  <c r="F1338" i="5"/>
  <c r="E1338" i="5"/>
  <c r="D1338" i="5"/>
  <c r="C1338" i="5"/>
  <c r="B1338" i="5"/>
  <c r="O1337" i="5"/>
  <c r="N1337" i="5"/>
  <c r="M1337" i="5"/>
  <c r="L1337" i="5"/>
  <c r="K1337" i="5"/>
  <c r="J1337" i="5"/>
  <c r="I1337" i="5"/>
  <c r="H1337" i="5"/>
  <c r="G1337" i="5"/>
  <c r="F1337" i="5"/>
  <c r="E1337" i="5"/>
  <c r="D1337" i="5"/>
  <c r="C1337" i="5"/>
  <c r="B1337" i="5"/>
  <c r="O1336" i="5"/>
  <c r="N1336" i="5"/>
  <c r="M1336" i="5"/>
  <c r="L1336" i="5"/>
  <c r="K1336" i="5"/>
  <c r="J1336" i="5"/>
  <c r="I1336" i="5"/>
  <c r="H1336" i="5"/>
  <c r="G1336" i="5"/>
  <c r="F1336" i="5"/>
  <c r="E1336" i="5"/>
  <c r="D1336" i="5"/>
  <c r="C1336" i="5"/>
  <c r="B1336" i="5"/>
  <c r="O1335" i="5"/>
  <c r="N1335" i="5"/>
  <c r="M1335" i="5"/>
  <c r="L1335" i="5"/>
  <c r="K1335" i="5"/>
  <c r="J1335" i="5"/>
  <c r="I1335" i="5"/>
  <c r="H1335" i="5"/>
  <c r="G1335" i="5"/>
  <c r="F1335" i="5"/>
  <c r="E1335" i="5"/>
  <c r="D1335" i="5"/>
  <c r="C1335" i="5"/>
  <c r="B1335" i="5"/>
  <c r="O1334" i="5"/>
  <c r="N1334" i="5"/>
  <c r="M1334" i="5"/>
  <c r="L1334" i="5"/>
  <c r="K1334" i="5"/>
  <c r="J1334" i="5"/>
  <c r="I1334" i="5"/>
  <c r="H1334" i="5"/>
  <c r="G1334" i="5"/>
  <c r="F1334" i="5"/>
  <c r="E1334" i="5"/>
  <c r="D1334" i="5"/>
  <c r="C1334" i="5"/>
  <c r="B1334" i="5"/>
  <c r="O1333" i="5"/>
  <c r="N1333" i="5"/>
  <c r="M1333" i="5"/>
  <c r="L1333" i="5"/>
  <c r="K1333" i="5"/>
  <c r="J1333" i="5"/>
  <c r="I1333" i="5"/>
  <c r="H1333" i="5"/>
  <c r="G1333" i="5"/>
  <c r="F1333" i="5"/>
  <c r="E1333" i="5"/>
  <c r="D1333" i="5"/>
  <c r="C1333" i="5"/>
  <c r="B1333" i="5"/>
  <c r="O1332" i="5"/>
  <c r="N1332" i="5"/>
  <c r="M1332" i="5"/>
  <c r="L1332" i="5"/>
  <c r="K1332" i="5"/>
  <c r="J1332" i="5"/>
  <c r="I1332" i="5"/>
  <c r="H1332" i="5"/>
  <c r="G1332" i="5"/>
  <c r="F1332" i="5"/>
  <c r="E1332" i="5"/>
  <c r="D1332" i="5"/>
  <c r="C1332" i="5"/>
  <c r="B1332" i="5"/>
  <c r="O1331" i="5"/>
  <c r="N1331" i="5"/>
  <c r="M1331" i="5"/>
  <c r="L1331" i="5"/>
  <c r="K1331" i="5"/>
  <c r="J1331" i="5"/>
  <c r="I1331" i="5"/>
  <c r="H1331" i="5"/>
  <c r="G1331" i="5"/>
  <c r="F1331" i="5"/>
  <c r="E1331" i="5"/>
  <c r="D1331" i="5"/>
  <c r="C1331" i="5"/>
  <c r="B1331" i="5"/>
  <c r="O1330" i="5"/>
  <c r="N1330" i="5"/>
  <c r="M1330" i="5"/>
  <c r="L1330" i="5"/>
  <c r="K1330" i="5"/>
  <c r="J1330" i="5"/>
  <c r="I1330" i="5"/>
  <c r="H1330" i="5"/>
  <c r="G1330" i="5"/>
  <c r="F1330" i="5"/>
  <c r="E1330" i="5"/>
  <c r="D1330" i="5"/>
  <c r="C1330" i="5"/>
  <c r="B1330" i="5"/>
  <c r="O1329" i="5"/>
  <c r="N1329" i="5"/>
  <c r="M1329" i="5"/>
  <c r="L1329" i="5"/>
  <c r="K1329" i="5"/>
  <c r="J1329" i="5"/>
  <c r="I1329" i="5"/>
  <c r="H1329" i="5"/>
  <c r="G1329" i="5"/>
  <c r="F1329" i="5"/>
  <c r="E1329" i="5"/>
  <c r="D1329" i="5"/>
  <c r="C1329" i="5"/>
  <c r="B1329" i="5"/>
  <c r="O1328" i="5"/>
  <c r="N1328" i="5"/>
  <c r="M1328" i="5"/>
  <c r="L1328" i="5"/>
  <c r="K1328" i="5"/>
  <c r="J1328" i="5"/>
  <c r="I1328" i="5"/>
  <c r="H1328" i="5"/>
  <c r="G1328" i="5"/>
  <c r="F1328" i="5"/>
  <c r="E1328" i="5"/>
  <c r="D1328" i="5"/>
  <c r="C1328" i="5"/>
  <c r="B1328" i="5"/>
  <c r="O1327" i="5"/>
  <c r="N1327" i="5"/>
  <c r="M1327" i="5"/>
  <c r="L1327" i="5"/>
  <c r="K1327" i="5"/>
  <c r="J1327" i="5"/>
  <c r="I1327" i="5"/>
  <c r="H1327" i="5"/>
  <c r="G1327" i="5"/>
  <c r="F1327" i="5"/>
  <c r="E1327" i="5"/>
  <c r="D1327" i="5"/>
  <c r="C1327" i="5"/>
  <c r="B1327" i="5"/>
  <c r="O1326" i="5"/>
  <c r="N1326" i="5"/>
  <c r="M1326" i="5"/>
  <c r="L1326" i="5"/>
  <c r="K1326" i="5"/>
  <c r="J1326" i="5"/>
  <c r="I1326" i="5"/>
  <c r="H1326" i="5"/>
  <c r="G1326" i="5"/>
  <c r="F1326" i="5"/>
  <c r="E1326" i="5"/>
  <c r="D1326" i="5"/>
  <c r="C1326" i="5"/>
  <c r="B1326" i="5"/>
  <c r="O1325" i="5"/>
  <c r="N1325" i="5"/>
  <c r="M1325" i="5"/>
  <c r="L1325" i="5"/>
  <c r="K1325" i="5"/>
  <c r="J1325" i="5"/>
  <c r="I1325" i="5"/>
  <c r="H1325" i="5"/>
  <c r="G1325" i="5"/>
  <c r="F1325" i="5"/>
  <c r="E1325" i="5"/>
  <c r="D1325" i="5"/>
  <c r="C1325" i="5"/>
  <c r="B1325" i="5"/>
  <c r="O1324" i="5"/>
  <c r="N1324" i="5"/>
  <c r="M1324" i="5"/>
  <c r="L1324" i="5"/>
  <c r="K1324" i="5"/>
  <c r="J1324" i="5"/>
  <c r="I1324" i="5"/>
  <c r="H1324" i="5"/>
  <c r="G1324" i="5"/>
  <c r="F1324" i="5"/>
  <c r="E1324" i="5"/>
  <c r="D1324" i="5"/>
  <c r="C1324" i="5"/>
  <c r="B1324" i="5"/>
  <c r="O1323" i="5"/>
  <c r="N1323" i="5"/>
  <c r="M1323" i="5"/>
  <c r="L1323" i="5"/>
  <c r="K1323" i="5"/>
  <c r="J1323" i="5"/>
  <c r="I1323" i="5"/>
  <c r="H1323" i="5"/>
  <c r="G1323" i="5"/>
  <c r="F1323" i="5"/>
  <c r="E1323" i="5"/>
  <c r="D1323" i="5"/>
  <c r="C1323" i="5"/>
  <c r="B1323" i="5"/>
  <c r="O1322" i="5"/>
  <c r="N1322" i="5"/>
  <c r="M1322" i="5"/>
  <c r="L1322" i="5"/>
  <c r="K1322" i="5"/>
  <c r="J1322" i="5"/>
  <c r="I1322" i="5"/>
  <c r="H1322" i="5"/>
  <c r="G1322" i="5"/>
  <c r="F1322" i="5"/>
  <c r="E1322" i="5"/>
  <c r="D1322" i="5"/>
  <c r="C1322" i="5"/>
  <c r="B1322" i="5"/>
  <c r="O1321" i="5"/>
  <c r="N1321" i="5"/>
  <c r="M1321" i="5"/>
  <c r="L1321" i="5"/>
  <c r="K1321" i="5"/>
  <c r="J1321" i="5"/>
  <c r="I1321" i="5"/>
  <c r="H1321" i="5"/>
  <c r="G1321" i="5"/>
  <c r="F1321" i="5"/>
  <c r="E1321" i="5"/>
  <c r="D1321" i="5"/>
  <c r="C1321" i="5"/>
  <c r="B1321" i="5"/>
  <c r="O1320" i="5"/>
  <c r="N1320" i="5"/>
  <c r="M1320" i="5"/>
  <c r="L1320" i="5"/>
  <c r="K1320" i="5"/>
  <c r="J1320" i="5"/>
  <c r="I1320" i="5"/>
  <c r="H1320" i="5"/>
  <c r="G1320" i="5"/>
  <c r="F1320" i="5"/>
  <c r="E1320" i="5"/>
  <c r="D1320" i="5"/>
  <c r="C1320" i="5"/>
  <c r="B1320" i="5"/>
  <c r="O1319" i="5"/>
  <c r="N1319" i="5"/>
  <c r="M1319" i="5"/>
  <c r="L1319" i="5"/>
  <c r="K1319" i="5"/>
  <c r="J1319" i="5"/>
  <c r="I1319" i="5"/>
  <c r="H1319" i="5"/>
  <c r="G1319" i="5"/>
  <c r="F1319" i="5"/>
  <c r="E1319" i="5"/>
  <c r="D1319" i="5"/>
  <c r="C1319" i="5"/>
  <c r="B1319" i="5"/>
  <c r="O1318" i="5"/>
  <c r="N1318" i="5"/>
  <c r="M1318" i="5"/>
  <c r="L1318" i="5"/>
  <c r="K1318" i="5"/>
  <c r="J1318" i="5"/>
  <c r="I1318" i="5"/>
  <c r="H1318" i="5"/>
  <c r="G1318" i="5"/>
  <c r="F1318" i="5"/>
  <c r="E1318" i="5"/>
  <c r="D1318" i="5"/>
  <c r="C1318" i="5"/>
  <c r="B1318" i="5"/>
  <c r="O1317" i="5"/>
  <c r="N1317" i="5"/>
  <c r="M1317" i="5"/>
  <c r="L1317" i="5"/>
  <c r="K1317" i="5"/>
  <c r="J1317" i="5"/>
  <c r="I1317" i="5"/>
  <c r="H1317" i="5"/>
  <c r="G1317" i="5"/>
  <c r="F1317" i="5"/>
  <c r="E1317" i="5"/>
  <c r="D1317" i="5"/>
  <c r="C1317" i="5"/>
  <c r="B1317" i="5"/>
  <c r="O1316" i="5"/>
  <c r="N1316" i="5"/>
  <c r="M1316" i="5"/>
  <c r="L1316" i="5"/>
  <c r="K1316" i="5"/>
  <c r="J1316" i="5"/>
  <c r="I1316" i="5"/>
  <c r="H1316" i="5"/>
  <c r="G1316" i="5"/>
  <c r="F1316" i="5"/>
  <c r="E1316" i="5"/>
  <c r="D1316" i="5"/>
  <c r="C1316" i="5"/>
  <c r="B1316" i="5"/>
  <c r="O1315" i="5"/>
  <c r="N1315" i="5"/>
  <c r="M1315" i="5"/>
  <c r="L1315" i="5"/>
  <c r="K1315" i="5"/>
  <c r="J1315" i="5"/>
  <c r="I1315" i="5"/>
  <c r="H1315" i="5"/>
  <c r="G1315" i="5"/>
  <c r="F1315" i="5"/>
  <c r="E1315" i="5"/>
  <c r="D1315" i="5"/>
  <c r="C1315" i="5"/>
  <c r="B1315" i="5"/>
  <c r="O1314" i="5"/>
  <c r="N1314" i="5"/>
  <c r="M1314" i="5"/>
  <c r="L1314" i="5"/>
  <c r="K1314" i="5"/>
  <c r="J1314" i="5"/>
  <c r="I1314" i="5"/>
  <c r="H1314" i="5"/>
  <c r="G1314" i="5"/>
  <c r="F1314" i="5"/>
  <c r="E1314" i="5"/>
  <c r="D1314" i="5"/>
  <c r="C1314" i="5"/>
  <c r="B1314" i="5"/>
  <c r="O1313" i="5"/>
  <c r="N1313" i="5"/>
  <c r="M1313" i="5"/>
  <c r="L1313" i="5"/>
  <c r="K1313" i="5"/>
  <c r="J1313" i="5"/>
  <c r="I1313" i="5"/>
  <c r="H1313" i="5"/>
  <c r="G1313" i="5"/>
  <c r="F1313" i="5"/>
  <c r="E1313" i="5"/>
  <c r="D1313" i="5"/>
  <c r="C1313" i="5"/>
  <c r="B1313" i="5"/>
  <c r="O1312" i="5"/>
  <c r="N1312" i="5"/>
  <c r="M1312" i="5"/>
  <c r="L1312" i="5"/>
  <c r="K1312" i="5"/>
  <c r="J1312" i="5"/>
  <c r="I1312" i="5"/>
  <c r="H1312" i="5"/>
  <c r="G1312" i="5"/>
  <c r="F1312" i="5"/>
  <c r="E1312" i="5"/>
  <c r="D1312" i="5"/>
  <c r="C1312" i="5"/>
  <c r="B1312" i="5"/>
  <c r="O1311" i="5"/>
  <c r="N1311" i="5"/>
  <c r="M1311" i="5"/>
  <c r="L1311" i="5"/>
  <c r="K1311" i="5"/>
  <c r="J1311" i="5"/>
  <c r="I1311" i="5"/>
  <c r="H1311" i="5"/>
  <c r="G1311" i="5"/>
  <c r="F1311" i="5"/>
  <c r="E1311" i="5"/>
  <c r="D1311" i="5"/>
  <c r="C1311" i="5"/>
  <c r="B1311" i="5"/>
  <c r="O1310" i="5"/>
  <c r="N1310" i="5"/>
  <c r="M1310" i="5"/>
  <c r="L1310" i="5"/>
  <c r="K1310" i="5"/>
  <c r="J1310" i="5"/>
  <c r="I1310" i="5"/>
  <c r="H1310" i="5"/>
  <c r="G1310" i="5"/>
  <c r="F1310" i="5"/>
  <c r="E1310" i="5"/>
  <c r="D1310" i="5"/>
  <c r="C1310" i="5"/>
  <c r="B1310" i="5"/>
  <c r="O1309" i="5"/>
  <c r="N1309" i="5"/>
  <c r="M1309" i="5"/>
  <c r="L1309" i="5"/>
  <c r="K1309" i="5"/>
  <c r="J1309" i="5"/>
  <c r="I1309" i="5"/>
  <c r="H1309" i="5"/>
  <c r="G1309" i="5"/>
  <c r="F1309" i="5"/>
  <c r="E1309" i="5"/>
  <c r="D1309" i="5"/>
  <c r="C1309" i="5"/>
  <c r="B1309" i="5"/>
  <c r="O1308" i="5"/>
  <c r="N1308" i="5"/>
  <c r="M1308" i="5"/>
  <c r="L1308" i="5"/>
  <c r="K1308" i="5"/>
  <c r="J1308" i="5"/>
  <c r="I1308" i="5"/>
  <c r="H1308" i="5"/>
  <c r="G1308" i="5"/>
  <c r="F1308" i="5"/>
  <c r="E1308" i="5"/>
  <c r="D1308" i="5"/>
  <c r="C1308" i="5"/>
  <c r="B1308" i="5"/>
  <c r="O1307" i="5"/>
  <c r="N1307" i="5"/>
  <c r="M1307" i="5"/>
  <c r="L1307" i="5"/>
  <c r="K1307" i="5"/>
  <c r="J1307" i="5"/>
  <c r="I1307" i="5"/>
  <c r="H1307" i="5"/>
  <c r="G1307" i="5"/>
  <c r="F1307" i="5"/>
  <c r="E1307" i="5"/>
  <c r="D1307" i="5"/>
  <c r="C1307" i="5"/>
  <c r="B1307" i="5"/>
  <c r="O1306" i="5"/>
  <c r="N1306" i="5"/>
  <c r="M1306" i="5"/>
  <c r="L1306" i="5"/>
  <c r="K1306" i="5"/>
  <c r="J1306" i="5"/>
  <c r="I1306" i="5"/>
  <c r="H1306" i="5"/>
  <c r="G1306" i="5"/>
  <c r="F1306" i="5"/>
  <c r="E1306" i="5"/>
  <c r="D1306" i="5"/>
  <c r="C1306" i="5"/>
  <c r="B1306" i="5"/>
  <c r="O1305" i="5"/>
  <c r="N1305" i="5"/>
  <c r="M1305" i="5"/>
  <c r="L1305" i="5"/>
  <c r="K1305" i="5"/>
  <c r="J1305" i="5"/>
  <c r="I1305" i="5"/>
  <c r="H1305" i="5"/>
  <c r="G1305" i="5"/>
  <c r="F1305" i="5"/>
  <c r="E1305" i="5"/>
  <c r="D1305" i="5"/>
  <c r="C1305" i="5"/>
  <c r="B1305" i="5"/>
  <c r="O1304" i="5"/>
  <c r="N1304" i="5"/>
  <c r="M1304" i="5"/>
  <c r="L1304" i="5"/>
  <c r="K1304" i="5"/>
  <c r="J1304" i="5"/>
  <c r="I1304" i="5"/>
  <c r="H1304" i="5"/>
  <c r="G1304" i="5"/>
  <c r="F1304" i="5"/>
  <c r="E1304" i="5"/>
  <c r="D1304" i="5"/>
  <c r="C1304" i="5"/>
  <c r="B1304" i="5"/>
  <c r="O1303" i="5"/>
  <c r="N1303" i="5"/>
  <c r="M1303" i="5"/>
  <c r="L1303" i="5"/>
  <c r="K1303" i="5"/>
  <c r="J1303" i="5"/>
  <c r="I1303" i="5"/>
  <c r="H1303" i="5"/>
  <c r="G1303" i="5"/>
  <c r="F1303" i="5"/>
  <c r="E1303" i="5"/>
  <c r="D1303" i="5"/>
  <c r="C1303" i="5"/>
  <c r="B1303" i="5"/>
  <c r="O1302" i="5"/>
  <c r="N1302" i="5"/>
  <c r="M1302" i="5"/>
  <c r="L1302" i="5"/>
  <c r="K1302" i="5"/>
  <c r="J1302" i="5"/>
  <c r="I1302" i="5"/>
  <c r="H1302" i="5"/>
  <c r="G1302" i="5"/>
  <c r="F1302" i="5"/>
  <c r="E1302" i="5"/>
  <c r="D1302" i="5"/>
  <c r="C1302" i="5"/>
  <c r="B1302" i="5"/>
  <c r="O1301" i="5"/>
  <c r="N1301" i="5"/>
  <c r="M1301" i="5"/>
  <c r="L1301" i="5"/>
  <c r="K1301" i="5"/>
  <c r="J1301" i="5"/>
  <c r="I1301" i="5"/>
  <c r="H1301" i="5"/>
  <c r="G1301" i="5"/>
  <c r="F1301" i="5"/>
  <c r="E1301" i="5"/>
  <c r="D1301" i="5"/>
  <c r="C1301" i="5"/>
  <c r="B1301" i="5"/>
  <c r="O1300" i="5"/>
  <c r="N1300" i="5"/>
  <c r="M1300" i="5"/>
  <c r="L1300" i="5"/>
  <c r="K1300" i="5"/>
  <c r="J1300" i="5"/>
  <c r="I1300" i="5"/>
  <c r="H1300" i="5"/>
  <c r="G1300" i="5"/>
  <c r="F1300" i="5"/>
  <c r="E1300" i="5"/>
  <c r="D1300" i="5"/>
  <c r="C1300" i="5"/>
  <c r="B1300" i="5"/>
  <c r="O1299" i="5"/>
  <c r="N1299" i="5"/>
  <c r="M1299" i="5"/>
  <c r="L1299" i="5"/>
  <c r="K1299" i="5"/>
  <c r="J1299" i="5"/>
  <c r="I1299" i="5"/>
  <c r="H1299" i="5"/>
  <c r="G1299" i="5"/>
  <c r="F1299" i="5"/>
  <c r="E1299" i="5"/>
  <c r="D1299" i="5"/>
  <c r="C1299" i="5"/>
  <c r="B1299" i="5"/>
  <c r="O1298" i="5"/>
  <c r="N1298" i="5"/>
  <c r="M1298" i="5"/>
  <c r="L1298" i="5"/>
  <c r="K1298" i="5"/>
  <c r="J1298" i="5"/>
  <c r="I1298" i="5"/>
  <c r="H1298" i="5"/>
  <c r="G1298" i="5"/>
  <c r="F1298" i="5"/>
  <c r="E1298" i="5"/>
  <c r="D1298" i="5"/>
  <c r="C1298" i="5"/>
  <c r="B1298" i="5"/>
  <c r="O1297" i="5"/>
  <c r="N1297" i="5"/>
  <c r="M1297" i="5"/>
  <c r="L1297" i="5"/>
  <c r="K1297" i="5"/>
  <c r="J1297" i="5"/>
  <c r="I1297" i="5"/>
  <c r="H1297" i="5"/>
  <c r="G1297" i="5"/>
  <c r="F1297" i="5"/>
  <c r="E1297" i="5"/>
  <c r="D1297" i="5"/>
  <c r="C1297" i="5"/>
  <c r="B1297" i="5"/>
  <c r="O1296" i="5"/>
  <c r="N1296" i="5"/>
  <c r="M1296" i="5"/>
  <c r="L1296" i="5"/>
  <c r="K1296" i="5"/>
  <c r="J1296" i="5"/>
  <c r="I1296" i="5"/>
  <c r="H1296" i="5"/>
  <c r="G1296" i="5"/>
  <c r="F1296" i="5"/>
  <c r="E1296" i="5"/>
  <c r="D1296" i="5"/>
  <c r="C1296" i="5"/>
  <c r="B1296" i="5"/>
  <c r="O1295" i="5"/>
  <c r="N1295" i="5"/>
  <c r="M1295" i="5"/>
  <c r="L1295" i="5"/>
  <c r="K1295" i="5"/>
  <c r="J1295" i="5"/>
  <c r="I1295" i="5"/>
  <c r="H1295" i="5"/>
  <c r="G1295" i="5"/>
  <c r="F1295" i="5"/>
  <c r="E1295" i="5"/>
  <c r="D1295" i="5"/>
  <c r="C1295" i="5"/>
  <c r="B1295" i="5"/>
  <c r="O1294" i="5"/>
  <c r="N1294" i="5"/>
  <c r="M1294" i="5"/>
  <c r="L1294" i="5"/>
  <c r="K1294" i="5"/>
  <c r="J1294" i="5"/>
  <c r="I1294" i="5"/>
  <c r="H1294" i="5"/>
  <c r="G1294" i="5"/>
  <c r="F1294" i="5"/>
  <c r="E1294" i="5"/>
  <c r="D1294" i="5"/>
  <c r="C1294" i="5"/>
  <c r="B1294" i="5"/>
  <c r="O1293" i="5"/>
  <c r="N1293" i="5"/>
  <c r="M1293" i="5"/>
  <c r="L1293" i="5"/>
  <c r="K1293" i="5"/>
  <c r="J1293" i="5"/>
  <c r="I1293" i="5"/>
  <c r="H1293" i="5"/>
  <c r="G1293" i="5"/>
  <c r="F1293" i="5"/>
  <c r="E1293" i="5"/>
  <c r="D1293" i="5"/>
  <c r="C1293" i="5"/>
  <c r="B1293" i="5"/>
  <c r="O1292" i="5"/>
  <c r="N1292" i="5"/>
  <c r="M1292" i="5"/>
  <c r="L1292" i="5"/>
  <c r="K1292" i="5"/>
  <c r="J1292" i="5"/>
  <c r="I1292" i="5"/>
  <c r="H1292" i="5"/>
  <c r="G1292" i="5"/>
  <c r="F1292" i="5"/>
  <c r="E1292" i="5"/>
  <c r="D1292" i="5"/>
  <c r="C1292" i="5"/>
  <c r="B1292" i="5"/>
  <c r="O1291" i="5"/>
  <c r="N1291" i="5"/>
  <c r="M1291" i="5"/>
  <c r="L1291" i="5"/>
  <c r="K1291" i="5"/>
  <c r="J1291" i="5"/>
  <c r="I1291" i="5"/>
  <c r="H1291" i="5"/>
  <c r="G1291" i="5"/>
  <c r="F1291" i="5"/>
  <c r="E1291" i="5"/>
  <c r="D1291" i="5"/>
  <c r="C1291" i="5"/>
  <c r="B1291" i="5"/>
  <c r="O1290" i="5"/>
  <c r="N1290" i="5"/>
  <c r="M1290" i="5"/>
  <c r="L1290" i="5"/>
  <c r="K1290" i="5"/>
  <c r="J1290" i="5"/>
  <c r="I1290" i="5"/>
  <c r="H1290" i="5"/>
  <c r="G1290" i="5"/>
  <c r="F1290" i="5"/>
  <c r="E1290" i="5"/>
  <c r="D1290" i="5"/>
  <c r="C1290" i="5"/>
  <c r="B1290" i="5"/>
  <c r="O1289" i="5"/>
  <c r="N1289" i="5"/>
  <c r="M1289" i="5"/>
  <c r="L1289" i="5"/>
  <c r="K1289" i="5"/>
  <c r="J1289" i="5"/>
  <c r="I1289" i="5"/>
  <c r="H1289" i="5"/>
  <c r="G1289" i="5"/>
  <c r="F1289" i="5"/>
  <c r="E1289" i="5"/>
  <c r="D1289" i="5"/>
  <c r="C1289" i="5"/>
  <c r="B1289" i="5"/>
  <c r="O1288" i="5"/>
  <c r="N1288" i="5"/>
  <c r="M1288" i="5"/>
  <c r="L1288" i="5"/>
  <c r="K1288" i="5"/>
  <c r="J1288" i="5"/>
  <c r="I1288" i="5"/>
  <c r="H1288" i="5"/>
  <c r="G1288" i="5"/>
  <c r="F1288" i="5"/>
  <c r="E1288" i="5"/>
  <c r="D1288" i="5"/>
  <c r="C1288" i="5"/>
  <c r="B1288" i="5"/>
  <c r="O1287" i="5"/>
  <c r="N1287" i="5"/>
  <c r="M1287" i="5"/>
  <c r="L1287" i="5"/>
  <c r="K1287" i="5"/>
  <c r="J1287" i="5"/>
  <c r="I1287" i="5"/>
  <c r="H1287" i="5"/>
  <c r="G1287" i="5"/>
  <c r="F1287" i="5"/>
  <c r="E1287" i="5"/>
  <c r="D1287" i="5"/>
  <c r="C1287" i="5"/>
  <c r="B1287" i="5"/>
  <c r="O1286" i="5"/>
  <c r="N1286" i="5"/>
  <c r="M1286" i="5"/>
  <c r="L1286" i="5"/>
  <c r="K1286" i="5"/>
  <c r="J1286" i="5"/>
  <c r="I1286" i="5"/>
  <c r="H1286" i="5"/>
  <c r="G1286" i="5"/>
  <c r="F1286" i="5"/>
  <c r="E1286" i="5"/>
  <c r="D1286" i="5"/>
  <c r="C1286" i="5"/>
  <c r="B1286" i="5"/>
  <c r="O1285" i="5"/>
  <c r="N1285" i="5"/>
  <c r="M1285" i="5"/>
  <c r="L1285" i="5"/>
  <c r="K1285" i="5"/>
  <c r="J1285" i="5"/>
  <c r="I1285" i="5"/>
  <c r="H1285" i="5"/>
  <c r="G1285" i="5"/>
  <c r="F1285" i="5"/>
  <c r="E1285" i="5"/>
  <c r="D1285" i="5"/>
  <c r="C1285" i="5"/>
  <c r="B1285" i="5"/>
  <c r="O1284" i="5"/>
  <c r="N1284" i="5"/>
  <c r="M1284" i="5"/>
  <c r="L1284" i="5"/>
  <c r="K1284" i="5"/>
  <c r="J1284" i="5"/>
  <c r="I1284" i="5"/>
  <c r="H1284" i="5"/>
  <c r="G1284" i="5"/>
  <c r="F1284" i="5"/>
  <c r="E1284" i="5"/>
  <c r="D1284" i="5"/>
  <c r="C1284" i="5"/>
  <c r="B1284" i="5"/>
  <c r="O1283" i="5"/>
  <c r="N1283" i="5"/>
  <c r="M1283" i="5"/>
  <c r="L1283" i="5"/>
  <c r="K1283" i="5"/>
  <c r="J1283" i="5"/>
  <c r="I1283" i="5"/>
  <c r="H1283" i="5"/>
  <c r="G1283" i="5"/>
  <c r="F1283" i="5"/>
  <c r="E1283" i="5"/>
  <c r="D1283" i="5"/>
  <c r="C1283" i="5"/>
  <c r="B1283" i="5"/>
  <c r="O1282" i="5"/>
  <c r="N1282" i="5"/>
  <c r="M1282" i="5"/>
  <c r="L1282" i="5"/>
  <c r="K1282" i="5"/>
  <c r="J1282" i="5"/>
  <c r="I1282" i="5"/>
  <c r="H1282" i="5"/>
  <c r="G1282" i="5"/>
  <c r="F1282" i="5"/>
  <c r="E1282" i="5"/>
  <c r="D1282" i="5"/>
  <c r="C1282" i="5"/>
  <c r="B1282" i="5"/>
  <c r="O1281" i="5"/>
  <c r="N1281" i="5"/>
  <c r="M1281" i="5"/>
  <c r="L1281" i="5"/>
  <c r="K1281" i="5"/>
  <c r="J1281" i="5"/>
  <c r="I1281" i="5"/>
  <c r="H1281" i="5"/>
  <c r="G1281" i="5"/>
  <c r="F1281" i="5"/>
  <c r="E1281" i="5"/>
  <c r="D1281" i="5"/>
  <c r="C1281" i="5"/>
  <c r="B1281" i="5"/>
  <c r="O1280" i="5"/>
  <c r="N1280" i="5"/>
  <c r="M1280" i="5"/>
  <c r="L1280" i="5"/>
  <c r="K1280" i="5"/>
  <c r="J1280" i="5"/>
  <c r="I1280" i="5"/>
  <c r="H1280" i="5"/>
  <c r="G1280" i="5"/>
  <c r="F1280" i="5"/>
  <c r="E1280" i="5"/>
  <c r="D1280" i="5"/>
  <c r="C1280" i="5"/>
  <c r="B1280" i="5"/>
  <c r="O1279" i="5"/>
  <c r="N1279" i="5"/>
  <c r="M1279" i="5"/>
  <c r="L1279" i="5"/>
  <c r="K1279" i="5"/>
  <c r="J1279" i="5"/>
  <c r="I1279" i="5"/>
  <c r="H1279" i="5"/>
  <c r="G1279" i="5"/>
  <c r="F1279" i="5"/>
  <c r="E1279" i="5"/>
  <c r="D1279" i="5"/>
  <c r="C1279" i="5"/>
  <c r="B1279" i="5"/>
  <c r="O1278" i="5"/>
  <c r="N1278" i="5"/>
  <c r="M1278" i="5"/>
  <c r="L1278" i="5"/>
  <c r="K1278" i="5"/>
  <c r="J1278" i="5"/>
  <c r="I1278" i="5"/>
  <c r="H1278" i="5"/>
  <c r="G1278" i="5"/>
  <c r="F1278" i="5"/>
  <c r="E1278" i="5"/>
  <c r="D1278" i="5"/>
  <c r="C1278" i="5"/>
  <c r="B1278" i="5"/>
  <c r="O1277" i="5"/>
  <c r="N1277" i="5"/>
  <c r="M1277" i="5"/>
  <c r="L1277" i="5"/>
  <c r="K1277" i="5"/>
  <c r="J1277" i="5"/>
  <c r="I1277" i="5"/>
  <c r="H1277" i="5"/>
  <c r="G1277" i="5"/>
  <c r="F1277" i="5"/>
  <c r="E1277" i="5"/>
  <c r="D1277" i="5"/>
  <c r="C1277" i="5"/>
  <c r="B1277" i="5"/>
  <c r="O1276" i="5"/>
  <c r="N1276" i="5"/>
  <c r="M1276" i="5"/>
  <c r="L1276" i="5"/>
  <c r="K1276" i="5"/>
  <c r="J1276" i="5"/>
  <c r="I1276" i="5"/>
  <c r="H1276" i="5"/>
  <c r="G1276" i="5"/>
  <c r="F1276" i="5"/>
  <c r="E1276" i="5"/>
  <c r="D1276" i="5"/>
  <c r="C1276" i="5"/>
  <c r="B1276" i="5"/>
  <c r="O1275" i="5"/>
  <c r="N1275" i="5"/>
  <c r="M1275" i="5"/>
  <c r="L1275" i="5"/>
  <c r="K1275" i="5"/>
  <c r="J1275" i="5"/>
  <c r="I1275" i="5"/>
  <c r="H1275" i="5"/>
  <c r="G1275" i="5"/>
  <c r="F1275" i="5"/>
  <c r="E1275" i="5"/>
  <c r="D1275" i="5"/>
  <c r="C1275" i="5"/>
  <c r="B1275" i="5"/>
  <c r="O1274" i="5"/>
  <c r="N1274" i="5"/>
  <c r="M1274" i="5"/>
  <c r="L1274" i="5"/>
  <c r="K1274" i="5"/>
  <c r="J1274" i="5"/>
  <c r="I1274" i="5"/>
  <c r="H1274" i="5"/>
  <c r="G1274" i="5"/>
  <c r="F1274" i="5"/>
  <c r="E1274" i="5"/>
  <c r="D1274" i="5"/>
  <c r="C1274" i="5"/>
  <c r="B1274" i="5"/>
  <c r="O1273" i="5"/>
  <c r="N1273" i="5"/>
  <c r="M1273" i="5"/>
  <c r="L1273" i="5"/>
  <c r="K1273" i="5"/>
  <c r="J1273" i="5"/>
  <c r="I1273" i="5"/>
  <c r="H1273" i="5"/>
  <c r="G1273" i="5"/>
  <c r="F1273" i="5"/>
  <c r="E1273" i="5"/>
  <c r="D1273" i="5"/>
  <c r="C1273" i="5"/>
  <c r="B1273" i="5"/>
  <c r="O1272" i="5"/>
  <c r="N1272" i="5"/>
  <c r="M1272" i="5"/>
  <c r="L1272" i="5"/>
  <c r="K1272" i="5"/>
  <c r="J1272" i="5"/>
  <c r="I1272" i="5"/>
  <c r="H1272" i="5"/>
  <c r="G1272" i="5"/>
  <c r="F1272" i="5"/>
  <c r="E1272" i="5"/>
  <c r="D1272" i="5"/>
  <c r="C1272" i="5"/>
  <c r="B1272" i="5"/>
  <c r="O1271" i="5"/>
  <c r="N1271" i="5"/>
  <c r="M1271" i="5"/>
  <c r="L1271" i="5"/>
  <c r="K1271" i="5"/>
  <c r="J1271" i="5"/>
  <c r="I1271" i="5"/>
  <c r="H1271" i="5"/>
  <c r="G1271" i="5"/>
  <c r="F1271" i="5"/>
  <c r="E1271" i="5"/>
  <c r="D1271" i="5"/>
  <c r="C1271" i="5"/>
  <c r="B1271" i="5"/>
  <c r="O1270" i="5"/>
  <c r="N1270" i="5"/>
  <c r="M1270" i="5"/>
  <c r="L1270" i="5"/>
  <c r="K1270" i="5"/>
  <c r="J1270" i="5"/>
  <c r="I1270" i="5"/>
  <c r="H1270" i="5"/>
  <c r="G1270" i="5"/>
  <c r="F1270" i="5"/>
  <c r="E1270" i="5"/>
  <c r="D1270" i="5"/>
  <c r="C1270" i="5"/>
  <c r="B1270" i="5"/>
  <c r="O1269" i="5"/>
  <c r="N1269" i="5"/>
  <c r="M1269" i="5"/>
  <c r="L1269" i="5"/>
  <c r="K1269" i="5"/>
  <c r="J1269" i="5"/>
  <c r="I1269" i="5"/>
  <c r="H1269" i="5"/>
  <c r="G1269" i="5"/>
  <c r="F1269" i="5"/>
  <c r="E1269" i="5"/>
  <c r="D1269" i="5"/>
  <c r="C1269" i="5"/>
  <c r="B1269" i="5"/>
  <c r="O1268" i="5"/>
  <c r="N1268" i="5"/>
  <c r="M1268" i="5"/>
  <c r="L1268" i="5"/>
  <c r="K1268" i="5"/>
  <c r="J1268" i="5"/>
  <c r="I1268" i="5"/>
  <c r="H1268" i="5"/>
  <c r="G1268" i="5"/>
  <c r="F1268" i="5"/>
  <c r="E1268" i="5"/>
  <c r="D1268" i="5"/>
  <c r="C1268" i="5"/>
  <c r="B1268" i="5"/>
  <c r="O1267" i="5"/>
  <c r="N1267" i="5"/>
  <c r="M1267" i="5"/>
  <c r="L1267" i="5"/>
  <c r="K1267" i="5"/>
  <c r="J1267" i="5"/>
  <c r="I1267" i="5"/>
  <c r="H1267" i="5"/>
  <c r="G1267" i="5"/>
  <c r="F1267" i="5"/>
  <c r="E1267" i="5"/>
  <c r="D1267" i="5"/>
  <c r="C1267" i="5"/>
  <c r="B1267" i="5"/>
  <c r="O1266" i="5"/>
  <c r="N1266" i="5"/>
  <c r="M1266" i="5"/>
  <c r="L1266" i="5"/>
  <c r="K1266" i="5"/>
  <c r="J1266" i="5"/>
  <c r="I1266" i="5"/>
  <c r="H1266" i="5"/>
  <c r="G1266" i="5"/>
  <c r="F1266" i="5"/>
  <c r="E1266" i="5"/>
  <c r="D1266" i="5"/>
  <c r="C1266" i="5"/>
  <c r="B1266" i="5"/>
  <c r="O1265" i="5"/>
  <c r="N1265" i="5"/>
  <c r="M1265" i="5"/>
  <c r="L1265" i="5"/>
  <c r="K1265" i="5"/>
  <c r="J1265" i="5"/>
  <c r="I1265" i="5"/>
  <c r="H1265" i="5"/>
  <c r="G1265" i="5"/>
  <c r="F1265" i="5"/>
  <c r="E1265" i="5"/>
  <c r="D1265" i="5"/>
  <c r="C1265" i="5"/>
  <c r="B1265" i="5"/>
  <c r="O1264" i="5"/>
  <c r="N1264" i="5"/>
  <c r="M1264" i="5"/>
  <c r="L1264" i="5"/>
  <c r="K1264" i="5"/>
  <c r="J1264" i="5"/>
  <c r="I1264" i="5"/>
  <c r="H1264" i="5"/>
  <c r="G1264" i="5"/>
  <c r="F1264" i="5"/>
  <c r="E1264" i="5"/>
  <c r="D1264" i="5"/>
  <c r="C1264" i="5"/>
  <c r="B1264" i="5"/>
  <c r="O1263" i="5"/>
  <c r="N1263" i="5"/>
  <c r="M1263" i="5"/>
  <c r="L1263" i="5"/>
  <c r="K1263" i="5"/>
  <c r="J1263" i="5"/>
  <c r="I1263" i="5"/>
  <c r="H1263" i="5"/>
  <c r="G1263" i="5"/>
  <c r="F1263" i="5"/>
  <c r="E1263" i="5"/>
  <c r="D1263" i="5"/>
  <c r="C1263" i="5"/>
  <c r="B1263" i="5"/>
  <c r="O1262" i="5"/>
  <c r="N1262" i="5"/>
  <c r="M1262" i="5"/>
  <c r="L1262" i="5"/>
  <c r="K1262" i="5"/>
  <c r="J1262" i="5"/>
  <c r="I1262" i="5"/>
  <c r="H1262" i="5"/>
  <c r="G1262" i="5"/>
  <c r="F1262" i="5"/>
  <c r="E1262" i="5"/>
  <c r="D1262" i="5"/>
  <c r="C1262" i="5"/>
  <c r="B1262" i="5"/>
  <c r="O1261" i="5"/>
  <c r="N1261" i="5"/>
  <c r="M1261" i="5"/>
  <c r="L1261" i="5"/>
  <c r="K1261" i="5"/>
  <c r="J1261" i="5"/>
  <c r="I1261" i="5"/>
  <c r="H1261" i="5"/>
  <c r="G1261" i="5"/>
  <c r="F1261" i="5"/>
  <c r="E1261" i="5"/>
  <c r="D1261" i="5"/>
  <c r="C1261" i="5"/>
  <c r="B1261" i="5"/>
  <c r="O1260" i="5"/>
  <c r="N1260" i="5"/>
  <c r="M1260" i="5"/>
  <c r="L1260" i="5"/>
  <c r="K1260" i="5"/>
  <c r="J1260" i="5"/>
  <c r="I1260" i="5"/>
  <c r="H1260" i="5"/>
  <c r="G1260" i="5"/>
  <c r="F1260" i="5"/>
  <c r="E1260" i="5"/>
  <c r="D1260" i="5"/>
  <c r="C1260" i="5"/>
  <c r="B1260" i="5"/>
  <c r="O1259" i="5"/>
  <c r="N1259" i="5"/>
  <c r="M1259" i="5"/>
  <c r="L1259" i="5"/>
  <c r="K1259" i="5"/>
  <c r="J1259" i="5"/>
  <c r="I1259" i="5"/>
  <c r="H1259" i="5"/>
  <c r="G1259" i="5"/>
  <c r="F1259" i="5"/>
  <c r="E1259" i="5"/>
  <c r="D1259" i="5"/>
  <c r="C1259" i="5"/>
  <c r="B1259" i="5"/>
  <c r="O1258" i="5"/>
  <c r="N1258" i="5"/>
  <c r="M1258" i="5"/>
  <c r="L1258" i="5"/>
  <c r="K1258" i="5"/>
  <c r="J1258" i="5"/>
  <c r="I1258" i="5"/>
  <c r="H1258" i="5"/>
  <c r="G1258" i="5"/>
  <c r="F1258" i="5"/>
  <c r="E1258" i="5"/>
  <c r="D1258" i="5"/>
  <c r="C1258" i="5"/>
  <c r="B1258" i="5"/>
  <c r="O1257" i="5"/>
  <c r="N1257" i="5"/>
  <c r="M1257" i="5"/>
  <c r="L1257" i="5"/>
  <c r="K1257" i="5"/>
  <c r="J1257" i="5"/>
  <c r="I1257" i="5"/>
  <c r="H1257" i="5"/>
  <c r="G1257" i="5"/>
  <c r="F1257" i="5"/>
  <c r="E1257" i="5"/>
  <c r="D1257" i="5"/>
  <c r="C1257" i="5"/>
  <c r="B1257" i="5"/>
  <c r="O1256" i="5"/>
  <c r="N1256" i="5"/>
  <c r="M1256" i="5"/>
  <c r="L1256" i="5"/>
  <c r="K1256" i="5"/>
  <c r="J1256" i="5"/>
  <c r="I1256" i="5"/>
  <c r="H1256" i="5"/>
  <c r="G1256" i="5"/>
  <c r="F1256" i="5"/>
  <c r="E1256" i="5"/>
  <c r="D1256" i="5"/>
  <c r="C1256" i="5"/>
  <c r="B1256" i="5"/>
  <c r="O1255" i="5"/>
  <c r="N1255" i="5"/>
  <c r="M1255" i="5"/>
  <c r="L1255" i="5"/>
  <c r="K1255" i="5"/>
  <c r="J1255" i="5"/>
  <c r="I1255" i="5"/>
  <c r="H1255" i="5"/>
  <c r="G1255" i="5"/>
  <c r="F1255" i="5"/>
  <c r="E1255" i="5"/>
  <c r="D1255" i="5"/>
  <c r="C1255" i="5"/>
  <c r="B1255" i="5"/>
  <c r="O1254" i="5"/>
  <c r="N1254" i="5"/>
  <c r="M1254" i="5"/>
  <c r="L1254" i="5"/>
  <c r="K1254" i="5"/>
  <c r="J1254" i="5"/>
  <c r="I1254" i="5"/>
  <c r="H1254" i="5"/>
  <c r="G1254" i="5"/>
  <c r="F1254" i="5"/>
  <c r="E1254" i="5"/>
  <c r="D1254" i="5"/>
  <c r="C1254" i="5"/>
  <c r="B1254" i="5"/>
  <c r="O1253" i="5"/>
  <c r="N1253" i="5"/>
  <c r="M1253" i="5"/>
  <c r="L1253" i="5"/>
  <c r="K1253" i="5"/>
  <c r="J1253" i="5"/>
  <c r="I1253" i="5"/>
  <c r="H1253" i="5"/>
  <c r="G1253" i="5"/>
  <c r="F1253" i="5"/>
  <c r="E1253" i="5"/>
  <c r="D1253" i="5"/>
  <c r="C1253" i="5"/>
  <c r="B1253" i="5"/>
  <c r="O1252" i="5"/>
  <c r="N1252" i="5"/>
  <c r="M1252" i="5"/>
  <c r="L1252" i="5"/>
  <c r="K1252" i="5"/>
  <c r="J1252" i="5"/>
  <c r="I1252" i="5"/>
  <c r="H1252" i="5"/>
  <c r="G1252" i="5"/>
  <c r="F1252" i="5"/>
  <c r="E1252" i="5"/>
  <c r="D1252" i="5"/>
  <c r="C1252" i="5"/>
  <c r="B1252" i="5"/>
  <c r="O1251" i="5"/>
  <c r="N1251" i="5"/>
  <c r="M1251" i="5"/>
  <c r="L1251" i="5"/>
  <c r="K1251" i="5"/>
  <c r="J1251" i="5"/>
  <c r="I1251" i="5"/>
  <c r="H1251" i="5"/>
  <c r="G1251" i="5"/>
  <c r="F1251" i="5"/>
  <c r="E1251" i="5"/>
  <c r="D1251" i="5"/>
  <c r="C1251" i="5"/>
  <c r="B1251" i="5"/>
  <c r="O1250" i="5"/>
  <c r="N1250" i="5"/>
  <c r="M1250" i="5"/>
  <c r="L1250" i="5"/>
  <c r="K1250" i="5"/>
  <c r="J1250" i="5"/>
  <c r="I1250" i="5"/>
  <c r="H1250" i="5"/>
  <c r="G1250" i="5"/>
  <c r="F1250" i="5"/>
  <c r="E1250" i="5"/>
  <c r="D1250" i="5"/>
  <c r="C1250" i="5"/>
  <c r="B1250" i="5"/>
  <c r="O1249" i="5"/>
  <c r="N1249" i="5"/>
  <c r="M1249" i="5"/>
  <c r="L1249" i="5"/>
  <c r="K1249" i="5"/>
  <c r="J1249" i="5"/>
  <c r="I1249" i="5"/>
  <c r="H1249" i="5"/>
  <c r="G1249" i="5"/>
  <c r="F1249" i="5"/>
  <c r="E1249" i="5"/>
  <c r="D1249" i="5"/>
  <c r="C1249" i="5"/>
  <c r="B1249" i="5"/>
  <c r="O1248" i="5"/>
  <c r="N1248" i="5"/>
  <c r="M1248" i="5"/>
  <c r="L1248" i="5"/>
  <c r="K1248" i="5"/>
  <c r="J1248" i="5"/>
  <c r="I1248" i="5"/>
  <c r="H1248" i="5"/>
  <c r="G1248" i="5"/>
  <c r="F1248" i="5"/>
  <c r="E1248" i="5"/>
  <c r="D1248" i="5"/>
  <c r="C1248" i="5"/>
  <c r="B1248" i="5"/>
  <c r="O1247" i="5"/>
  <c r="N1247" i="5"/>
  <c r="M1247" i="5"/>
  <c r="L1247" i="5"/>
  <c r="K1247" i="5"/>
  <c r="J1247" i="5"/>
  <c r="I1247" i="5"/>
  <c r="H1247" i="5"/>
  <c r="G1247" i="5"/>
  <c r="F1247" i="5"/>
  <c r="E1247" i="5"/>
  <c r="D1247" i="5"/>
  <c r="C1247" i="5"/>
  <c r="B1247" i="5"/>
  <c r="O1246" i="5"/>
  <c r="N1246" i="5"/>
  <c r="M1246" i="5"/>
  <c r="L1246" i="5"/>
  <c r="K1246" i="5"/>
  <c r="J1246" i="5"/>
  <c r="I1246" i="5"/>
  <c r="H1246" i="5"/>
  <c r="G1246" i="5"/>
  <c r="F1246" i="5"/>
  <c r="E1246" i="5"/>
  <c r="D1246" i="5"/>
  <c r="C1246" i="5"/>
  <c r="B1246" i="5"/>
  <c r="O1245" i="5"/>
  <c r="N1245" i="5"/>
  <c r="M1245" i="5"/>
  <c r="L1245" i="5"/>
  <c r="K1245" i="5"/>
  <c r="J1245" i="5"/>
  <c r="I1245" i="5"/>
  <c r="H1245" i="5"/>
  <c r="G1245" i="5"/>
  <c r="F1245" i="5"/>
  <c r="E1245" i="5"/>
  <c r="D1245" i="5"/>
  <c r="C1245" i="5"/>
  <c r="B1245" i="5"/>
  <c r="O1244" i="5"/>
  <c r="N1244" i="5"/>
  <c r="M1244" i="5"/>
  <c r="L1244" i="5"/>
  <c r="K1244" i="5"/>
  <c r="J1244" i="5"/>
  <c r="I1244" i="5"/>
  <c r="H1244" i="5"/>
  <c r="G1244" i="5"/>
  <c r="F1244" i="5"/>
  <c r="E1244" i="5"/>
  <c r="D1244" i="5"/>
  <c r="C1244" i="5"/>
  <c r="B1244" i="5"/>
  <c r="O1243" i="5"/>
  <c r="N1243" i="5"/>
  <c r="M1243" i="5"/>
  <c r="L1243" i="5"/>
  <c r="K1243" i="5"/>
  <c r="J1243" i="5"/>
  <c r="I1243" i="5"/>
  <c r="H1243" i="5"/>
  <c r="G1243" i="5"/>
  <c r="F1243" i="5"/>
  <c r="E1243" i="5"/>
  <c r="D1243" i="5"/>
  <c r="C1243" i="5"/>
  <c r="B1243" i="5"/>
  <c r="O1242" i="5"/>
  <c r="N1242" i="5"/>
  <c r="M1242" i="5"/>
  <c r="L1242" i="5"/>
  <c r="K1242" i="5"/>
  <c r="J1242" i="5"/>
  <c r="I1242" i="5"/>
  <c r="H1242" i="5"/>
  <c r="G1242" i="5"/>
  <c r="F1242" i="5"/>
  <c r="E1242" i="5"/>
  <c r="D1242" i="5"/>
  <c r="C1242" i="5"/>
  <c r="B1242" i="5"/>
  <c r="O1241" i="5"/>
  <c r="N1241" i="5"/>
  <c r="M1241" i="5"/>
  <c r="L1241" i="5"/>
  <c r="K1241" i="5"/>
  <c r="J1241" i="5"/>
  <c r="I1241" i="5"/>
  <c r="H1241" i="5"/>
  <c r="G1241" i="5"/>
  <c r="F1241" i="5"/>
  <c r="E1241" i="5"/>
  <c r="D1241" i="5"/>
  <c r="C1241" i="5"/>
  <c r="B1241" i="5"/>
  <c r="O1240" i="5"/>
  <c r="N1240" i="5"/>
  <c r="M1240" i="5"/>
  <c r="L1240" i="5"/>
  <c r="K1240" i="5"/>
  <c r="J1240" i="5"/>
  <c r="I1240" i="5"/>
  <c r="H1240" i="5"/>
  <c r="G1240" i="5"/>
  <c r="F1240" i="5"/>
  <c r="E1240" i="5"/>
  <c r="D1240" i="5"/>
  <c r="C1240" i="5"/>
  <c r="B1240" i="5"/>
  <c r="O1239" i="5"/>
  <c r="N1239" i="5"/>
  <c r="M1239" i="5"/>
  <c r="L1239" i="5"/>
  <c r="K1239" i="5"/>
  <c r="J1239" i="5"/>
  <c r="I1239" i="5"/>
  <c r="H1239" i="5"/>
  <c r="G1239" i="5"/>
  <c r="F1239" i="5"/>
  <c r="E1239" i="5"/>
  <c r="D1239" i="5"/>
  <c r="C1239" i="5"/>
  <c r="B1239" i="5"/>
  <c r="O1238" i="5"/>
  <c r="N1238" i="5"/>
  <c r="M1238" i="5"/>
  <c r="L1238" i="5"/>
  <c r="K1238" i="5"/>
  <c r="J1238" i="5"/>
  <c r="I1238" i="5"/>
  <c r="H1238" i="5"/>
  <c r="G1238" i="5"/>
  <c r="F1238" i="5"/>
  <c r="E1238" i="5"/>
  <c r="D1238" i="5"/>
  <c r="C1238" i="5"/>
  <c r="B1238" i="5"/>
  <c r="O1237" i="5"/>
  <c r="N1237" i="5"/>
  <c r="M1237" i="5"/>
  <c r="L1237" i="5"/>
  <c r="K1237" i="5"/>
  <c r="J1237" i="5"/>
  <c r="I1237" i="5"/>
  <c r="H1237" i="5"/>
  <c r="G1237" i="5"/>
  <c r="F1237" i="5"/>
  <c r="E1237" i="5"/>
  <c r="D1237" i="5"/>
  <c r="C1237" i="5"/>
  <c r="B1237" i="5"/>
  <c r="O1236" i="5"/>
  <c r="N1236" i="5"/>
  <c r="M1236" i="5"/>
  <c r="L1236" i="5"/>
  <c r="K1236" i="5"/>
  <c r="J1236" i="5"/>
  <c r="I1236" i="5"/>
  <c r="H1236" i="5"/>
  <c r="G1236" i="5"/>
  <c r="F1236" i="5"/>
  <c r="E1236" i="5"/>
  <c r="D1236" i="5"/>
  <c r="C1236" i="5"/>
  <c r="B1236" i="5"/>
  <c r="O1235" i="5"/>
  <c r="N1235" i="5"/>
  <c r="M1235" i="5"/>
  <c r="L1235" i="5"/>
  <c r="K1235" i="5"/>
  <c r="J1235" i="5"/>
  <c r="I1235" i="5"/>
  <c r="H1235" i="5"/>
  <c r="G1235" i="5"/>
  <c r="F1235" i="5"/>
  <c r="E1235" i="5"/>
  <c r="D1235" i="5"/>
  <c r="C1235" i="5"/>
  <c r="B1235" i="5"/>
  <c r="O1234" i="5"/>
  <c r="N1234" i="5"/>
  <c r="M1234" i="5"/>
  <c r="L1234" i="5"/>
  <c r="K1234" i="5"/>
  <c r="J1234" i="5"/>
  <c r="I1234" i="5"/>
  <c r="H1234" i="5"/>
  <c r="G1234" i="5"/>
  <c r="F1234" i="5"/>
  <c r="E1234" i="5"/>
  <c r="D1234" i="5"/>
  <c r="C1234" i="5"/>
  <c r="B1234" i="5"/>
  <c r="O1233" i="5"/>
  <c r="N1233" i="5"/>
  <c r="M1233" i="5"/>
  <c r="L1233" i="5"/>
  <c r="K1233" i="5"/>
  <c r="J1233" i="5"/>
  <c r="I1233" i="5"/>
  <c r="H1233" i="5"/>
  <c r="G1233" i="5"/>
  <c r="F1233" i="5"/>
  <c r="E1233" i="5"/>
  <c r="D1233" i="5"/>
  <c r="C1233" i="5"/>
  <c r="B1233" i="5"/>
  <c r="O1232" i="5"/>
  <c r="N1232" i="5"/>
  <c r="M1232" i="5"/>
  <c r="L1232" i="5"/>
  <c r="K1232" i="5"/>
  <c r="J1232" i="5"/>
  <c r="I1232" i="5"/>
  <c r="H1232" i="5"/>
  <c r="G1232" i="5"/>
  <c r="F1232" i="5"/>
  <c r="E1232" i="5"/>
  <c r="D1232" i="5"/>
  <c r="C1232" i="5"/>
  <c r="B1232" i="5"/>
  <c r="O1231" i="5"/>
  <c r="N1231" i="5"/>
  <c r="M1231" i="5"/>
  <c r="L1231" i="5"/>
  <c r="K1231" i="5"/>
  <c r="J1231" i="5"/>
  <c r="I1231" i="5"/>
  <c r="H1231" i="5"/>
  <c r="G1231" i="5"/>
  <c r="F1231" i="5"/>
  <c r="E1231" i="5"/>
  <c r="D1231" i="5"/>
  <c r="C1231" i="5"/>
  <c r="B1231" i="5"/>
  <c r="O1230" i="5"/>
  <c r="N1230" i="5"/>
  <c r="M1230" i="5"/>
  <c r="L1230" i="5"/>
  <c r="K1230" i="5"/>
  <c r="J1230" i="5"/>
  <c r="I1230" i="5"/>
  <c r="H1230" i="5"/>
  <c r="G1230" i="5"/>
  <c r="F1230" i="5"/>
  <c r="E1230" i="5"/>
  <c r="D1230" i="5"/>
  <c r="C1230" i="5"/>
  <c r="B1230" i="5"/>
  <c r="O1229" i="5"/>
  <c r="N1229" i="5"/>
  <c r="M1229" i="5"/>
  <c r="L1229" i="5"/>
  <c r="K1229" i="5"/>
  <c r="J1229" i="5"/>
  <c r="I1229" i="5"/>
  <c r="H1229" i="5"/>
  <c r="G1229" i="5"/>
  <c r="F1229" i="5"/>
  <c r="E1229" i="5"/>
  <c r="D1229" i="5"/>
  <c r="C1229" i="5"/>
  <c r="B1229" i="5"/>
  <c r="O1228" i="5"/>
  <c r="N1228" i="5"/>
  <c r="M1228" i="5"/>
  <c r="L1228" i="5"/>
  <c r="K1228" i="5"/>
  <c r="J1228" i="5"/>
  <c r="I1228" i="5"/>
  <c r="H1228" i="5"/>
  <c r="G1228" i="5"/>
  <c r="F1228" i="5"/>
  <c r="E1228" i="5"/>
  <c r="D1228" i="5"/>
  <c r="C1228" i="5"/>
  <c r="B1228" i="5"/>
  <c r="O1227" i="5"/>
  <c r="N1227" i="5"/>
  <c r="M1227" i="5"/>
  <c r="L1227" i="5"/>
  <c r="K1227" i="5"/>
  <c r="J1227" i="5"/>
  <c r="I1227" i="5"/>
  <c r="H1227" i="5"/>
  <c r="G1227" i="5"/>
  <c r="F1227" i="5"/>
  <c r="E1227" i="5"/>
  <c r="D1227" i="5"/>
  <c r="C1227" i="5"/>
  <c r="B1227" i="5"/>
  <c r="O1226" i="5"/>
  <c r="N1226" i="5"/>
  <c r="M1226" i="5"/>
  <c r="L1226" i="5"/>
  <c r="K1226" i="5"/>
  <c r="J1226" i="5"/>
  <c r="I1226" i="5"/>
  <c r="H1226" i="5"/>
  <c r="G1226" i="5"/>
  <c r="F1226" i="5"/>
  <c r="E1226" i="5"/>
  <c r="D1226" i="5"/>
  <c r="C1226" i="5"/>
  <c r="B1226" i="5"/>
  <c r="O1225" i="5"/>
  <c r="N1225" i="5"/>
  <c r="M1225" i="5"/>
  <c r="L1225" i="5"/>
  <c r="K1225" i="5"/>
  <c r="J1225" i="5"/>
  <c r="I1225" i="5"/>
  <c r="H1225" i="5"/>
  <c r="G1225" i="5"/>
  <c r="F1225" i="5"/>
  <c r="E1225" i="5"/>
  <c r="D1225" i="5"/>
  <c r="C1225" i="5"/>
  <c r="B1225" i="5"/>
  <c r="O1224" i="5"/>
  <c r="N1224" i="5"/>
  <c r="M1224" i="5"/>
  <c r="L1224" i="5"/>
  <c r="K1224" i="5"/>
  <c r="J1224" i="5"/>
  <c r="I1224" i="5"/>
  <c r="H1224" i="5"/>
  <c r="G1224" i="5"/>
  <c r="F1224" i="5"/>
  <c r="E1224" i="5"/>
  <c r="D1224" i="5"/>
  <c r="C1224" i="5"/>
  <c r="B1224" i="5"/>
  <c r="O1223" i="5"/>
  <c r="N1223" i="5"/>
  <c r="M1223" i="5"/>
  <c r="L1223" i="5"/>
  <c r="K1223" i="5"/>
  <c r="J1223" i="5"/>
  <c r="I1223" i="5"/>
  <c r="H1223" i="5"/>
  <c r="G1223" i="5"/>
  <c r="F1223" i="5"/>
  <c r="E1223" i="5"/>
  <c r="D1223" i="5"/>
  <c r="C1223" i="5"/>
  <c r="B1223" i="5"/>
  <c r="O1222" i="5"/>
  <c r="N1222" i="5"/>
  <c r="M1222" i="5"/>
  <c r="L1222" i="5"/>
  <c r="K1222" i="5"/>
  <c r="J1222" i="5"/>
  <c r="I1222" i="5"/>
  <c r="H1222" i="5"/>
  <c r="G1222" i="5"/>
  <c r="F1222" i="5"/>
  <c r="E1222" i="5"/>
  <c r="D1222" i="5"/>
  <c r="C1222" i="5"/>
  <c r="B1222" i="5"/>
  <c r="O1221" i="5"/>
  <c r="N1221" i="5"/>
  <c r="M1221" i="5"/>
  <c r="L1221" i="5"/>
  <c r="K1221" i="5"/>
  <c r="J1221" i="5"/>
  <c r="I1221" i="5"/>
  <c r="H1221" i="5"/>
  <c r="G1221" i="5"/>
  <c r="F1221" i="5"/>
  <c r="E1221" i="5"/>
  <c r="D1221" i="5"/>
  <c r="C1221" i="5"/>
  <c r="B1221" i="5"/>
  <c r="O1220" i="5"/>
  <c r="N1220" i="5"/>
  <c r="M1220" i="5"/>
  <c r="L1220" i="5"/>
  <c r="K1220" i="5"/>
  <c r="J1220" i="5"/>
  <c r="I1220" i="5"/>
  <c r="H1220" i="5"/>
  <c r="G1220" i="5"/>
  <c r="F1220" i="5"/>
  <c r="E1220" i="5"/>
  <c r="D1220" i="5"/>
  <c r="C1220" i="5"/>
  <c r="B1220" i="5"/>
  <c r="O1219" i="5"/>
  <c r="N1219" i="5"/>
  <c r="M1219" i="5"/>
  <c r="L1219" i="5"/>
  <c r="K1219" i="5"/>
  <c r="J1219" i="5"/>
  <c r="I1219" i="5"/>
  <c r="H1219" i="5"/>
  <c r="G1219" i="5"/>
  <c r="F1219" i="5"/>
  <c r="E1219" i="5"/>
  <c r="D1219" i="5"/>
  <c r="C1219" i="5"/>
  <c r="B1219" i="5"/>
  <c r="O1218" i="5"/>
  <c r="N1218" i="5"/>
  <c r="M1218" i="5"/>
  <c r="L1218" i="5"/>
  <c r="K1218" i="5"/>
  <c r="J1218" i="5"/>
  <c r="I1218" i="5"/>
  <c r="H1218" i="5"/>
  <c r="G1218" i="5"/>
  <c r="F1218" i="5"/>
  <c r="E1218" i="5"/>
  <c r="D1218" i="5"/>
  <c r="C1218" i="5"/>
  <c r="B1218" i="5"/>
  <c r="O1217" i="5"/>
  <c r="N1217" i="5"/>
  <c r="M1217" i="5"/>
  <c r="L1217" i="5"/>
  <c r="K1217" i="5"/>
  <c r="J1217" i="5"/>
  <c r="I1217" i="5"/>
  <c r="H1217" i="5"/>
  <c r="G1217" i="5"/>
  <c r="F1217" i="5"/>
  <c r="E1217" i="5"/>
  <c r="D1217" i="5"/>
  <c r="C1217" i="5"/>
  <c r="B1217" i="5"/>
  <c r="O1216" i="5"/>
  <c r="N1216" i="5"/>
  <c r="M1216" i="5"/>
  <c r="L1216" i="5"/>
  <c r="K1216" i="5"/>
  <c r="J1216" i="5"/>
  <c r="I1216" i="5"/>
  <c r="H1216" i="5"/>
  <c r="G1216" i="5"/>
  <c r="F1216" i="5"/>
  <c r="E1216" i="5"/>
  <c r="D1216" i="5"/>
  <c r="C1216" i="5"/>
  <c r="B1216" i="5"/>
  <c r="O1215" i="5"/>
  <c r="N1215" i="5"/>
  <c r="M1215" i="5"/>
  <c r="L1215" i="5"/>
  <c r="K1215" i="5"/>
  <c r="J1215" i="5"/>
  <c r="I1215" i="5"/>
  <c r="H1215" i="5"/>
  <c r="G1215" i="5"/>
  <c r="F1215" i="5"/>
  <c r="E1215" i="5"/>
  <c r="D1215" i="5"/>
  <c r="C1215" i="5"/>
  <c r="B1215" i="5"/>
  <c r="O1214" i="5"/>
  <c r="N1214" i="5"/>
  <c r="M1214" i="5"/>
  <c r="L1214" i="5"/>
  <c r="K1214" i="5"/>
  <c r="J1214" i="5"/>
  <c r="I1214" i="5"/>
  <c r="H1214" i="5"/>
  <c r="G1214" i="5"/>
  <c r="F1214" i="5"/>
  <c r="E1214" i="5"/>
  <c r="D1214" i="5"/>
  <c r="C1214" i="5"/>
  <c r="B1214" i="5"/>
  <c r="O1213" i="5"/>
  <c r="N1213" i="5"/>
  <c r="M1213" i="5"/>
  <c r="L1213" i="5"/>
  <c r="K1213" i="5"/>
  <c r="J1213" i="5"/>
  <c r="I1213" i="5"/>
  <c r="H1213" i="5"/>
  <c r="G1213" i="5"/>
  <c r="F1213" i="5"/>
  <c r="E1213" i="5"/>
  <c r="D1213" i="5"/>
  <c r="C1213" i="5"/>
  <c r="B1213" i="5"/>
  <c r="O1212" i="5"/>
  <c r="N1212" i="5"/>
  <c r="M1212" i="5"/>
  <c r="L1212" i="5"/>
  <c r="K1212" i="5"/>
  <c r="J1212" i="5"/>
  <c r="I1212" i="5"/>
  <c r="H1212" i="5"/>
  <c r="G1212" i="5"/>
  <c r="F1212" i="5"/>
  <c r="E1212" i="5"/>
  <c r="D1212" i="5"/>
  <c r="C1212" i="5"/>
  <c r="B1212" i="5"/>
  <c r="O1211" i="5"/>
  <c r="N1211" i="5"/>
  <c r="M1211" i="5"/>
  <c r="L1211" i="5"/>
  <c r="K1211" i="5"/>
  <c r="J1211" i="5"/>
  <c r="I1211" i="5"/>
  <c r="H1211" i="5"/>
  <c r="G1211" i="5"/>
  <c r="F1211" i="5"/>
  <c r="E1211" i="5"/>
  <c r="D1211" i="5"/>
  <c r="C1211" i="5"/>
  <c r="B1211" i="5"/>
  <c r="O1210" i="5"/>
  <c r="N1210" i="5"/>
  <c r="M1210" i="5"/>
  <c r="L1210" i="5"/>
  <c r="K1210" i="5"/>
  <c r="J1210" i="5"/>
  <c r="I1210" i="5"/>
  <c r="H1210" i="5"/>
  <c r="G1210" i="5"/>
  <c r="F1210" i="5"/>
  <c r="E1210" i="5"/>
  <c r="D1210" i="5"/>
  <c r="C1210" i="5"/>
  <c r="B1210" i="5"/>
  <c r="O1209" i="5"/>
  <c r="N1209" i="5"/>
  <c r="M1209" i="5"/>
  <c r="L1209" i="5"/>
  <c r="K1209" i="5"/>
  <c r="J1209" i="5"/>
  <c r="I1209" i="5"/>
  <c r="H1209" i="5"/>
  <c r="G1209" i="5"/>
  <c r="F1209" i="5"/>
  <c r="E1209" i="5"/>
  <c r="D1209" i="5"/>
  <c r="C1209" i="5"/>
  <c r="B1209" i="5"/>
  <c r="O1208" i="5"/>
  <c r="N1208" i="5"/>
  <c r="M1208" i="5"/>
  <c r="L1208" i="5"/>
  <c r="K1208" i="5"/>
  <c r="J1208" i="5"/>
  <c r="I1208" i="5"/>
  <c r="H1208" i="5"/>
  <c r="G1208" i="5"/>
  <c r="F1208" i="5"/>
  <c r="E1208" i="5"/>
  <c r="D1208" i="5"/>
  <c r="C1208" i="5"/>
  <c r="B1208" i="5"/>
  <c r="O1207" i="5"/>
  <c r="N1207" i="5"/>
  <c r="M1207" i="5"/>
  <c r="L1207" i="5"/>
  <c r="K1207" i="5"/>
  <c r="J1207" i="5"/>
  <c r="I1207" i="5"/>
  <c r="H1207" i="5"/>
  <c r="G1207" i="5"/>
  <c r="F1207" i="5"/>
  <c r="E1207" i="5"/>
  <c r="D1207" i="5"/>
  <c r="C1207" i="5"/>
  <c r="B1207" i="5"/>
  <c r="O1206" i="5"/>
  <c r="N1206" i="5"/>
  <c r="M1206" i="5"/>
  <c r="L1206" i="5"/>
  <c r="K1206" i="5"/>
  <c r="J1206" i="5"/>
  <c r="I1206" i="5"/>
  <c r="H1206" i="5"/>
  <c r="G1206" i="5"/>
  <c r="F1206" i="5"/>
  <c r="E1206" i="5"/>
  <c r="D1206" i="5"/>
  <c r="C1206" i="5"/>
  <c r="B1206" i="5"/>
  <c r="O1205" i="5"/>
  <c r="N1205" i="5"/>
  <c r="M1205" i="5"/>
  <c r="L1205" i="5"/>
  <c r="K1205" i="5"/>
  <c r="J1205" i="5"/>
  <c r="I1205" i="5"/>
  <c r="H1205" i="5"/>
  <c r="G1205" i="5"/>
  <c r="F1205" i="5"/>
  <c r="E1205" i="5"/>
  <c r="D1205" i="5"/>
  <c r="C1205" i="5"/>
  <c r="B1205" i="5"/>
  <c r="O1204" i="5"/>
  <c r="N1204" i="5"/>
  <c r="M1204" i="5"/>
  <c r="L1204" i="5"/>
  <c r="K1204" i="5"/>
  <c r="J1204" i="5"/>
  <c r="I1204" i="5"/>
  <c r="H1204" i="5"/>
  <c r="G1204" i="5"/>
  <c r="F1204" i="5"/>
  <c r="E1204" i="5"/>
  <c r="D1204" i="5"/>
  <c r="C1204" i="5"/>
  <c r="B1204" i="5"/>
  <c r="O1203" i="5"/>
  <c r="N1203" i="5"/>
  <c r="M1203" i="5"/>
  <c r="L1203" i="5"/>
  <c r="K1203" i="5"/>
  <c r="J1203" i="5"/>
  <c r="I1203" i="5"/>
  <c r="H1203" i="5"/>
  <c r="G1203" i="5"/>
  <c r="F1203" i="5"/>
  <c r="E1203" i="5"/>
  <c r="D1203" i="5"/>
  <c r="C1203" i="5"/>
  <c r="B1203" i="5"/>
  <c r="O1202" i="5"/>
  <c r="N1202" i="5"/>
  <c r="M1202" i="5"/>
  <c r="L1202" i="5"/>
  <c r="K1202" i="5"/>
  <c r="J1202" i="5"/>
  <c r="I1202" i="5"/>
  <c r="H1202" i="5"/>
  <c r="G1202" i="5"/>
  <c r="F1202" i="5"/>
  <c r="E1202" i="5"/>
  <c r="D1202" i="5"/>
  <c r="C1202" i="5"/>
  <c r="B1202" i="5"/>
  <c r="O1201" i="5"/>
  <c r="N1201" i="5"/>
  <c r="M1201" i="5"/>
  <c r="L1201" i="5"/>
  <c r="K1201" i="5"/>
  <c r="J1201" i="5"/>
  <c r="I1201" i="5"/>
  <c r="H1201" i="5"/>
  <c r="G1201" i="5"/>
  <c r="F1201" i="5"/>
  <c r="E1201" i="5"/>
  <c r="D1201" i="5"/>
  <c r="C1201" i="5"/>
  <c r="B1201" i="5"/>
  <c r="O1200" i="5"/>
  <c r="N1200" i="5"/>
  <c r="M1200" i="5"/>
  <c r="L1200" i="5"/>
  <c r="K1200" i="5"/>
  <c r="J1200" i="5"/>
  <c r="I1200" i="5"/>
  <c r="H1200" i="5"/>
  <c r="G1200" i="5"/>
  <c r="F1200" i="5"/>
  <c r="E1200" i="5"/>
  <c r="D1200" i="5"/>
  <c r="C1200" i="5"/>
  <c r="B1200" i="5"/>
  <c r="O1199" i="5"/>
  <c r="N1199" i="5"/>
  <c r="M1199" i="5"/>
  <c r="L1199" i="5"/>
  <c r="K1199" i="5"/>
  <c r="J1199" i="5"/>
  <c r="I1199" i="5"/>
  <c r="H1199" i="5"/>
  <c r="G1199" i="5"/>
  <c r="F1199" i="5"/>
  <c r="E1199" i="5"/>
  <c r="D1199" i="5"/>
  <c r="C1199" i="5"/>
  <c r="B1199" i="5"/>
  <c r="O1198" i="5"/>
  <c r="N1198" i="5"/>
  <c r="M1198" i="5"/>
  <c r="L1198" i="5"/>
  <c r="K1198" i="5"/>
  <c r="J1198" i="5"/>
  <c r="I1198" i="5"/>
  <c r="H1198" i="5"/>
  <c r="G1198" i="5"/>
  <c r="F1198" i="5"/>
  <c r="E1198" i="5"/>
  <c r="D1198" i="5"/>
  <c r="C1198" i="5"/>
  <c r="B1198" i="5"/>
  <c r="O1197" i="5"/>
  <c r="N1197" i="5"/>
  <c r="M1197" i="5"/>
  <c r="L1197" i="5"/>
  <c r="K1197" i="5"/>
  <c r="J1197" i="5"/>
  <c r="I1197" i="5"/>
  <c r="H1197" i="5"/>
  <c r="G1197" i="5"/>
  <c r="F1197" i="5"/>
  <c r="E1197" i="5"/>
  <c r="D1197" i="5"/>
  <c r="C1197" i="5"/>
  <c r="B1197" i="5"/>
  <c r="O1196" i="5"/>
  <c r="N1196" i="5"/>
  <c r="M1196" i="5"/>
  <c r="L1196" i="5"/>
  <c r="K1196" i="5"/>
  <c r="J1196" i="5"/>
  <c r="I1196" i="5"/>
  <c r="H1196" i="5"/>
  <c r="G1196" i="5"/>
  <c r="F1196" i="5"/>
  <c r="E1196" i="5"/>
  <c r="D1196" i="5"/>
  <c r="C1196" i="5"/>
  <c r="B1196" i="5"/>
  <c r="O1195" i="5"/>
  <c r="N1195" i="5"/>
  <c r="M1195" i="5"/>
  <c r="L1195" i="5"/>
  <c r="K1195" i="5"/>
  <c r="J1195" i="5"/>
  <c r="I1195" i="5"/>
  <c r="H1195" i="5"/>
  <c r="G1195" i="5"/>
  <c r="F1195" i="5"/>
  <c r="E1195" i="5"/>
  <c r="D1195" i="5"/>
  <c r="C1195" i="5"/>
  <c r="B1195" i="5"/>
  <c r="O1194" i="5"/>
  <c r="N1194" i="5"/>
  <c r="M1194" i="5"/>
  <c r="L1194" i="5"/>
  <c r="K1194" i="5"/>
  <c r="J1194" i="5"/>
  <c r="I1194" i="5"/>
  <c r="H1194" i="5"/>
  <c r="G1194" i="5"/>
  <c r="F1194" i="5"/>
  <c r="E1194" i="5"/>
  <c r="D1194" i="5"/>
  <c r="C1194" i="5"/>
  <c r="B1194" i="5"/>
  <c r="O1193" i="5"/>
  <c r="N1193" i="5"/>
  <c r="M1193" i="5"/>
  <c r="L1193" i="5"/>
  <c r="K1193" i="5"/>
  <c r="J1193" i="5"/>
  <c r="I1193" i="5"/>
  <c r="H1193" i="5"/>
  <c r="G1193" i="5"/>
  <c r="F1193" i="5"/>
  <c r="E1193" i="5"/>
  <c r="D1193" i="5"/>
  <c r="C1193" i="5"/>
  <c r="B1193" i="5"/>
  <c r="O1192" i="5"/>
  <c r="N1192" i="5"/>
  <c r="M1192" i="5"/>
  <c r="L1192" i="5"/>
  <c r="K1192" i="5"/>
  <c r="J1192" i="5"/>
  <c r="I1192" i="5"/>
  <c r="H1192" i="5"/>
  <c r="G1192" i="5"/>
  <c r="F1192" i="5"/>
  <c r="E1192" i="5"/>
  <c r="D1192" i="5"/>
  <c r="C1192" i="5"/>
  <c r="B1192" i="5"/>
  <c r="O1191" i="5"/>
  <c r="N1191" i="5"/>
  <c r="M1191" i="5"/>
  <c r="L1191" i="5"/>
  <c r="K1191" i="5"/>
  <c r="J1191" i="5"/>
  <c r="I1191" i="5"/>
  <c r="H1191" i="5"/>
  <c r="G1191" i="5"/>
  <c r="F1191" i="5"/>
  <c r="E1191" i="5"/>
  <c r="D1191" i="5"/>
  <c r="C1191" i="5"/>
  <c r="B1191" i="5"/>
  <c r="O1190" i="5"/>
  <c r="N1190" i="5"/>
  <c r="M1190" i="5"/>
  <c r="L1190" i="5"/>
  <c r="K1190" i="5"/>
  <c r="J1190" i="5"/>
  <c r="I1190" i="5"/>
  <c r="H1190" i="5"/>
  <c r="G1190" i="5"/>
  <c r="F1190" i="5"/>
  <c r="E1190" i="5"/>
  <c r="D1190" i="5"/>
  <c r="C1190" i="5"/>
  <c r="B1190" i="5"/>
  <c r="O1189" i="5"/>
  <c r="N1189" i="5"/>
  <c r="M1189" i="5"/>
  <c r="L1189" i="5"/>
  <c r="K1189" i="5"/>
  <c r="J1189" i="5"/>
  <c r="I1189" i="5"/>
  <c r="H1189" i="5"/>
  <c r="G1189" i="5"/>
  <c r="F1189" i="5"/>
  <c r="E1189" i="5"/>
  <c r="D1189" i="5"/>
  <c r="C1189" i="5"/>
  <c r="B1189" i="5"/>
  <c r="O1188" i="5"/>
  <c r="N1188" i="5"/>
  <c r="M1188" i="5"/>
  <c r="L1188" i="5"/>
  <c r="K1188" i="5"/>
  <c r="J1188" i="5"/>
  <c r="I1188" i="5"/>
  <c r="H1188" i="5"/>
  <c r="G1188" i="5"/>
  <c r="F1188" i="5"/>
  <c r="E1188" i="5"/>
  <c r="D1188" i="5"/>
  <c r="C1188" i="5"/>
  <c r="B1188" i="5"/>
  <c r="O1187" i="5"/>
  <c r="N1187" i="5"/>
  <c r="M1187" i="5"/>
  <c r="L1187" i="5"/>
  <c r="K1187" i="5"/>
  <c r="J1187" i="5"/>
  <c r="I1187" i="5"/>
  <c r="H1187" i="5"/>
  <c r="G1187" i="5"/>
  <c r="F1187" i="5"/>
  <c r="E1187" i="5"/>
  <c r="D1187" i="5"/>
  <c r="C1187" i="5"/>
  <c r="B1187" i="5"/>
  <c r="O1186" i="5"/>
  <c r="N1186" i="5"/>
  <c r="M1186" i="5"/>
  <c r="L1186" i="5"/>
  <c r="K1186" i="5"/>
  <c r="J1186" i="5"/>
  <c r="I1186" i="5"/>
  <c r="H1186" i="5"/>
  <c r="G1186" i="5"/>
  <c r="F1186" i="5"/>
  <c r="E1186" i="5"/>
  <c r="D1186" i="5"/>
  <c r="C1186" i="5"/>
  <c r="B1186" i="5"/>
  <c r="O1185" i="5"/>
  <c r="N1185" i="5"/>
  <c r="M1185" i="5"/>
  <c r="L1185" i="5"/>
  <c r="K1185" i="5"/>
  <c r="J1185" i="5"/>
  <c r="I1185" i="5"/>
  <c r="H1185" i="5"/>
  <c r="G1185" i="5"/>
  <c r="F1185" i="5"/>
  <c r="E1185" i="5"/>
  <c r="D1185" i="5"/>
  <c r="C1185" i="5"/>
  <c r="B1185" i="5"/>
  <c r="O1184" i="5"/>
  <c r="N1184" i="5"/>
  <c r="M1184" i="5"/>
  <c r="L1184" i="5"/>
  <c r="K1184" i="5"/>
  <c r="J1184" i="5"/>
  <c r="I1184" i="5"/>
  <c r="H1184" i="5"/>
  <c r="G1184" i="5"/>
  <c r="F1184" i="5"/>
  <c r="E1184" i="5"/>
  <c r="D1184" i="5"/>
  <c r="C1184" i="5"/>
  <c r="B1184" i="5"/>
  <c r="O1183" i="5"/>
  <c r="N1183" i="5"/>
  <c r="M1183" i="5"/>
  <c r="L1183" i="5"/>
  <c r="K1183" i="5"/>
  <c r="J1183" i="5"/>
  <c r="I1183" i="5"/>
  <c r="H1183" i="5"/>
  <c r="G1183" i="5"/>
  <c r="F1183" i="5"/>
  <c r="E1183" i="5"/>
  <c r="D1183" i="5"/>
  <c r="C1183" i="5"/>
  <c r="B1183" i="5"/>
  <c r="O1182" i="5"/>
  <c r="N1182" i="5"/>
  <c r="M1182" i="5"/>
  <c r="L1182" i="5"/>
  <c r="K1182" i="5"/>
  <c r="J1182" i="5"/>
  <c r="I1182" i="5"/>
  <c r="H1182" i="5"/>
  <c r="G1182" i="5"/>
  <c r="F1182" i="5"/>
  <c r="E1182" i="5"/>
  <c r="D1182" i="5"/>
  <c r="C1182" i="5"/>
  <c r="B1182" i="5"/>
  <c r="O1181" i="5"/>
  <c r="N1181" i="5"/>
  <c r="M1181" i="5"/>
  <c r="L1181" i="5"/>
  <c r="K1181" i="5"/>
  <c r="J1181" i="5"/>
  <c r="I1181" i="5"/>
  <c r="H1181" i="5"/>
  <c r="G1181" i="5"/>
  <c r="F1181" i="5"/>
  <c r="E1181" i="5"/>
  <c r="D1181" i="5"/>
  <c r="C1181" i="5"/>
  <c r="B1181" i="5"/>
  <c r="O1180" i="5"/>
  <c r="N1180" i="5"/>
  <c r="M1180" i="5"/>
  <c r="L1180" i="5"/>
  <c r="K1180" i="5"/>
  <c r="J1180" i="5"/>
  <c r="I1180" i="5"/>
  <c r="H1180" i="5"/>
  <c r="G1180" i="5"/>
  <c r="F1180" i="5"/>
  <c r="E1180" i="5"/>
  <c r="D1180" i="5"/>
  <c r="C1180" i="5"/>
  <c r="B1180" i="5"/>
  <c r="O1179" i="5"/>
  <c r="N1179" i="5"/>
  <c r="M1179" i="5"/>
  <c r="L1179" i="5"/>
  <c r="K1179" i="5"/>
  <c r="J1179" i="5"/>
  <c r="I1179" i="5"/>
  <c r="H1179" i="5"/>
  <c r="G1179" i="5"/>
  <c r="F1179" i="5"/>
  <c r="E1179" i="5"/>
  <c r="D1179" i="5"/>
  <c r="C1179" i="5"/>
  <c r="B1179" i="5"/>
  <c r="O1178" i="5"/>
  <c r="N1178" i="5"/>
  <c r="M1178" i="5"/>
  <c r="L1178" i="5"/>
  <c r="K1178" i="5"/>
  <c r="J1178" i="5"/>
  <c r="I1178" i="5"/>
  <c r="H1178" i="5"/>
  <c r="G1178" i="5"/>
  <c r="F1178" i="5"/>
  <c r="E1178" i="5"/>
  <c r="D1178" i="5"/>
  <c r="C1178" i="5"/>
  <c r="B1178" i="5"/>
  <c r="O1177" i="5"/>
  <c r="N1177" i="5"/>
  <c r="M1177" i="5"/>
  <c r="L1177" i="5"/>
  <c r="K1177" i="5"/>
  <c r="J1177" i="5"/>
  <c r="I1177" i="5"/>
  <c r="H1177" i="5"/>
  <c r="G1177" i="5"/>
  <c r="F1177" i="5"/>
  <c r="E1177" i="5"/>
  <c r="D1177" i="5"/>
  <c r="C1177" i="5"/>
  <c r="B1177" i="5"/>
  <c r="O1176" i="5"/>
  <c r="N1176" i="5"/>
  <c r="M1176" i="5"/>
  <c r="L1176" i="5"/>
  <c r="K1176" i="5"/>
  <c r="J1176" i="5"/>
  <c r="I1176" i="5"/>
  <c r="H1176" i="5"/>
  <c r="G1176" i="5"/>
  <c r="F1176" i="5"/>
  <c r="E1176" i="5"/>
  <c r="D1176" i="5"/>
  <c r="C1176" i="5"/>
  <c r="B1176" i="5"/>
  <c r="O1175" i="5"/>
  <c r="N1175" i="5"/>
  <c r="M1175" i="5"/>
  <c r="L1175" i="5"/>
  <c r="K1175" i="5"/>
  <c r="J1175" i="5"/>
  <c r="I1175" i="5"/>
  <c r="H1175" i="5"/>
  <c r="G1175" i="5"/>
  <c r="F1175" i="5"/>
  <c r="E1175" i="5"/>
  <c r="D1175" i="5"/>
  <c r="C1175" i="5"/>
  <c r="B1175" i="5"/>
  <c r="O1174" i="5"/>
  <c r="N1174" i="5"/>
  <c r="M1174" i="5"/>
  <c r="L1174" i="5"/>
  <c r="K1174" i="5"/>
  <c r="J1174" i="5"/>
  <c r="I1174" i="5"/>
  <c r="H1174" i="5"/>
  <c r="G1174" i="5"/>
  <c r="F1174" i="5"/>
  <c r="E1174" i="5"/>
  <c r="D1174" i="5"/>
  <c r="C1174" i="5"/>
  <c r="B1174" i="5"/>
  <c r="O1173" i="5"/>
  <c r="N1173" i="5"/>
  <c r="M1173" i="5"/>
  <c r="L1173" i="5"/>
  <c r="K1173" i="5"/>
  <c r="J1173" i="5"/>
  <c r="I1173" i="5"/>
  <c r="H1173" i="5"/>
  <c r="G1173" i="5"/>
  <c r="F1173" i="5"/>
  <c r="E1173" i="5"/>
  <c r="D1173" i="5"/>
  <c r="C1173" i="5"/>
  <c r="B1173" i="5"/>
  <c r="O1172" i="5"/>
  <c r="N1172" i="5"/>
  <c r="M1172" i="5"/>
  <c r="L1172" i="5"/>
  <c r="K1172" i="5"/>
  <c r="J1172" i="5"/>
  <c r="I1172" i="5"/>
  <c r="H1172" i="5"/>
  <c r="G1172" i="5"/>
  <c r="F1172" i="5"/>
  <c r="E1172" i="5"/>
  <c r="D1172" i="5"/>
  <c r="C1172" i="5"/>
  <c r="B1172" i="5"/>
  <c r="O1171" i="5"/>
  <c r="N1171" i="5"/>
  <c r="M1171" i="5"/>
  <c r="L1171" i="5"/>
  <c r="K1171" i="5"/>
  <c r="J1171" i="5"/>
  <c r="I1171" i="5"/>
  <c r="H1171" i="5"/>
  <c r="G1171" i="5"/>
  <c r="F1171" i="5"/>
  <c r="E1171" i="5"/>
  <c r="D1171" i="5"/>
  <c r="C1171" i="5"/>
  <c r="B1171" i="5"/>
  <c r="O1170" i="5"/>
  <c r="N1170" i="5"/>
  <c r="M1170" i="5"/>
  <c r="L1170" i="5"/>
  <c r="K1170" i="5"/>
  <c r="J1170" i="5"/>
  <c r="I1170" i="5"/>
  <c r="H1170" i="5"/>
  <c r="G1170" i="5"/>
  <c r="F1170" i="5"/>
  <c r="E1170" i="5"/>
  <c r="D1170" i="5"/>
  <c r="C1170" i="5"/>
  <c r="B1170" i="5"/>
  <c r="O1169" i="5"/>
  <c r="N1169" i="5"/>
  <c r="M1169" i="5"/>
  <c r="L1169" i="5"/>
  <c r="K1169" i="5"/>
  <c r="J1169" i="5"/>
  <c r="I1169" i="5"/>
  <c r="H1169" i="5"/>
  <c r="G1169" i="5"/>
  <c r="F1169" i="5"/>
  <c r="E1169" i="5"/>
  <c r="D1169" i="5"/>
  <c r="C1169" i="5"/>
  <c r="B1169" i="5"/>
  <c r="O1168" i="5"/>
  <c r="N1168" i="5"/>
  <c r="M1168" i="5"/>
  <c r="L1168" i="5"/>
  <c r="K1168" i="5"/>
  <c r="J1168" i="5"/>
  <c r="I1168" i="5"/>
  <c r="H1168" i="5"/>
  <c r="G1168" i="5"/>
  <c r="F1168" i="5"/>
  <c r="E1168" i="5"/>
  <c r="D1168" i="5"/>
  <c r="C1168" i="5"/>
  <c r="B1168" i="5"/>
  <c r="O1167" i="5"/>
  <c r="N1167" i="5"/>
  <c r="M1167" i="5"/>
  <c r="L1167" i="5"/>
  <c r="K1167" i="5"/>
  <c r="J1167" i="5"/>
  <c r="I1167" i="5"/>
  <c r="H1167" i="5"/>
  <c r="G1167" i="5"/>
  <c r="F1167" i="5"/>
  <c r="E1167" i="5"/>
  <c r="D1167" i="5"/>
  <c r="C1167" i="5"/>
  <c r="B1167" i="5"/>
  <c r="O1166" i="5"/>
  <c r="N1166" i="5"/>
  <c r="M1166" i="5"/>
  <c r="L1166" i="5"/>
  <c r="K1166" i="5"/>
  <c r="J1166" i="5"/>
  <c r="I1166" i="5"/>
  <c r="H1166" i="5"/>
  <c r="G1166" i="5"/>
  <c r="F1166" i="5"/>
  <c r="E1166" i="5"/>
  <c r="D1166" i="5"/>
  <c r="C1166" i="5"/>
  <c r="B1166" i="5"/>
  <c r="O1165" i="5"/>
  <c r="N1165" i="5"/>
  <c r="M1165" i="5"/>
  <c r="L1165" i="5"/>
  <c r="K1165" i="5"/>
  <c r="J1165" i="5"/>
  <c r="I1165" i="5"/>
  <c r="H1165" i="5"/>
  <c r="G1165" i="5"/>
  <c r="F1165" i="5"/>
  <c r="E1165" i="5"/>
  <c r="D1165" i="5"/>
  <c r="C1165" i="5"/>
  <c r="B1165" i="5"/>
  <c r="O1164" i="5"/>
  <c r="N1164" i="5"/>
  <c r="M1164" i="5"/>
  <c r="L1164" i="5"/>
  <c r="K1164" i="5"/>
  <c r="J1164" i="5"/>
  <c r="I1164" i="5"/>
  <c r="H1164" i="5"/>
  <c r="G1164" i="5"/>
  <c r="F1164" i="5"/>
  <c r="E1164" i="5"/>
  <c r="D1164" i="5"/>
  <c r="C1164" i="5"/>
  <c r="B1164" i="5"/>
  <c r="O1163" i="5"/>
  <c r="N1163" i="5"/>
  <c r="M1163" i="5"/>
  <c r="L1163" i="5"/>
  <c r="K1163" i="5"/>
  <c r="J1163" i="5"/>
  <c r="I1163" i="5"/>
  <c r="H1163" i="5"/>
  <c r="G1163" i="5"/>
  <c r="F1163" i="5"/>
  <c r="E1163" i="5"/>
  <c r="D1163" i="5"/>
  <c r="C1163" i="5"/>
  <c r="B1163" i="5"/>
  <c r="O1162" i="5"/>
  <c r="N1162" i="5"/>
  <c r="M1162" i="5"/>
  <c r="L1162" i="5"/>
  <c r="K1162" i="5"/>
  <c r="J1162" i="5"/>
  <c r="I1162" i="5"/>
  <c r="H1162" i="5"/>
  <c r="G1162" i="5"/>
  <c r="F1162" i="5"/>
  <c r="E1162" i="5"/>
  <c r="D1162" i="5"/>
  <c r="C1162" i="5"/>
  <c r="B1162" i="5"/>
  <c r="O1161" i="5"/>
  <c r="N1161" i="5"/>
  <c r="M1161" i="5"/>
  <c r="L1161" i="5"/>
  <c r="K1161" i="5"/>
  <c r="J1161" i="5"/>
  <c r="I1161" i="5"/>
  <c r="H1161" i="5"/>
  <c r="G1161" i="5"/>
  <c r="F1161" i="5"/>
  <c r="E1161" i="5"/>
  <c r="D1161" i="5"/>
  <c r="C1161" i="5"/>
  <c r="B1161" i="5"/>
  <c r="O1160" i="5"/>
  <c r="N1160" i="5"/>
  <c r="M1160" i="5"/>
  <c r="L1160" i="5"/>
  <c r="K1160" i="5"/>
  <c r="J1160" i="5"/>
  <c r="I1160" i="5"/>
  <c r="H1160" i="5"/>
  <c r="G1160" i="5"/>
  <c r="F1160" i="5"/>
  <c r="E1160" i="5"/>
  <c r="D1160" i="5"/>
  <c r="C1160" i="5"/>
  <c r="B1160" i="5"/>
  <c r="O1159" i="5"/>
  <c r="N1159" i="5"/>
  <c r="M1159" i="5"/>
  <c r="L1159" i="5"/>
  <c r="K1159" i="5"/>
  <c r="J1159" i="5"/>
  <c r="I1159" i="5"/>
  <c r="H1159" i="5"/>
  <c r="G1159" i="5"/>
  <c r="F1159" i="5"/>
  <c r="E1159" i="5"/>
  <c r="D1159" i="5"/>
  <c r="C1159" i="5"/>
  <c r="B1159" i="5"/>
  <c r="O1158" i="5"/>
  <c r="N1158" i="5"/>
  <c r="M1158" i="5"/>
  <c r="L1158" i="5"/>
  <c r="K1158" i="5"/>
  <c r="J1158" i="5"/>
  <c r="I1158" i="5"/>
  <c r="H1158" i="5"/>
  <c r="G1158" i="5"/>
  <c r="F1158" i="5"/>
  <c r="E1158" i="5"/>
  <c r="D1158" i="5"/>
  <c r="C1158" i="5"/>
  <c r="B1158" i="5"/>
  <c r="O1157" i="5"/>
  <c r="N1157" i="5"/>
  <c r="M1157" i="5"/>
  <c r="L1157" i="5"/>
  <c r="K1157" i="5"/>
  <c r="J1157" i="5"/>
  <c r="I1157" i="5"/>
  <c r="H1157" i="5"/>
  <c r="G1157" i="5"/>
  <c r="F1157" i="5"/>
  <c r="E1157" i="5"/>
  <c r="D1157" i="5"/>
  <c r="C1157" i="5"/>
  <c r="B1157" i="5"/>
  <c r="O1156" i="5"/>
  <c r="N1156" i="5"/>
  <c r="M1156" i="5"/>
  <c r="L1156" i="5"/>
  <c r="K1156" i="5"/>
  <c r="J1156" i="5"/>
  <c r="I1156" i="5"/>
  <c r="H1156" i="5"/>
  <c r="G1156" i="5"/>
  <c r="F1156" i="5"/>
  <c r="E1156" i="5"/>
  <c r="D1156" i="5"/>
  <c r="C1156" i="5"/>
  <c r="B1156" i="5"/>
  <c r="O1155" i="5"/>
  <c r="N1155" i="5"/>
  <c r="M1155" i="5"/>
  <c r="L1155" i="5"/>
  <c r="K1155" i="5"/>
  <c r="J1155" i="5"/>
  <c r="I1155" i="5"/>
  <c r="H1155" i="5"/>
  <c r="G1155" i="5"/>
  <c r="F1155" i="5"/>
  <c r="E1155" i="5"/>
  <c r="D1155" i="5"/>
  <c r="C1155" i="5"/>
  <c r="B1155" i="5"/>
  <c r="O1154" i="5"/>
  <c r="N1154" i="5"/>
  <c r="M1154" i="5"/>
  <c r="L1154" i="5"/>
  <c r="K1154" i="5"/>
  <c r="J1154" i="5"/>
  <c r="I1154" i="5"/>
  <c r="H1154" i="5"/>
  <c r="G1154" i="5"/>
  <c r="F1154" i="5"/>
  <c r="E1154" i="5"/>
  <c r="D1154" i="5"/>
  <c r="C1154" i="5"/>
  <c r="B1154" i="5"/>
  <c r="O1153" i="5"/>
  <c r="N1153" i="5"/>
  <c r="M1153" i="5"/>
  <c r="L1153" i="5"/>
  <c r="K1153" i="5"/>
  <c r="J1153" i="5"/>
  <c r="I1153" i="5"/>
  <c r="H1153" i="5"/>
  <c r="G1153" i="5"/>
  <c r="F1153" i="5"/>
  <c r="E1153" i="5"/>
  <c r="D1153" i="5"/>
  <c r="C1153" i="5"/>
  <c r="B1153" i="5"/>
  <c r="O1152" i="5"/>
  <c r="N1152" i="5"/>
  <c r="M1152" i="5"/>
  <c r="L1152" i="5"/>
  <c r="K1152" i="5"/>
  <c r="J1152" i="5"/>
  <c r="I1152" i="5"/>
  <c r="H1152" i="5"/>
  <c r="G1152" i="5"/>
  <c r="F1152" i="5"/>
  <c r="E1152" i="5"/>
  <c r="D1152" i="5"/>
  <c r="C1152" i="5"/>
  <c r="B1152" i="5"/>
  <c r="O1151" i="5"/>
  <c r="N1151" i="5"/>
  <c r="M1151" i="5"/>
  <c r="L1151" i="5"/>
  <c r="K1151" i="5"/>
  <c r="J1151" i="5"/>
  <c r="I1151" i="5"/>
  <c r="H1151" i="5"/>
  <c r="G1151" i="5"/>
  <c r="F1151" i="5"/>
  <c r="E1151" i="5"/>
  <c r="D1151" i="5"/>
  <c r="C1151" i="5"/>
  <c r="B1151" i="5"/>
  <c r="O1150" i="5"/>
  <c r="N1150" i="5"/>
  <c r="M1150" i="5"/>
  <c r="L1150" i="5"/>
  <c r="K1150" i="5"/>
  <c r="J1150" i="5"/>
  <c r="I1150" i="5"/>
  <c r="H1150" i="5"/>
  <c r="G1150" i="5"/>
  <c r="F1150" i="5"/>
  <c r="E1150" i="5"/>
  <c r="D1150" i="5"/>
  <c r="C1150" i="5"/>
  <c r="B1150" i="5"/>
  <c r="O1149" i="5"/>
  <c r="N1149" i="5"/>
  <c r="M1149" i="5"/>
  <c r="L1149" i="5"/>
  <c r="K1149" i="5"/>
  <c r="J1149" i="5"/>
  <c r="I1149" i="5"/>
  <c r="H1149" i="5"/>
  <c r="G1149" i="5"/>
  <c r="F1149" i="5"/>
  <c r="E1149" i="5"/>
  <c r="D1149" i="5"/>
  <c r="C1149" i="5"/>
  <c r="B1149" i="5"/>
  <c r="O1148" i="5"/>
  <c r="N1148" i="5"/>
  <c r="M1148" i="5"/>
  <c r="L1148" i="5"/>
  <c r="K1148" i="5"/>
  <c r="J1148" i="5"/>
  <c r="I1148" i="5"/>
  <c r="H1148" i="5"/>
  <c r="G1148" i="5"/>
  <c r="F1148" i="5"/>
  <c r="E1148" i="5"/>
  <c r="D1148" i="5"/>
  <c r="C1148" i="5"/>
  <c r="B1148" i="5"/>
  <c r="O1147" i="5"/>
  <c r="N1147" i="5"/>
  <c r="M1147" i="5"/>
  <c r="L1147" i="5"/>
  <c r="K1147" i="5"/>
  <c r="J1147" i="5"/>
  <c r="I1147" i="5"/>
  <c r="H1147" i="5"/>
  <c r="G1147" i="5"/>
  <c r="F1147" i="5"/>
  <c r="E1147" i="5"/>
  <c r="D1147" i="5"/>
  <c r="C1147" i="5"/>
  <c r="B1147" i="5"/>
  <c r="O1146" i="5"/>
  <c r="N1146" i="5"/>
  <c r="M1146" i="5"/>
  <c r="L1146" i="5"/>
  <c r="K1146" i="5"/>
  <c r="J1146" i="5"/>
  <c r="I1146" i="5"/>
  <c r="H1146" i="5"/>
  <c r="G1146" i="5"/>
  <c r="F1146" i="5"/>
  <c r="E1146" i="5"/>
  <c r="D1146" i="5"/>
  <c r="C1146" i="5"/>
  <c r="B1146" i="5"/>
  <c r="O1145" i="5"/>
  <c r="N1145" i="5"/>
  <c r="M1145" i="5"/>
  <c r="L1145" i="5"/>
  <c r="K1145" i="5"/>
  <c r="J1145" i="5"/>
  <c r="I1145" i="5"/>
  <c r="H1145" i="5"/>
  <c r="G1145" i="5"/>
  <c r="F1145" i="5"/>
  <c r="E1145" i="5"/>
  <c r="D1145" i="5"/>
  <c r="C1145" i="5"/>
  <c r="B1145" i="5"/>
  <c r="O1144" i="5"/>
  <c r="N1144" i="5"/>
  <c r="M1144" i="5"/>
  <c r="L1144" i="5"/>
  <c r="K1144" i="5"/>
  <c r="J1144" i="5"/>
  <c r="I1144" i="5"/>
  <c r="H1144" i="5"/>
  <c r="G1144" i="5"/>
  <c r="F1144" i="5"/>
  <c r="E1144" i="5"/>
  <c r="D1144" i="5"/>
  <c r="C1144" i="5"/>
  <c r="B1144" i="5"/>
  <c r="O1143" i="5"/>
  <c r="N1143" i="5"/>
  <c r="M1143" i="5"/>
  <c r="L1143" i="5"/>
  <c r="K1143" i="5"/>
  <c r="J1143" i="5"/>
  <c r="I1143" i="5"/>
  <c r="H1143" i="5"/>
  <c r="G1143" i="5"/>
  <c r="F1143" i="5"/>
  <c r="E1143" i="5"/>
  <c r="D1143" i="5"/>
  <c r="C1143" i="5"/>
  <c r="B1143" i="5"/>
  <c r="O1142" i="5"/>
  <c r="N1142" i="5"/>
  <c r="M1142" i="5"/>
  <c r="L1142" i="5"/>
  <c r="K1142" i="5"/>
  <c r="J1142" i="5"/>
  <c r="I1142" i="5"/>
  <c r="H1142" i="5"/>
  <c r="G1142" i="5"/>
  <c r="F1142" i="5"/>
  <c r="E1142" i="5"/>
  <c r="D1142" i="5"/>
  <c r="C1142" i="5"/>
  <c r="B1142" i="5"/>
  <c r="O1141" i="5"/>
  <c r="N1141" i="5"/>
  <c r="M1141" i="5"/>
  <c r="L1141" i="5"/>
  <c r="K1141" i="5"/>
  <c r="J1141" i="5"/>
  <c r="I1141" i="5"/>
  <c r="H1141" i="5"/>
  <c r="G1141" i="5"/>
  <c r="F1141" i="5"/>
  <c r="E1141" i="5"/>
  <c r="D1141" i="5"/>
  <c r="C1141" i="5"/>
  <c r="B1141" i="5"/>
  <c r="O1140" i="5"/>
  <c r="N1140" i="5"/>
  <c r="M1140" i="5"/>
  <c r="L1140" i="5"/>
  <c r="K1140" i="5"/>
  <c r="J1140" i="5"/>
  <c r="I1140" i="5"/>
  <c r="H1140" i="5"/>
  <c r="G1140" i="5"/>
  <c r="F1140" i="5"/>
  <c r="E1140" i="5"/>
  <c r="D1140" i="5"/>
  <c r="C1140" i="5"/>
  <c r="B1140" i="5"/>
  <c r="O1139" i="5"/>
  <c r="N1139" i="5"/>
  <c r="M1139" i="5"/>
  <c r="L1139" i="5"/>
  <c r="K1139" i="5"/>
  <c r="J1139" i="5"/>
  <c r="I1139" i="5"/>
  <c r="H1139" i="5"/>
  <c r="G1139" i="5"/>
  <c r="F1139" i="5"/>
  <c r="E1139" i="5"/>
  <c r="D1139" i="5"/>
  <c r="C1139" i="5"/>
  <c r="B1139" i="5"/>
  <c r="O1138" i="5"/>
  <c r="N1138" i="5"/>
  <c r="M1138" i="5"/>
  <c r="L1138" i="5"/>
  <c r="K1138" i="5"/>
  <c r="J1138" i="5"/>
  <c r="I1138" i="5"/>
  <c r="H1138" i="5"/>
  <c r="G1138" i="5"/>
  <c r="F1138" i="5"/>
  <c r="E1138" i="5"/>
  <c r="D1138" i="5"/>
  <c r="C1138" i="5"/>
  <c r="B1138" i="5"/>
  <c r="O1137" i="5"/>
  <c r="N1137" i="5"/>
  <c r="M1137" i="5"/>
  <c r="L1137" i="5"/>
  <c r="K1137" i="5"/>
  <c r="J1137" i="5"/>
  <c r="I1137" i="5"/>
  <c r="H1137" i="5"/>
  <c r="G1137" i="5"/>
  <c r="F1137" i="5"/>
  <c r="E1137" i="5"/>
  <c r="D1137" i="5"/>
  <c r="C1137" i="5"/>
  <c r="B1137" i="5"/>
  <c r="O1136" i="5"/>
  <c r="N1136" i="5"/>
  <c r="M1136" i="5"/>
  <c r="L1136" i="5"/>
  <c r="K1136" i="5"/>
  <c r="J1136" i="5"/>
  <c r="I1136" i="5"/>
  <c r="H1136" i="5"/>
  <c r="G1136" i="5"/>
  <c r="F1136" i="5"/>
  <c r="E1136" i="5"/>
  <c r="D1136" i="5"/>
  <c r="C1136" i="5"/>
  <c r="B1136" i="5"/>
  <c r="O1135" i="5"/>
  <c r="N1135" i="5"/>
  <c r="M1135" i="5"/>
  <c r="L1135" i="5"/>
  <c r="K1135" i="5"/>
  <c r="J1135" i="5"/>
  <c r="I1135" i="5"/>
  <c r="H1135" i="5"/>
  <c r="G1135" i="5"/>
  <c r="F1135" i="5"/>
  <c r="E1135" i="5"/>
  <c r="D1135" i="5"/>
  <c r="C1135" i="5"/>
  <c r="B1135" i="5"/>
  <c r="O1134" i="5"/>
  <c r="N1134" i="5"/>
  <c r="M1134" i="5"/>
  <c r="L1134" i="5"/>
  <c r="K1134" i="5"/>
  <c r="J1134" i="5"/>
  <c r="I1134" i="5"/>
  <c r="H1134" i="5"/>
  <c r="G1134" i="5"/>
  <c r="F1134" i="5"/>
  <c r="E1134" i="5"/>
  <c r="D1134" i="5"/>
  <c r="C1134" i="5"/>
  <c r="B1134" i="5"/>
  <c r="O1133" i="5"/>
  <c r="N1133" i="5"/>
  <c r="M1133" i="5"/>
  <c r="L1133" i="5"/>
  <c r="K1133" i="5"/>
  <c r="J1133" i="5"/>
  <c r="I1133" i="5"/>
  <c r="H1133" i="5"/>
  <c r="G1133" i="5"/>
  <c r="F1133" i="5"/>
  <c r="E1133" i="5"/>
  <c r="D1133" i="5"/>
  <c r="C1133" i="5"/>
  <c r="B1133" i="5"/>
  <c r="O1132" i="5"/>
  <c r="N1132" i="5"/>
  <c r="M1132" i="5"/>
  <c r="L1132" i="5"/>
  <c r="K1132" i="5"/>
  <c r="J1132" i="5"/>
  <c r="I1132" i="5"/>
  <c r="H1132" i="5"/>
  <c r="G1132" i="5"/>
  <c r="F1132" i="5"/>
  <c r="E1132" i="5"/>
  <c r="D1132" i="5"/>
  <c r="C1132" i="5"/>
  <c r="B1132" i="5"/>
  <c r="O1131" i="5"/>
  <c r="N1131" i="5"/>
  <c r="M1131" i="5"/>
  <c r="L1131" i="5"/>
  <c r="K1131" i="5"/>
  <c r="J1131" i="5"/>
  <c r="I1131" i="5"/>
  <c r="H1131" i="5"/>
  <c r="G1131" i="5"/>
  <c r="F1131" i="5"/>
  <c r="E1131" i="5"/>
  <c r="D1131" i="5"/>
  <c r="C1131" i="5"/>
  <c r="B1131" i="5"/>
  <c r="O1130" i="5"/>
  <c r="N1130" i="5"/>
  <c r="M1130" i="5"/>
  <c r="L1130" i="5"/>
  <c r="K1130" i="5"/>
  <c r="J1130" i="5"/>
  <c r="I1130" i="5"/>
  <c r="H1130" i="5"/>
  <c r="G1130" i="5"/>
  <c r="F1130" i="5"/>
  <c r="E1130" i="5"/>
  <c r="D1130" i="5"/>
  <c r="C1130" i="5"/>
  <c r="B1130" i="5"/>
  <c r="O1129" i="5"/>
  <c r="N1129" i="5"/>
  <c r="M1129" i="5"/>
  <c r="L1129" i="5"/>
  <c r="K1129" i="5"/>
  <c r="J1129" i="5"/>
  <c r="I1129" i="5"/>
  <c r="H1129" i="5"/>
  <c r="G1129" i="5"/>
  <c r="F1129" i="5"/>
  <c r="E1129" i="5"/>
  <c r="D1129" i="5"/>
  <c r="C1129" i="5"/>
  <c r="B1129" i="5"/>
  <c r="O1128" i="5"/>
  <c r="N1128" i="5"/>
  <c r="M1128" i="5"/>
  <c r="L1128" i="5"/>
  <c r="K1128" i="5"/>
  <c r="J1128" i="5"/>
  <c r="I1128" i="5"/>
  <c r="H1128" i="5"/>
  <c r="G1128" i="5"/>
  <c r="F1128" i="5"/>
  <c r="E1128" i="5"/>
  <c r="D1128" i="5"/>
  <c r="C1128" i="5"/>
  <c r="B1128" i="5"/>
  <c r="O1127" i="5"/>
  <c r="N1127" i="5"/>
  <c r="M1127" i="5"/>
  <c r="L1127" i="5"/>
  <c r="K1127" i="5"/>
  <c r="J1127" i="5"/>
  <c r="I1127" i="5"/>
  <c r="H1127" i="5"/>
  <c r="G1127" i="5"/>
  <c r="F1127" i="5"/>
  <c r="E1127" i="5"/>
  <c r="D1127" i="5"/>
  <c r="C1127" i="5"/>
  <c r="B1127" i="5"/>
  <c r="O1126" i="5"/>
  <c r="N1126" i="5"/>
  <c r="M1126" i="5"/>
  <c r="L1126" i="5"/>
  <c r="K1126" i="5"/>
  <c r="J1126" i="5"/>
  <c r="I1126" i="5"/>
  <c r="H1126" i="5"/>
  <c r="G1126" i="5"/>
  <c r="F1126" i="5"/>
  <c r="E1126" i="5"/>
  <c r="D1126" i="5"/>
  <c r="C1126" i="5"/>
  <c r="B1126" i="5"/>
  <c r="O1125" i="5"/>
  <c r="N1125" i="5"/>
  <c r="M1125" i="5"/>
  <c r="L1125" i="5"/>
  <c r="K1125" i="5"/>
  <c r="J1125" i="5"/>
  <c r="I1125" i="5"/>
  <c r="H1125" i="5"/>
  <c r="G1125" i="5"/>
  <c r="F1125" i="5"/>
  <c r="E1125" i="5"/>
  <c r="D1125" i="5"/>
  <c r="C1125" i="5"/>
  <c r="B1125" i="5"/>
  <c r="O1124" i="5"/>
  <c r="N1124" i="5"/>
  <c r="M1124" i="5"/>
  <c r="L1124" i="5"/>
  <c r="K1124" i="5"/>
  <c r="J1124" i="5"/>
  <c r="I1124" i="5"/>
  <c r="H1124" i="5"/>
  <c r="G1124" i="5"/>
  <c r="F1124" i="5"/>
  <c r="E1124" i="5"/>
  <c r="D1124" i="5"/>
  <c r="C1124" i="5"/>
  <c r="B1124" i="5"/>
  <c r="O1123" i="5"/>
  <c r="N1123" i="5"/>
  <c r="M1123" i="5"/>
  <c r="L1123" i="5"/>
  <c r="K1123" i="5"/>
  <c r="J1123" i="5"/>
  <c r="I1123" i="5"/>
  <c r="H1123" i="5"/>
  <c r="G1123" i="5"/>
  <c r="F1123" i="5"/>
  <c r="E1123" i="5"/>
  <c r="D1123" i="5"/>
  <c r="C1123" i="5"/>
  <c r="B1123" i="5"/>
  <c r="O1122" i="5"/>
  <c r="N1122" i="5"/>
  <c r="M1122" i="5"/>
  <c r="L1122" i="5"/>
  <c r="K1122" i="5"/>
  <c r="J1122" i="5"/>
  <c r="I1122" i="5"/>
  <c r="H1122" i="5"/>
  <c r="G1122" i="5"/>
  <c r="F1122" i="5"/>
  <c r="E1122" i="5"/>
  <c r="D1122" i="5"/>
  <c r="C1122" i="5"/>
  <c r="B1122" i="5"/>
  <c r="O1121" i="5"/>
  <c r="N1121" i="5"/>
  <c r="M1121" i="5"/>
  <c r="L1121" i="5"/>
  <c r="K1121" i="5"/>
  <c r="J1121" i="5"/>
  <c r="I1121" i="5"/>
  <c r="H1121" i="5"/>
  <c r="G1121" i="5"/>
  <c r="F1121" i="5"/>
  <c r="E1121" i="5"/>
  <c r="D1121" i="5"/>
  <c r="C1121" i="5"/>
  <c r="B1121" i="5"/>
  <c r="O1120" i="5"/>
  <c r="N1120" i="5"/>
  <c r="M1120" i="5"/>
  <c r="L1120" i="5"/>
  <c r="K1120" i="5"/>
  <c r="J1120" i="5"/>
  <c r="I1120" i="5"/>
  <c r="H1120" i="5"/>
  <c r="G1120" i="5"/>
  <c r="F1120" i="5"/>
  <c r="E1120" i="5"/>
  <c r="D1120" i="5"/>
  <c r="C1120" i="5"/>
  <c r="B1120" i="5"/>
  <c r="O1119" i="5"/>
  <c r="N1119" i="5"/>
  <c r="M1119" i="5"/>
  <c r="L1119" i="5"/>
  <c r="K1119" i="5"/>
  <c r="J1119" i="5"/>
  <c r="I1119" i="5"/>
  <c r="H1119" i="5"/>
  <c r="G1119" i="5"/>
  <c r="F1119" i="5"/>
  <c r="E1119" i="5"/>
  <c r="D1119" i="5"/>
  <c r="C1119" i="5"/>
  <c r="B1119" i="5"/>
  <c r="O1118" i="5"/>
  <c r="N1118" i="5"/>
  <c r="M1118" i="5"/>
  <c r="L1118" i="5"/>
  <c r="K1118" i="5"/>
  <c r="J1118" i="5"/>
  <c r="I1118" i="5"/>
  <c r="H1118" i="5"/>
  <c r="G1118" i="5"/>
  <c r="F1118" i="5"/>
  <c r="E1118" i="5"/>
  <c r="D1118" i="5"/>
  <c r="C1118" i="5"/>
  <c r="B1118" i="5"/>
  <c r="O1117" i="5"/>
  <c r="N1117" i="5"/>
  <c r="M1117" i="5"/>
  <c r="L1117" i="5"/>
  <c r="K1117" i="5"/>
  <c r="J1117" i="5"/>
  <c r="I1117" i="5"/>
  <c r="H1117" i="5"/>
  <c r="G1117" i="5"/>
  <c r="F1117" i="5"/>
  <c r="E1117" i="5"/>
  <c r="D1117" i="5"/>
  <c r="C1117" i="5"/>
  <c r="B1117" i="5"/>
  <c r="O1116" i="5"/>
  <c r="N1116" i="5"/>
  <c r="M1116" i="5"/>
  <c r="L1116" i="5"/>
  <c r="K1116" i="5"/>
  <c r="J1116" i="5"/>
  <c r="I1116" i="5"/>
  <c r="H1116" i="5"/>
  <c r="G1116" i="5"/>
  <c r="F1116" i="5"/>
  <c r="E1116" i="5"/>
  <c r="D1116" i="5"/>
  <c r="C1116" i="5"/>
  <c r="B1116" i="5"/>
  <c r="O1115" i="5"/>
  <c r="N1115" i="5"/>
  <c r="M1115" i="5"/>
  <c r="L1115" i="5"/>
  <c r="K1115" i="5"/>
  <c r="J1115" i="5"/>
  <c r="I1115" i="5"/>
  <c r="H1115" i="5"/>
  <c r="G1115" i="5"/>
  <c r="F1115" i="5"/>
  <c r="E1115" i="5"/>
  <c r="D1115" i="5"/>
  <c r="C1115" i="5"/>
  <c r="B1115" i="5"/>
  <c r="O1114" i="5"/>
  <c r="N1114" i="5"/>
  <c r="M1114" i="5"/>
  <c r="L1114" i="5"/>
  <c r="K1114" i="5"/>
  <c r="J1114" i="5"/>
  <c r="I1114" i="5"/>
  <c r="H1114" i="5"/>
  <c r="G1114" i="5"/>
  <c r="F1114" i="5"/>
  <c r="E1114" i="5"/>
  <c r="D1114" i="5"/>
  <c r="C1114" i="5"/>
  <c r="B1114" i="5"/>
  <c r="O1113" i="5"/>
  <c r="N1113" i="5"/>
  <c r="M1113" i="5"/>
  <c r="L1113" i="5"/>
  <c r="K1113" i="5"/>
  <c r="J1113" i="5"/>
  <c r="I1113" i="5"/>
  <c r="H1113" i="5"/>
  <c r="G1113" i="5"/>
  <c r="F1113" i="5"/>
  <c r="E1113" i="5"/>
  <c r="D1113" i="5"/>
  <c r="C1113" i="5"/>
  <c r="B1113" i="5"/>
  <c r="O1112" i="5"/>
  <c r="N1112" i="5"/>
  <c r="M1112" i="5"/>
  <c r="L1112" i="5"/>
  <c r="K1112" i="5"/>
  <c r="J1112" i="5"/>
  <c r="I1112" i="5"/>
  <c r="H1112" i="5"/>
  <c r="G1112" i="5"/>
  <c r="F1112" i="5"/>
  <c r="E1112" i="5"/>
  <c r="D1112" i="5"/>
  <c r="C1112" i="5"/>
  <c r="B1112" i="5"/>
  <c r="O1111" i="5"/>
  <c r="N1111" i="5"/>
  <c r="M1111" i="5"/>
  <c r="L1111" i="5"/>
  <c r="K1111" i="5"/>
  <c r="J1111" i="5"/>
  <c r="I1111" i="5"/>
  <c r="H1111" i="5"/>
  <c r="G1111" i="5"/>
  <c r="F1111" i="5"/>
  <c r="E1111" i="5"/>
  <c r="D1111" i="5"/>
  <c r="C1111" i="5"/>
  <c r="B1111" i="5"/>
  <c r="O1110" i="5"/>
  <c r="N1110" i="5"/>
  <c r="M1110" i="5"/>
  <c r="L1110" i="5"/>
  <c r="K1110" i="5"/>
  <c r="J1110" i="5"/>
  <c r="I1110" i="5"/>
  <c r="H1110" i="5"/>
  <c r="G1110" i="5"/>
  <c r="F1110" i="5"/>
  <c r="E1110" i="5"/>
  <c r="D1110" i="5"/>
  <c r="C1110" i="5"/>
  <c r="B1110" i="5"/>
  <c r="O1109" i="5"/>
  <c r="N1109" i="5"/>
  <c r="M1109" i="5"/>
  <c r="L1109" i="5"/>
  <c r="K1109" i="5"/>
  <c r="J1109" i="5"/>
  <c r="I1109" i="5"/>
  <c r="H1109" i="5"/>
  <c r="G1109" i="5"/>
  <c r="F1109" i="5"/>
  <c r="E1109" i="5"/>
  <c r="D1109" i="5"/>
  <c r="C1109" i="5"/>
  <c r="B1109" i="5"/>
  <c r="O1108" i="5"/>
  <c r="N1108" i="5"/>
  <c r="M1108" i="5"/>
  <c r="L1108" i="5"/>
  <c r="K1108" i="5"/>
  <c r="J1108" i="5"/>
  <c r="I1108" i="5"/>
  <c r="H1108" i="5"/>
  <c r="G1108" i="5"/>
  <c r="F1108" i="5"/>
  <c r="E1108" i="5"/>
  <c r="D1108" i="5"/>
  <c r="C1108" i="5"/>
  <c r="B1108" i="5"/>
  <c r="O1107" i="5"/>
  <c r="N1107" i="5"/>
  <c r="M1107" i="5"/>
  <c r="L1107" i="5"/>
  <c r="K1107" i="5"/>
  <c r="J1107" i="5"/>
  <c r="I1107" i="5"/>
  <c r="H1107" i="5"/>
  <c r="G1107" i="5"/>
  <c r="F1107" i="5"/>
  <c r="E1107" i="5"/>
  <c r="D1107" i="5"/>
  <c r="C1107" i="5"/>
  <c r="B1107" i="5"/>
  <c r="O1106" i="5"/>
  <c r="N1106" i="5"/>
  <c r="M1106" i="5"/>
  <c r="L1106" i="5"/>
  <c r="K1106" i="5"/>
  <c r="J1106" i="5"/>
  <c r="I1106" i="5"/>
  <c r="H1106" i="5"/>
  <c r="G1106" i="5"/>
  <c r="F1106" i="5"/>
  <c r="E1106" i="5"/>
  <c r="D1106" i="5"/>
  <c r="C1106" i="5"/>
  <c r="B1106" i="5"/>
  <c r="O1105" i="5"/>
  <c r="N1105" i="5"/>
  <c r="M1105" i="5"/>
  <c r="L1105" i="5"/>
  <c r="K1105" i="5"/>
  <c r="J1105" i="5"/>
  <c r="I1105" i="5"/>
  <c r="H1105" i="5"/>
  <c r="G1105" i="5"/>
  <c r="F1105" i="5"/>
  <c r="E1105" i="5"/>
  <c r="D1105" i="5"/>
  <c r="C1105" i="5"/>
  <c r="B1105" i="5"/>
  <c r="O1104" i="5"/>
  <c r="N1104" i="5"/>
  <c r="M1104" i="5"/>
  <c r="L1104" i="5"/>
  <c r="K1104" i="5"/>
  <c r="J1104" i="5"/>
  <c r="I1104" i="5"/>
  <c r="H1104" i="5"/>
  <c r="G1104" i="5"/>
  <c r="F1104" i="5"/>
  <c r="E1104" i="5"/>
  <c r="D1104" i="5"/>
  <c r="C1104" i="5"/>
  <c r="B1104" i="5"/>
  <c r="O1103" i="5"/>
  <c r="N1103" i="5"/>
  <c r="M1103" i="5"/>
  <c r="L1103" i="5"/>
  <c r="K1103" i="5"/>
  <c r="J1103" i="5"/>
  <c r="I1103" i="5"/>
  <c r="H1103" i="5"/>
  <c r="G1103" i="5"/>
  <c r="F1103" i="5"/>
  <c r="E1103" i="5"/>
  <c r="D1103" i="5"/>
  <c r="C1103" i="5"/>
  <c r="B1103" i="5"/>
  <c r="O1102" i="5"/>
  <c r="N1102" i="5"/>
  <c r="M1102" i="5"/>
  <c r="L1102" i="5"/>
  <c r="K1102" i="5"/>
  <c r="J1102" i="5"/>
  <c r="I1102" i="5"/>
  <c r="H1102" i="5"/>
  <c r="G1102" i="5"/>
  <c r="F1102" i="5"/>
  <c r="E1102" i="5"/>
  <c r="D1102" i="5"/>
  <c r="C1102" i="5"/>
  <c r="B1102" i="5"/>
  <c r="O1101" i="5"/>
  <c r="N1101" i="5"/>
  <c r="M1101" i="5"/>
  <c r="L1101" i="5"/>
  <c r="K1101" i="5"/>
  <c r="J1101" i="5"/>
  <c r="I1101" i="5"/>
  <c r="H1101" i="5"/>
  <c r="G1101" i="5"/>
  <c r="F1101" i="5"/>
  <c r="E1101" i="5"/>
  <c r="D1101" i="5"/>
  <c r="C1101" i="5"/>
  <c r="B1101" i="5"/>
  <c r="O1100" i="5"/>
  <c r="N1100" i="5"/>
  <c r="M1100" i="5"/>
  <c r="L1100" i="5"/>
  <c r="K1100" i="5"/>
  <c r="J1100" i="5"/>
  <c r="I1100" i="5"/>
  <c r="H1100" i="5"/>
  <c r="G1100" i="5"/>
  <c r="F1100" i="5"/>
  <c r="E1100" i="5"/>
  <c r="D1100" i="5"/>
  <c r="C1100" i="5"/>
  <c r="B1100" i="5"/>
  <c r="O1099" i="5"/>
  <c r="N1099" i="5"/>
  <c r="M1099" i="5"/>
  <c r="L1099" i="5"/>
  <c r="K1099" i="5"/>
  <c r="J1099" i="5"/>
  <c r="I1099" i="5"/>
  <c r="H1099" i="5"/>
  <c r="G1099" i="5"/>
  <c r="F1099" i="5"/>
  <c r="E1099" i="5"/>
  <c r="D1099" i="5"/>
  <c r="C1099" i="5"/>
  <c r="B1099" i="5"/>
  <c r="O1098" i="5"/>
  <c r="N1098" i="5"/>
  <c r="M1098" i="5"/>
  <c r="L1098" i="5"/>
  <c r="K1098" i="5"/>
  <c r="J1098" i="5"/>
  <c r="I1098" i="5"/>
  <c r="H1098" i="5"/>
  <c r="G1098" i="5"/>
  <c r="F1098" i="5"/>
  <c r="E1098" i="5"/>
  <c r="D1098" i="5"/>
  <c r="C1098" i="5"/>
  <c r="B1098" i="5"/>
  <c r="O1097" i="5"/>
  <c r="N1097" i="5"/>
  <c r="M1097" i="5"/>
  <c r="L1097" i="5"/>
  <c r="K1097" i="5"/>
  <c r="J1097" i="5"/>
  <c r="I1097" i="5"/>
  <c r="H1097" i="5"/>
  <c r="G1097" i="5"/>
  <c r="F1097" i="5"/>
  <c r="E1097" i="5"/>
  <c r="D1097" i="5"/>
  <c r="C1097" i="5"/>
  <c r="B1097" i="5"/>
  <c r="O1096" i="5"/>
  <c r="N1096" i="5"/>
  <c r="M1096" i="5"/>
  <c r="L1096" i="5"/>
  <c r="K1096" i="5"/>
  <c r="J1096" i="5"/>
  <c r="I1096" i="5"/>
  <c r="H1096" i="5"/>
  <c r="G1096" i="5"/>
  <c r="F1096" i="5"/>
  <c r="E1096" i="5"/>
  <c r="D1096" i="5"/>
  <c r="C1096" i="5"/>
  <c r="B1096" i="5"/>
  <c r="O1095" i="5"/>
  <c r="N1095" i="5"/>
  <c r="M1095" i="5"/>
  <c r="L1095" i="5"/>
  <c r="K1095" i="5"/>
  <c r="J1095" i="5"/>
  <c r="I1095" i="5"/>
  <c r="H1095" i="5"/>
  <c r="G1095" i="5"/>
  <c r="F1095" i="5"/>
  <c r="E1095" i="5"/>
  <c r="D1095" i="5"/>
  <c r="C1095" i="5"/>
  <c r="B1095" i="5"/>
  <c r="O1094" i="5"/>
  <c r="N1094" i="5"/>
  <c r="M1094" i="5"/>
  <c r="L1094" i="5"/>
  <c r="K1094" i="5"/>
  <c r="J1094" i="5"/>
  <c r="I1094" i="5"/>
  <c r="H1094" i="5"/>
  <c r="G1094" i="5"/>
  <c r="F1094" i="5"/>
  <c r="E1094" i="5"/>
  <c r="D1094" i="5"/>
  <c r="C1094" i="5"/>
  <c r="B1094" i="5"/>
  <c r="O1093" i="5"/>
  <c r="N1093" i="5"/>
  <c r="M1093" i="5"/>
  <c r="L1093" i="5"/>
  <c r="K1093" i="5"/>
  <c r="J1093" i="5"/>
  <c r="I1093" i="5"/>
  <c r="H1093" i="5"/>
  <c r="G1093" i="5"/>
  <c r="F1093" i="5"/>
  <c r="E1093" i="5"/>
  <c r="D1093" i="5"/>
  <c r="C1093" i="5"/>
  <c r="B1093" i="5"/>
  <c r="O1092" i="5"/>
  <c r="N1092" i="5"/>
  <c r="M1092" i="5"/>
  <c r="L1092" i="5"/>
  <c r="K1092" i="5"/>
  <c r="J1092" i="5"/>
  <c r="I1092" i="5"/>
  <c r="H1092" i="5"/>
  <c r="G1092" i="5"/>
  <c r="F1092" i="5"/>
  <c r="E1092" i="5"/>
  <c r="D1092" i="5"/>
  <c r="C1092" i="5"/>
  <c r="B1092" i="5"/>
  <c r="O1091" i="5"/>
  <c r="N1091" i="5"/>
  <c r="M1091" i="5"/>
  <c r="L1091" i="5"/>
  <c r="K1091" i="5"/>
  <c r="J1091" i="5"/>
  <c r="I1091" i="5"/>
  <c r="H1091" i="5"/>
  <c r="G1091" i="5"/>
  <c r="F1091" i="5"/>
  <c r="E1091" i="5"/>
  <c r="D1091" i="5"/>
  <c r="C1091" i="5"/>
  <c r="B1091" i="5"/>
  <c r="O1090" i="5"/>
  <c r="N1090" i="5"/>
  <c r="M1090" i="5"/>
  <c r="L1090" i="5"/>
  <c r="K1090" i="5"/>
  <c r="J1090" i="5"/>
  <c r="I1090" i="5"/>
  <c r="H1090" i="5"/>
  <c r="G1090" i="5"/>
  <c r="F1090" i="5"/>
  <c r="E1090" i="5"/>
  <c r="D1090" i="5"/>
  <c r="C1090" i="5"/>
  <c r="B1090" i="5"/>
  <c r="O1089" i="5"/>
  <c r="N1089" i="5"/>
  <c r="M1089" i="5"/>
  <c r="L1089" i="5"/>
  <c r="K1089" i="5"/>
  <c r="J1089" i="5"/>
  <c r="I1089" i="5"/>
  <c r="H1089" i="5"/>
  <c r="G1089" i="5"/>
  <c r="F1089" i="5"/>
  <c r="E1089" i="5"/>
  <c r="D1089" i="5"/>
  <c r="C1089" i="5"/>
  <c r="B1089" i="5"/>
  <c r="O1088" i="5"/>
  <c r="N1088" i="5"/>
  <c r="M1088" i="5"/>
  <c r="L1088" i="5"/>
  <c r="K1088" i="5"/>
  <c r="J1088" i="5"/>
  <c r="I1088" i="5"/>
  <c r="H1088" i="5"/>
  <c r="G1088" i="5"/>
  <c r="F1088" i="5"/>
  <c r="E1088" i="5"/>
  <c r="D1088" i="5"/>
  <c r="C1088" i="5"/>
  <c r="B1088" i="5"/>
  <c r="O1087" i="5"/>
  <c r="N1087" i="5"/>
  <c r="M1087" i="5"/>
  <c r="L1087" i="5"/>
  <c r="K1087" i="5"/>
  <c r="J1087" i="5"/>
  <c r="I1087" i="5"/>
  <c r="H1087" i="5"/>
  <c r="G1087" i="5"/>
  <c r="F1087" i="5"/>
  <c r="E1087" i="5"/>
  <c r="D1087" i="5"/>
  <c r="C1087" i="5"/>
  <c r="B1087" i="5"/>
  <c r="O1086" i="5"/>
  <c r="N1086" i="5"/>
  <c r="M1086" i="5"/>
  <c r="L1086" i="5"/>
  <c r="K1086" i="5"/>
  <c r="J1086" i="5"/>
  <c r="I1086" i="5"/>
  <c r="H1086" i="5"/>
  <c r="G1086" i="5"/>
  <c r="F1086" i="5"/>
  <c r="E1086" i="5"/>
  <c r="D1086" i="5"/>
  <c r="C1086" i="5"/>
  <c r="B1086" i="5"/>
  <c r="O1085" i="5"/>
  <c r="N1085" i="5"/>
  <c r="M1085" i="5"/>
  <c r="L1085" i="5"/>
  <c r="K1085" i="5"/>
  <c r="J1085" i="5"/>
  <c r="I1085" i="5"/>
  <c r="H1085" i="5"/>
  <c r="G1085" i="5"/>
  <c r="F1085" i="5"/>
  <c r="E1085" i="5"/>
  <c r="D1085" i="5"/>
  <c r="C1085" i="5"/>
  <c r="B1085" i="5"/>
  <c r="O1084" i="5"/>
  <c r="N1084" i="5"/>
  <c r="M1084" i="5"/>
  <c r="L1084" i="5"/>
  <c r="K1084" i="5"/>
  <c r="J1084" i="5"/>
  <c r="I1084" i="5"/>
  <c r="H1084" i="5"/>
  <c r="G1084" i="5"/>
  <c r="F1084" i="5"/>
  <c r="E1084" i="5"/>
  <c r="D1084" i="5"/>
  <c r="C1084" i="5"/>
  <c r="B1084" i="5"/>
  <c r="O1083" i="5"/>
  <c r="N1083" i="5"/>
  <c r="M1083" i="5"/>
  <c r="L1083" i="5"/>
  <c r="K1083" i="5"/>
  <c r="J1083" i="5"/>
  <c r="I1083" i="5"/>
  <c r="H1083" i="5"/>
  <c r="G1083" i="5"/>
  <c r="F1083" i="5"/>
  <c r="E1083" i="5"/>
  <c r="D1083" i="5"/>
  <c r="C1083" i="5"/>
  <c r="B1083" i="5"/>
  <c r="O1082" i="5"/>
  <c r="N1082" i="5"/>
  <c r="M1082" i="5"/>
  <c r="L1082" i="5"/>
  <c r="K1082" i="5"/>
  <c r="J1082" i="5"/>
  <c r="I1082" i="5"/>
  <c r="H1082" i="5"/>
  <c r="G1082" i="5"/>
  <c r="F1082" i="5"/>
  <c r="E1082" i="5"/>
  <c r="D1082" i="5"/>
  <c r="C1082" i="5"/>
  <c r="B1082" i="5"/>
  <c r="O1081" i="5"/>
  <c r="N1081" i="5"/>
  <c r="M1081" i="5"/>
  <c r="L1081" i="5"/>
  <c r="K1081" i="5"/>
  <c r="J1081" i="5"/>
  <c r="I1081" i="5"/>
  <c r="H1081" i="5"/>
  <c r="G1081" i="5"/>
  <c r="F1081" i="5"/>
  <c r="E1081" i="5"/>
  <c r="D1081" i="5"/>
  <c r="C1081" i="5"/>
  <c r="B1081" i="5"/>
  <c r="O1080" i="5"/>
  <c r="N1080" i="5"/>
  <c r="M1080" i="5"/>
  <c r="L1080" i="5"/>
  <c r="K1080" i="5"/>
  <c r="J1080" i="5"/>
  <c r="I1080" i="5"/>
  <c r="H1080" i="5"/>
  <c r="G1080" i="5"/>
  <c r="F1080" i="5"/>
  <c r="E1080" i="5"/>
  <c r="D1080" i="5"/>
  <c r="C1080" i="5"/>
  <c r="B1080" i="5"/>
  <c r="O1079" i="5"/>
  <c r="N1079" i="5"/>
  <c r="M1079" i="5"/>
  <c r="L1079" i="5"/>
  <c r="K1079" i="5"/>
  <c r="J1079" i="5"/>
  <c r="I1079" i="5"/>
  <c r="H1079" i="5"/>
  <c r="G1079" i="5"/>
  <c r="F1079" i="5"/>
  <c r="E1079" i="5"/>
  <c r="D1079" i="5"/>
  <c r="C1079" i="5"/>
  <c r="B1079" i="5"/>
  <c r="O1078" i="5"/>
  <c r="N1078" i="5"/>
  <c r="M1078" i="5"/>
  <c r="L1078" i="5"/>
  <c r="K1078" i="5"/>
  <c r="J1078" i="5"/>
  <c r="I1078" i="5"/>
  <c r="H1078" i="5"/>
  <c r="G1078" i="5"/>
  <c r="F1078" i="5"/>
  <c r="E1078" i="5"/>
  <c r="D1078" i="5"/>
  <c r="C1078" i="5"/>
  <c r="B1078" i="5"/>
  <c r="O1077" i="5"/>
  <c r="N1077" i="5"/>
  <c r="M1077" i="5"/>
  <c r="L1077" i="5"/>
  <c r="K1077" i="5"/>
  <c r="J1077" i="5"/>
  <c r="I1077" i="5"/>
  <c r="H1077" i="5"/>
  <c r="G1077" i="5"/>
  <c r="F1077" i="5"/>
  <c r="E1077" i="5"/>
  <c r="D1077" i="5"/>
  <c r="C1077" i="5"/>
  <c r="B1077" i="5"/>
  <c r="O1076" i="5"/>
  <c r="N1076" i="5"/>
  <c r="M1076" i="5"/>
  <c r="L1076" i="5"/>
  <c r="K1076" i="5"/>
  <c r="J1076" i="5"/>
  <c r="I1076" i="5"/>
  <c r="H1076" i="5"/>
  <c r="G1076" i="5"/>
  <c r="F1076" i="5"/>
  <c r="E1076" i="5"/>
  <c r="D1076" i="5"/>
  <c r="C1076" i="5"/>
  <c r="B1076" i="5"/>
  <c r="O1075" i="5"/>
  <c r="N1075" i="5"/>
  <c r="M1075" i="5"/>
  <c r="L1075" i="5"/>
  <c r="K1075" i="5"/>
  <c r="J1075" i="5"/>
  <c r="I1075" i="5"/>
  <c r="H1075" i="5"/>
  <c r="G1075" i="5"/>
  <c r="F1075" i="5"/>
  <c r="E1075" i="5"/>
  <c r="D1075" i="5"/>
  <c r="C1075" i="5"/>
  <c r="B1075" i="5"/>
  <c r="O1074" i="5"/>
  <c r="N1074" i="5"/>
  <c r="M1074" i="5"/>
  <c r="L1074" i="5"/>
  <c r="K1074" i="5"/>
  <c r="J1074" i="5"/>
  <c r="I1074" i="5"/>
  <c r="H1074" i="5"/>
  <c r="G1074" i="5"/>
  <c r="F1074" i="5"/>
  <c r="E1074" i="5"/>
  <c r="D1074" i="5"/>
  <c r="C1074" i="5"/>
  <c r="B1074" i="5"/>
  <c r="O1073" i="5"/>
  <c r="N1073" i="5"/>
  <c r="M1073" i="5"/>
  <c r="L1073" i="5"/>
  <c r="K1073" i="5"/>
  <c r="J1073" i="5"/>
  <c r="I1073" i="5"/>
  <c r="H1073" i="5"/>
  <c r="G1073" i="5"/>
  <c r="F1073" i="5"/>
  <c r="E1073" i="5"/>
  <c r="D1073" i="5"/>
  <c r="C1073" i="5"/>
  <c r="B1073" i="5"/>
  <c r="O1072" i="5"/>
  <c r="N1072" i="5"/>
  <c r="M1072" i="5"/>
  <c r="L1072" i="5"/>
  <c r="K1072" i="5"/>
  <c r="J1072" i="5"/>
  <c r="I1072" i="5"/>
  <c r="H1072" i="5"/>
  <c r="G1072" i="5"/>
  <c r="F1072" i="5"/>
  <c r="E1072" i="5"/>
  <c r="D1072" i="5"/>
  <c r="C1072" i="5"/>
  <c r="B1072" i="5"/>
  <c r="O1071" i="5"/>
  <c r="N1071" i="5"/>
  <c r="M1071" i="5"/>
  <c r="L1071" i="5"/>
  <c r="K1071" i="5"/>
  <c r="J1071" i="5"/>
  <c r="I1071" i="5"/>
  <c r="H1071" i="5"/>
  <c r="G1071" i="5"/>
  <c r="F1071" i="5"/>
  <c r="E1071" i="5"/>
  <c r="D1071" i="5"/>
  <c r="C1071" i="5"/>
  <c r="B1071" i="5"/>
  <c r="O1070" i="5"/>
  <c r="N1070" i="5"/>
  <c r="M1070" i="5"/>
  <c r="L1070" i="5"/>
  <c r="K1070" i="5"/>
  <c r="J1070" i="5"/>
  <c r="I1070" i="5"/>
  <c r="H1070" i="5"/>
  <c r="G1070" i="5"/>
  <c r="F1070" i="5"/>
  <c r="E1070" i="5"/>
  <c r="D1070" i="5"/>
  <c r="C1070" i="5"/>
  <c r="B1070" i="5"/>
  <c r="O1069" i="5"/>
  <c r="N1069" i="5"/>
  <c r="M1069" i="5"/>
  <c r="L1069" i="5"/>
  <c r="K1069" i="5"/>
  <c r="J1069" i="5"/>
  <c r="I1069" i="5"/>
  <c r="H1069" i="5"/>
  <c r="G1069" i="5"/>
  <c r="F1069" i="5"/>
  <c r="E1069" i="5"/>
  <c r="D1069" i="5"/>
  <c r="C1069" i="5"/>
  <c r="B1069" i="5"/>
  <c r="O1068" i="5"/>
  <c r="N1068" i="5"/>
  <c r="M1068" i="5"/>
  <c r="L1068" i="5"/>
  <c r="K1068" i="5"/>
  <c r="J1068" i="5"/>
  <c r="I1068" i="5"/>
  <c r="H1068" i="5"/>
  <c r="G1068" i="5"/>
  <c r="F1068" i="5"/>
  <c r="E1068" i="5"/>
  <c r="D1068" i="5"/>
  <c r="C1068" i="5"/>
  <c r="B1068" i="5"/>
  <c r="O1067" i="5"/>
  <c r="N1067" i="5"/>
  <c r="M1067" i="5"/>
  <c r="L1067" i="5"/>
  <c r="K1067" i="5"/>
  <c r="J1067" i="5"/>
  <c r="I1067" i="5"/>
  <c r="H1067" i="5"/>
  <c r="G1067" i="5"/>
  <c r="F1067" i="5"/>
  <c r="E1067" i="5"/>
  <c r="D1067" i="5"/>
  <c r="C1067" i="5"/>
  <c r="B1067" i="5"/>
  <c r="O1066" i="5"/>
  <c r="N1066" i="5"/>
  <c r="M1066" i="5"/>
  <c r="L1066" i="5"/>
  <c r="K1066" i="5"/>
  <c r="J1066" i="5"/>
  <c r="I1066" i="5"/>
  <c r="H1066" i="5"/>
  <c r="G1066" i="5"/>
  <c r="F1066" i="5"/>
  <c r="E1066" i="5"/>
  <c r="D1066" i="5"/>
  <c r="C1066" i="5"/>
  <c r="B1066" i="5"/>
  <c r="O1065" i="5"/>
  <c r="N1065" i="5"/>
  <c r="M1065" i="5"/>
  <c r="L1065" i="5"/>
  <c r="K1065" i="5"/>
  <c r="J1065" i="5"/>
  <c r="I1065" i="5"/>
  <c r="H1065" i="5"/>
  <c r="G1065" i="5"/>
  <c r="F1065" i="5"/>
  <c r="E1065" i="5"/>
  <c r="D1065" i="5"/>
  <c r="C1065" i="5"/>
  <c r="B1065" i="5"/>
  <c r="O1064" i="5"/>
  <c r="N1064" i="5"/>
  <c r="M1064" i="5"/>
  <c r="L1064" i="5"/>
  <c r="K1064" i="5"/>
  <c r="J1064" i="5"/>
  <c r="I1064" i="5"/>
  <c r="H1064" i="5"/>
  <c r="G1064" i="5"/>
  <c r="F1064" i="5"/>
  <c r="E1064" i="5"/>
  <c r="D1064" i="5"/>
  <c r="C1064" i="5"/>
  <c r="B1064" i="5"/>
  <c r="O1063" i="5"/>
  <c r="N1063" i="5"/>
  <c r="M1063" i="5"/>
  <c r="L1063" i="5"/>
  <c r="K1063" i="5"/>
  <c r="J1063" i="5"/>
  <c r="I1063" i="5"/>
  <c r="H1063" i="5"/>
  <c r="G1063" i="5"/>
  <c r="F1063" i="5"/>
  <c r="E1063" i="5"/>
  <c r="D1063" i="5"/>
  <c r="C1063" i="5"/>
  <c r="B1063" i="5"/>
  <c r="O1062" i="5"/>
  <c r="N1062" i="5"/>
  <c r="M1062" i="5"/>
  <c r="L1062" i="5"/>
  <c r="K1062" i="5"/>
  <c r="J1062" i="5"/>
  <c r="I1062" i="5"/>
  <c r="H1062" i="5"/>
  <c r="G1062" i="5"/>
  <c r="F1062" i="5"/>
  <c r="E1062" i="5"/>
  <c r="D1062" i="5"/>
  <c r="C1062" i="5"/>
  <c r="B1062" i="5"/>
  <c r="O1061" i="5"/>
  <c r="N1061" i="5"/>
  <c r="M1061" i="5"/>
  <c r="L1061" i="5"/>
  <c r="K1061" i="5"/>
  <c r="J1061" i="5"/>
  <c r="I1061" i="5"/>
  <c r="H1061" i="5"/>
  <c r="G1061" i="5"/>
  <c r="F1061" i="5"/>
  <c r="E1061" i="5"/>
  <c r="D1061" i="5"/>
  <c r="C1061" i="5"/>
  <c r="B1061" i="5"/>
  <c r="O1060" i="5"/>
  <c r="N1060" i="5"/>
  <c r="M1060" i="5"/>
  <c r="L1060" i="5"/>
  <c r="K1060" i="5"/>
  <c r="J1060" i="5"/>
  <c r="I1060" i="5"/>
  <c r="H1060" i="5"/>
  <c r="G1060" i="5"/>
  <c r="F1060" i="5"/>
  <c r="E1060" i="5"/>
  <c r="D1060" i="5"/>
  <c r="C1060" i="5"/>
  <c r="B1060" i="5"/>
  <c r="O1059" i="5"/>
  <c r="N1059" i="5"/>
  <c r="M1059" i="5"/>
  <c r="L1059" i="5"/>
  <c r="K1059" i="5"/>
  <c r="J1059" i="5"/>
  <c r="I1059" i="5"/>
  <c r="H1059" i="5"/>
  <c r="G1059" i="5"/>
  <c r="F1059" i="5"/>
  <c r="E1059" i="5"/>
  <c r="D1059" i="5"/>
  <c r="C1059" i="5"/>
  <c r="B1059" i="5"/>
  <c r="O1058" i="5"/>
  <c r="N1058" i="5"/>
  <c r="M1058" i="5"/>
  <c r="L1058" i="5"/>
  <c r="K1058" i="5"/>
  <c r="J1058" i="5"/>
  <c r="I1058" i="5"/>
  <c r="H1058" i="5"/>
  <c r="G1058" i="5"/>
  <c r="F1058" i="5"/>
  <c r="E1058" i="5"/>
  <c r="D1058" i="5"/>
  <c r="C1058" i="5"/>
  <c r="B1058" i="5"/>
  <c r="O1057" i="5"/>
  <c r="N1057" i="5"/>
  <c r="M1057" i="5"/>
  <c r="L1057" i="5"/>
  <c r="K1057" i="5"/>
  <c r="J1057" i="5"/>
  <c r="I1057" i="5"/>
  <c r="H1057" i="5"/>
  <c r="G1057" i="5"/>
  <c r="F1057" i="5"/>
  <c r="E1057" i="5"/>
  <c r="D1057" i="5"/>
  <c r="C1057" i="5"/>
  <c r="B1057" i="5"/>
  <c r="O1056" i="5"/>
  <c r="N1056" i="5"/>
  <c r="M1056" i="5"/>
  <c r="L1056" i="5"/>
  <c r="K1056" i="5"/>
  <c r="J1056" i="5"/>
  <c r="I1056" i="5"/>
  <c r="H1056" i="5"/>
  <c r="G1056" i="5"/>
  <c r="F1056" i="5"/>
  <c r="E1056" i="5"/>
  <c r="D1056" i="5"/>
  <c r="C1056" i="5"/>
  <c r="B1056" i="5"/>
  <c r="O1055" i="5"/>
  <c r="N1055" i="5"/>
  <c r="M1055" i="5"/>
  <c r="L1055" i="5"/>
  <c r="K1055" i="5"/>
  <c r="J1055" i="5"/>
  <c r="I1055" i="5"/>
  <c r="H1055" i="5"/>
  <c r="G1055" i="5"/>
  <c r="F1055" i="5"/>
  <c r="E1055" i="5"/>
  <c r="D1055" i="5"/>
  <c r="C1055" i="5"/>
  <c r="B1055" i="5"/>
  <c r="O1054" i="5"/>
  <c r="N1054" i="5"/>
  <c r="M1054" i="5"/>
  <c r="L1054" i="5"/>
  <c r="K1054" i="5"/>
  <c r="J1054" i="5"/>
  <c r="I1054" i="5"/>
  <c r="H1054" i="5"/>
  <c r="G1054" i="5"/>
  <c r="F1054" i="5"/>
  <c r="E1054" i="5"/>
  <c r="D1054" i="5"/>
  <c r="C1054" i="5"/>
  <c r="B1054" i="5"/>
  <c r="O1053" i="5"/>
  <c r="N1053" i="5"/>
  <c r="M1053" i="5"/>
  <c r="L1053" i="5"/>
  <c r="K1053" i="5"/>
  <c r="J1053" i="5"/>
  <c r="I1053" i="5"/>
  <c r="H1053" i="5"/>
  <c r="G1053" i="5"/>
  <c r="F1053" i="5"/>
  <c r="E1053" i="5"/>
  <c r="D1053" i="5"/>
  <c r="C1053" i="5"/>
  <c r="B1053" i="5"/>
  <c r="O1052" i="5"/>
  <c r="N1052" i="5"/>
  <c r="M1052" i="5"/>
  <c r="L1052" i="5"/>
  <c r="K1052" i="5"/>
  <c r="J1052" i="5"/>
  <c r="I1052" i="5"/>
  <c r="H1052" i="5"/>
  <c r="G1052" i="5"/>
  <c r="F1052" i="5"/>
  <c r="E1052" i="5"/>
  <c r="D1052" i="5"/>
  <c r="C1052" i="5"/>
  <c r="B1052" i="5"/>
  <c r="O1051" i="5"/>
  <c r="N1051" i="5"/>
  <c r="M1051" i="5"/>
  <c r="L1051" i="5"/>
  <c r="K1051" i="5"/>
  <c r="J1051" i="5"/>
  <c r="I1051" i="5"/>
  <c r="H1051" i="5"/>
  <c r="G1051" i="5"/>
  <c r="F1051" i="5"/>
  <c r="E1051" i="5"/>
  <c r="D1051" i="5"/>
  <c r="C1051" i="5"/>
  <c r="B1051" i="5"/>
  <c r="O1050" i="5"/>
  <c r="N1050" i="5"/>
  <c r="M1050" i="5"/>
  <c r="L1050" i="5"/>
  <c r="K1050" i="5"/>
  <c r="J1050" i="5"/>
  <c r="I1050" i="5"/>
  <c r="H1050" i="5"/>
  <c r="G1050" i="5"/>
  <c r="F1050" i="5"/>
  <c r="E1050" i="5"/>
  <c r="D1050" i="5"/>
  <c r="C1050" i="5"/>
  <c r="B1050" i="5"/>
  <c r="O1049" i="5"/>
  <c r="N1049" i="5"/>
  <c r="M1049" i="5"/>
  <c r="L1049" i="5"/>
  <c r="K1049" i="5"/>
  <c r="J1049" i="5"/>
  <c r="I1049" i="5"/>
  <c r="H1049" i="5"/>
  <c r="G1049" i="5"/>
  <c r="F1049" i="5"/>
  <c r="E1049" i="5"/>
  <c r="D1049" i="5"/>
  <c r="C1049" i="5"/>
  <c r="B1049" i="5"/>
  <c r="O1048" i="5"/>
  <c r="N1048" i="5"/>
  <c r="M1048" i="5"/>
  <c r="L1048" i="5"/>
  <c r="K1048" i="5"/>
  <c r="J1048" i="5"/>
  <c r="I1048" i="5"/>
  <c r="H1048" i="5"/>
  <c r="G1048" i="5"/>
  <c r="F1048" i="5"/>
  <c r="E1048" i="5"/>
  <c r="D1048" i="5"/>
  <c r="C1048" i="5"/>
  <c r="B1048" i="5"/>
  <c r="O1047" i="5"/>
  <c r="N1047" i="5"/>
  <c r="M1047" i="5"/>
  <c r="L1047" i="5"/>
  <c r="K1047" i="5"/>
  <c r="J1047" i="5"/>
  <c r="I1047" i="5"/>
  <c r="H1047" i="5"/>
  <c r="G1047" i="5"/>
  <c r="F1047" i="5"/>
  <c r="E1047" i="5"/>
  <c r="D1047" i="5"/>
  <c r="C1047" i="5"/>
  <c r="B1047" i="5"/>
  <c r="O1046" i="5"/>
  <c r="N1046" i="5"/>
  <c r="M1046" i="5"/>
  <c r="L1046" i="5"/>
  <c r="K1046" i="5"/>
  <c r="J1046" i="5"/>
  <c r="I1046" i="5"/>
  <c r="H1046" i="5"/>
  <c r="G1046" i="5"/>
  <c r="F1046" i="5"/>
  <c r="E1046" i="5"/>
  <c r="D1046" i="5"/>
  <c r="C1046" i="5"/>
  <c r="B1046" i="5"/>
  <c r="O1045" i="5"/>
  <c r="N1045" i="5"/>
  <c r="M1045" i="5"/>
  <c r="L1045" i="5"/>
  <c r="K1045" i="5"/>
  <c r="J1045" i="5"/>
  <c r="I1045" i="5"/>
  <c r="H1045" i="5"/>
  <c r="G1045" i="5"/>
  <c r="F1045" i="5"/>
  <c r="E1045" i="5"/>
  <c r="D1045" i="5"/>
  <c r="C1045" i="5"/>
  <c r="B1045" i="5"/>
  <c r="O1044" i="5"/>
  <c r="N1044" i="5"/>
  <c r="M1044" i="5"/>
  <c r="L1044" i="5"/>
  <c r="K1044" i="5"/>
  <c r="J1044" i="5"/>
  <c r="I1044" i="5"/>
  <c r="H1044" i="5"/>
  <c r="G1044" i="5"/>
  <c r="F1044" i="5"/>
  <c r="E1044" i="5"/>
  <c r="D1044" i="5"/>
  <c r="C1044" i="5"/>
  <c r="B1044" i="5"/>
  <c r="O1043" i="5"/>
  <c r="N1043" i="5"/>
  <c r="M1043" i="5"/>
  <c r="L1043" i="5"/>
  <c r="K1043" i="5"/>
  <c r="J1043" i="5"/>
  <c r="I1043" i="5"/>
  <c r="H1043" i="5"/>
  <c r="G1043" i="5"/>
  <c r="F1043" i="5"/>
  <c r="E1043" i="5"/>
  <c r="D1043" i="5"/>
  <c r="C1043" i="5"/>
  <c r="B1043" i="5"/>
  <c r="O1042" i="5"/>
  <c r="N1042" i="5"/>
  <c r="M1042" i="5"/>
  <c r="L1042" i="5"/>
  <c r="K1042" i="5"/>
  <c r="J1042" i="5"/>
  <c r="I1042" i="5"/>
  <c r="H1042" i="5"/>
  <c r="G1042" i="5"/>
  <c r="F1042" i="5"/>
  <c r="E1042" i="5"/>
  <c r="D1042" i="5"/>
  <c r="C1042" i="5"/>
  <c r="B1042" i="5"/>
  <c r="O1041" i="5"/>
  <c r="N1041" i="5"/>
  <c r="M1041" i="5"/>
  <c r="L1041" i="5"/>
  <c r="K1041" i="5"/>
  <c r="J1041" i="5"/>
  <c r="I1041" i="5"/>
  <c r="H1041" i="5"/>
  <c r="G1041" i="5"/>
  <c r="F1041" i="5"/>
  <c r="E1041" i="5"/>
  <c r="D1041" i="5"/>
  <c r="C1041" i="5"/>
  <c r="B1041" i="5"/>
  <c r="O1040" i="5"/>
  <c r="N1040" i="5"/>
  <c r="M1040" i="5"/>
  <c r="L1040" i="5"/>
  <c r="K1040" i="5"/>
  <c r="J1040" i="5"/>
  <c r="I1040" i="5"/>
  <c r="H1040" i="5"/>
  <c r="G1040" i="5"/>
  <c r="F1040" i="5"/>
  <c r="E1040" i="5"/>
  <c r="D1040" i="5"/>
  <c r="C1040" i="5"/>
  <c r="B1040" i="5"/>
  <c r="O1039" i="5"/>
  <c r="N1039" i="5"/>
  <c r="M1039" i="5"/>
  <c r="L1039" i="5"/>
  <c r="K1039" i="5"/>
  <c r="J1039" i="5"/>
  <c r="I1039" i="5"/>
  <c r="H1039" i="5"/>
  <c r="G1039" i="5"/>
  <c r="F1039" i="5"/>
  <c r="E1039" i="5"/>
  <c r="D1039" i="5"/>
  <c r="C1039" i="5"/>
  <c r="B1039" i="5"/>
  <c r="O1038" i="5"/>
  <c r="N1038" i="5"/>
  <c r="M1038" i="5"/>
  <c r="L1038" i="5"/>
  <c r="K1038" i="5"/>
  <c r="J1038" i="5"/>
  <c r="I1038" i="5"/>
  <c r="H1038" i="5"/>
  <c r="G1038" i="5"/>
  <c r="F1038" i="5"/>
  <c r="E1038" i="5"/>
  <c r="D1038" i="5"/>
  <c r="C1038" i="5"/>
  <c r="B1038" i="5"/>
  <c r="O1037" i="5"/>
  <c r="N1037" i="5"/>
  <c r="M1037" i="5"/>
  <c r="L1037" i="5"/>
  <c r="K1037" i="5"/>
  <c r="J1037" i="5"/>
  <c r="I1037" i="5"/>
  <c r="H1037" i="5"/>
  <c r="G1037" i="5"/>
  <c r="F1037" i="5"/>
  <c r="E1037" i="5"/>
  <c r="D1037" i="5"/>
  <c r="C1037" i="5"/>
  <c r="B1037" i="5"/>
  <c r="O1036" i="5"/>
  <c r="N1036" i="5"/>
  <c r="M1036" i="5"/>
  <c r="L1036" i="5"/>
  <c r="K1036" i="5"/>
  <c r="J1036" i="5"/>
  <c r="I1036" i="5"/>
  <c r="H1036" i="5"/>
  <c r="G1036" i="5"/>
  <c r="F1036" i="5"/>
  <c r="E1036" i="5"/>
  <c r="D1036" i="5"/>
  <c r="C1036" i="5"/>
  <c r="B1036" i="5"/>
  <c r="O1035" i="5"/>
  <c r="N1035" i="5"/>
  <c r="M1035" i="5"/>
  <c r="L1035" i="5"/>
  <c r="K1035" i="5"/>
  <c r="J1035" i="5"/>
  <c r="I1035" i="5"/>
  <c r="H1035" i="5"/>
  <c r="G1035" i="5"/>
  <c r="F1035" i="5"/>
  <c r="E1035" i="5"/>
  <c r="D1035" i="5"/>
  <c r="C1035" i="5"/>
  <c r="B1035" i="5"/>
  <c r="O1034" i="5"/>
  <c r="N1034" i="5"/>
  <c r="M1034" i="5"/>
  <c r="L1034" i="5"/>
  <c r="K1034" i="5"/>
  <c r="J1034" i="5"/>
  <c r="I1034" i="5"/>
  <c r="H1034" i="5"/>
  <c r="G1034" i="5"/>
  <c r="F1034" i="5"/>
  <c r="E1034" i="5"/>
  <c r="D1034" i="5"/>
  <c r="C1034" i="5"/>
  <c r="B1034" i="5"/>
  <c r="O1033" i="5"/>
  <c r="N1033" i="5"/>
  <c r="M1033" i="5"/>
  <c r="L1033" i="5"/>
  <c r="K1033" i="5"/>
  <c r="J1033" i="5"/>
  <c r="I1033" i="5"/>
  <c r="H1033" i="5"/>
  <c r="G1033" i="5"/>
  <c r="F1033" i="5"/>
  <c r="E1033" i="5"/>
  <c r="D1033" i="5"/>
  <c r="C1033" i="5"/>
  <c r="B1033" i="5"/>
  <c r="O1032" i="5"/>
  <c r="N1032" i="5"/>
  <c r="M1032" i="5"/>
  <c r="L1032" i="5"/>
  <c r="K1032" i="5"/>
  <c r="J1032" i="5"/>
  <c r="I1032" i="5"/>
  <c r="H1032" i="5"/>
  <c r="G1032" i="5"/>
  <c r="F1032" i="5"/>
  <c r="E1032" i="5"/>
  <c r="D1032" i="5"/>
  <c r="C1032" i="5"/>
  <c r="B1032" i="5"/>
  <c r="O1031" i="5"/>
  <c r="N1031" i="5"/>
  <c r="M1031" i="5"/>
  <c r="L1031" i="5"/>
  <c r="K1031" i="5"/>
  <c r="J1031" i="5"/>
  <c r="I1031" i="5"/>
  <c r="H1031" i="5"/>
  <c r="G1031" i="5"/>
  <c r="F1031" i="5"/>
  <c r="E1031" i="5"/>
  <c r="D1031" i="5"/>
  <c r="C1031" i="5"/>
  <c r="B1031" i="5"/>
  <c r="O1030" i="5"/>
  <c r="N1030" i="5"/>
  <c r="M1030" i="5"/>
  <c r="L1030" i="5"/>
  <c r="K1030" i="5"/>
  <c r="J1030" i="5"/>
  <c r="I1030" i="5"/>
  <c r="H1030" i="5"/>
  <c r="G1030" i="5"/>
  <c r="F1030" i="5"/>
  <c r="E1030" i="5"/>
  <c r="D1030" i="5"/>
  <c r="C1030" i="5"/>
  <c r="B1030" i="5"/>
  <c r="O1029" i="5"/>
  <c r="N1029" i="5"/>
  <c r="M1029" i="5"/>
  <c r="L1029" i="5"/>
  <c r="K1029" i="5"/>
  <c r="J1029" i="5"/>
  <c r="I1029" i="5"/>
  <c r="H1029" i="5"/>
  <c r="G1029" i="5"/>
  <c r="F1029" i="5"/>
  <c r="E1029" i="5"/>
  <c r="D1029" i="5"/>
  <c r="C1029" i="5"/>
  <c r="B1029" i="5"/>
  <c r="O1028" i="5"/>
  <c r="N1028" i="5"/>
  <c r="M1028" i="5"/>
  <c r="L1028" i="5"/>
  <c r="K1028" i="5"/>
  <c r="J1028" i="5"/>
  <c r="I1028" i="5"/>
  <c r="H1028" i="5"/>
  <c r="G1028" i="5"/>
  <c r="F1028" i="5"/>
  <c r="E1028" i="5"/>
  <c r="D1028" i="5"/>
  <c r="C1028" i="5"/>
  <c r="B1028" i="5"/>
  <c r="O1027" i="5"/>
  <c r="N1027" i="5"/>
  <c r="M1027" i="5"/>
  <c r="L1027" i="5"/>
  <c r="K1027" i="5"/>
  <c r="J1027" i="5"/>
  <c r="I1027" i="5"/>
  <c r="H1027" i="5"/>
  <c r="G1027" i="5"/>
  <c r="F1027" i="5"/>
  <c r="E1027" i="5"/>
  <c r="D1027" i="5"/>
  <c r="C1027" i="5"/>
  <c r="B1027" i="5"/>
  <c r="O1026" i="5"/>
  <c r="N1026" i="5"/>
  <c r="M1026" i="5"/>
  <c r="L1026" i="5"/>
  <c r="K1026" i="5"/>
  <c r="J1026" i="5"/>
  <c r="I1026" i="5"/>
  <c r="H1026" i="5"/>
  <c r="G1026" i="5"/>
  <c r="F1026" i="5"/>
  <c r="E1026" i="5"/>
  <c r="D1026" i="5"/>
  <c r="C1026" i="5"/>
  <c r="B1026" i="5"/>
  <c r="O1025" i="5"/>
  <c r="N1025" i="5"/>
  <c r="M1025" i="5"/>
  <c r="L1025" i="5"/>
  <c r="K1025" i="5"/>
  <c r="J1025" i="5"/>
  <c r="I1025" i="5"/>
  <c r="H1025" i="5"/>
  <c r="G1025" i="5"/>
  <c r="F1025" i="5"/>
  <c r="E1025" i="5"/>
  <c r="D1025" i="5"/>
  <c r="C1025" i="5"/>
  <c r="B1025" i="5"/>
  <c r="O1024" i="5"/>
  <c r="N1024" i="5"/>
  <c r="M1024" i="5"/>
  <c r="L1024" i="5"/>
  <c r="K1024" i="5"/>
  <c r="J1024" i="5"/>
  <c r="I1024" i="5"/>
  <c r="H1024" i="5"/>
  <c r="G1024" i="5"/>
  <c r="F1024" i="5"/>
  <c r="E1024" i="5"/>
  <c r="D1024" i="5"/>
  <c r="C1024" i="5"/>
  <c r="B1024" i="5"/>
  <c r="O1023" i="5"/>
  <c r="N1023" i="5"/>
  <c r="M1023" i="5"/>
  <c r="L1023" i="5"/>
  <c r="K1023" i="5"/>
  <c r="J1023" i="5"/>
  <c r="I1023" i="5"/>
  <c r="H1023" i="5"/>
  <c r="G1023" i="5"/>
  <c r="F1023" i="5"/>
  <c r="E1023" i="5"/>
  <c r="D1023" i="5"/>
  <c r="C1023" i="5"/>
  <c r="B1023" i="5"/>
  <c r="O1022" i="5"/>
  <c r="N1022" i="5"/>
  <c r="M1022" i="5"/>
  <c r="L1022" i="5"/>
  <c r="K1022" i="5"/>
  <c r="J1022" i="5"/>
  <c r="I1022" i="5"/>
  <c r="H1022" i="5"/>
  <c r="G1022" i="5"/>
  <c r="F1022" i="5"/>
  <c r="E1022" i="5"/>
  <c r="D1022" i="5"/>
  <c r="C1022" i="5"/>
  <c r="B1022" i="5"/>
  <c r="O1021" i="5"/>
  <c r="N1021" i="5"/>
  <c r="M1021" i="5"/>
  <c r="L1021" i="5"/>
  <c r="K1021" i="5"/>
  <c r="J1021" i="5"/>
  <c r="I1021" i="5"/>
  <c r="H1021" i="5"/>
  <c r="G1021" i="5"/>
  <c r="F1021" i="5"/>
  <c r="E1021" i="5"/>
  <c r="D1021" i="5"/>
  <c r="C1021" i="5"/>
  <c r="B1021" i="5"/>
  <c r="O1020" i="5"/>
  <c r="N1020" i="5"/>
  <c r="M1020" i="5"/>
  <c r="L1020" i="5"/>
  <c r="K1020" i="5"/>
  <c r="J1020" i="5"/>
  <c r="I1020" i="5"/>
  <c r="H1020" i="5"/>
  <c r="G1020" i="5"/>
  <c r="F1020" i="5"/>
  <c r="E1020" i="5"/>
  <c r="D1020" i="5"/>
  <c r="C1020" i="5"/>
  <c r="B1020" i="5"/>
  <c r="O1019" i="5"/>
  <c r="N1019" i="5"/>
  <c r="M1019" i="5"/>
  <c r="L1019" i="5"/>
  <c r="K1019" i="5"/>
  <c r="J1019" i="5"/>
  <c r="I1019" i="5"/>
  <c r="H1019" i="5"/>
  <c r="G1019" i="5"/>
  <c r="F1019" i="5"/>
  <c r="E1019" i="5"/>
  <c r="D1019" i="5"/>
  <c r="C1019" i="5"/>
  <c r="B1019" i="5"/>
  <c r="O1018" i="5"/>
  <c r="N1018" i="5"/>
  <c r="M1018" i="5"/>
  <c r="L1018" i="5"/>
  <c r="K1018" i="5"/>
  <c r="J1018" i="5"/>
  <c r="I1018" i="5"/>
  <c r="H1018" i="5"/>
  <c r="G1018" i="5"/>
  <c r="F1018" i="5"/>
  <c r="E1018" i="5"/>
  <c r="D1018" i="5"/>
  <c r="C1018" i="5"/>
  <c r="B1018" i="5"/>
  <c r="O1017" i="5"/>
  <c r="N1017" i="5"/>
  <c r="M1017" i="5"/>
  <c r="L1017" i="5"/>
  <c r="K1017" i="5"/>
  <c r="J1017" i="5"/>
  <c r="I1017" i="5"/>
  <c r="H1017" i="5"/>
  <c r="G1017" i="5"/>
  <c r="F1017" i="5"/>
  <c r="E1017" i="5"/>
  <c r="D1017" i="5"/>
  <c r="C1017" i="5"/>
  <c r="B1017" i="5"/>
  <c r="O1016" i="5"/>
  <c r="N1016" i="5"/>
  <c r="M1016" i="5"/>
  <c r="L1016" i="5"/>
  <c r="K1016" i="5"/>
  <c r="J1016" i="5"/>
  <c r="I1016" i="5"/>
  <c r="H1016" i="5"/>
  <c r="G1016" i="5"/>
  <c r="F1016" i="5"/>
  <c r="E1016" i="5"/>
  <c r="D1016" i="5"/>
  <c r="C1016" i="5"/>
  <c r="B1016" i="5"/>
  <c r="O1015" i="5"/>
  <c r="N1015" i="5"/>
  <c r="M1015" i="5"/>
  <c r="L1015" i="5"/>
  <c r="K1015" i="5"/>
  <c r="J1015" i="5"/>
  <c r="I1015" i="5"/>
  <c r="H1015" i="5"/>
  <c r="G1015" i="5"/>
  <c r="F1015" i="5"/>
  <c r="E1015" i="5"/>
  <c r="D1015" i="5"/>
  <c r="C1015" i="5"/>
  <c r="B1015" i="5"/>
  <c r="O1014" i="5"/>
  <c r="N1014" i="5"/>
  <c r="M1014" i="5"/>
  <c r="L1014" i="5"/>
  <c r="K1014" i="5"/>
  <c r="J1014" i="5"/>
  <c r="I1014" i="5"/>
  <c r="H1014" i="5"/>
  <c r="G1014" i="5"/>
  <c r="F1014" i="5"/>
  <c r="E1014" i="5"/>
  <c r="D1014" i="5"/>
  <c r="C1014" i="5"/>
  <c r="B1014" i="5"/>
  <c r="O1013" i="5"/>
  <c r="N1013" i="5"/>
  <c r="M1013" i="5"/>
  <c r="L1013" i="5"/>
  <c r="K1013" i="5"/>
  <c r="J1013" i="5"/>
  <c r="I1013" i="5"/>
  <c r="H1013" i="5"/>
  <c r="G1013" i="5"/>
  <c r="F1013" i="5"/>
  <c r="E1013" i="5"/>
  <c r="D1013" i="5"/>
  <c r="C1013" i="5"/>
  <c r="B1013" i="5"/>
  <c r="O1012" i="5"/>
  <c r="N1012" i="5"/>
  <c r="M1012" i="5"/>
  <c r="L1012" i="5"/>
  <c r="K1012" i="5"/>
  <c r="J1012" i="5"/>
  <c r="I1012" i="5"/>
  <c r="H1012" i="5"/>
  <c r="G1012" i="5"/>
  <c r="F1012" i="5"/>
  <c r="E1012" i="5"/>
  <c r="D1012" i="5"/>
  <c r="C1012" i="5"/>
  <c r="B1012" i="5"/>
  <c r="O1011" i="5"/>
  <c r="N1011" i="5"/>
  <c r="M1011" i="5"/>
  <c r="L1011" i="5"/>
  <c r="K1011" i="5"/>
  <c r="J1011" i="5"/>
  <c r="I1011" i="5"/>
  <c r="H1011" i="5"/>
  <c r="G1011" i="5"/>
  <c r="F1011" i="5"/>
  <c r="E1011" i="5"/>
  <c r="D1011" i="5"/>
  <c r="C1011" i="5"/>
  <c r="B1011" i="5"/>
  <c r="O1010" i="5"/>
  <c r="N1010" i="5"/>
  <c r="M1010" i="5"/>
  <c r="L1010" i="5"/>
  <c r="K1010" i="5"/>
  <c r="J1010" i="5"/>
  <c r="I1010" i="5"/>
  <c r="H1010" i="5"/>
  <c r="G1010" i="5"/>
  <c r="F1010" i="5"/>
  <c r="E1010" i="5"/>
  <c r="D1010" i="5"/>
  <c r="C1010" i="5"/>
  <c r="B1010" i="5"/>
  <c r="O1009" i="5"/>
  <c r="N1009" i="5"/>
  <c r="M1009" i="5"/>
  <c r="L1009" i="5"/>
  <c r="K1009" i="5"/>
  <c r="J1009" i="5"/>
  <c r="I1009" i="5"/>
  <c r="H1009" i="5"/>
  <c r="G1009" i="5"/>
  <c r="F1009" i="5"/>
  <c r="E1009" i="5"/>
  <c r="D1009" i="5"/>
  <c r="C1009" i="5"/>
  <c r="B1009" i="5"/>
  <c r="O1008" i="5"/>
  <c r="N1008" i="5"/>
  <c r="M1008" i="5"/>
  <c r="L1008" i="5"/>
  <c r="K1008" i="5"/>
  <c r="J1008" i="5"/>
  <c r="I1008" i="5"/>
  <c r="H1008" i="5"/>
  <c r="G1008" i="5"/>
  <c r="F1008" i="5"/>
  <c r="E1008" i="5"/>
  <c r="D1008" i="5"/>
  <c r="C1008" i="5"/>
  <c r="B1008" i="5"/>
  <c r="O1007" i="5"/>
  <c r="N1007" i="5"/>
  <c r="M1007" i="5"/>
  <c r="L1007" i="5"/>
  <c r="K1007" i="5"/>
  <c r="J1007" i="5"/>
  <c r="I1007" i="5"/>
  <c r="H1007" i="5"/>
  <c r="G1007" i="5"/>
  <c r="F1007" i="5"/>
  <c r="E1007" i="5"/>
  <c r="D1007" i="5"/>
  <c r="C1007" i="5"/>
  <c r="B1007" i="5"/>
  <c r="O1006" i="5"/>
  <c r="N1006" i="5"/>
  <c r="M1006" i="5"/>
  <c r="L1006" i="5"/>
  <c r="K1006" i="5"/>
  <c r="J1006" i="5"/>
  <c r="I1006" i="5"/>
  <c r="H1006" i="5"/>
  <c r="G1006" i="5"/>
  <c r="F1006" i="5"/>
  <c r="E1006" i="5"/>
  <c r="D1006" i="5"/>
  <c r="C1006" i="5"/>
  <c r="B1006" i="5"/>
  <c r="O1005" i="5"/>
  <c r="N1005" i="5"/>
  <c r="M1005" i="5"/>
  <c r="L1005" i="5"/>
  <c r="K1005" i="5"/>
  <c r="J1005" i="5"/>
  <c r="I1005" i="5"/>
  <c r="H1005" i="5"/>
  <c r="G1005" i="5"/>
  <c r="F1005" i="5"/>
  <c r="E1005" i="5"/>
  <c r="D1005" i="5"/>
  <c r="C1005" i="5"/>
  <c r="B1005" i="5"/>
  <c r="O1004" i="5"/>
  <c r="N1004" i="5"/>
  <c r="M1004" i="5"/>
  <c r="L1004" i="5"/>
  <c r="K1004" i="5"/>
  <c r="J1004" i="5"/>
  <c r="I1004" i="5"/>
  <c r="H1004" i="5"/>
  <c r="G1004" i="5"/>
  <c r="F1004" i="5"/>
  <c r="E1004" i="5"/>
  <c r="D1004" i="5"/>
  <c r="C1004" i="5"/>
  <c r="B1004" i="5"/>
  <c r="O1003" i="5"/>
  <c r="N1003" i="5"/>
  <c r="M1003" i="5"/>
  <c r="L1003" i="5"/>
  <c r="K1003" i="5"/>
  <c r="J1003" i="5"/>
  <c r="I1003" i="5"/>
  <c r="H1003" i="5"/>
  <c r="G1003" i="5"/>
  <c r="F1003" i="5"/>
  <c r="E1003" i="5"/>
  <c r="D1003" i="5"/>
  <c r="C1003" i="5"/>
  <c r="B1003" i="5"/>
  <c r="O1002" i="5"/>
  <c r="N1002" i="5"/>
  <c r="M1002" i="5"/>
  <c r="L1002" i="5"/>
  <c r="K1002" i="5"/>
  <c r="J1002" i="5"/>
  <c r="I1002" i="5"/>
  <c r="H1002" i="5"/>
  <c r="G1002" i="5"/>
  <c r="F1002" i="5"/>
  <c r="E1002" i="5"/>
  <c r="D1002" i="5"/>
  <c r="C1002" i="5"/>
  <c r="B1002" i="5"/>
  <c r="O1001" i="5"/>
  <c r="N1001" i="5"/>
  <c r="M1001" i="5"/>
  <c r="L1001" i="5"/>
  <c r="K1001" i="5"/>
  <c r="J1001" i="5"/>
  <c r="I1001" i="5"/>
  <c r="H1001" i="5"/>
  <c r="G1001" i="5"/>
  <c r="F1001" i="5"/>
  <c r="E1001" i="5"/>
  <c r="D1001" i="5"/>
  <c r="C1001" i="5"/>
  <c r="B1001" i="5"/>
  <c r="O1000" i="5"/>
  <c r="N1000" i="5"/>
  <c r="M1000" i="5"/>
  <c r="L1000" i="5"/>
  <c r="K1000" i="5"/>
  <c r="J1000" i="5"/>
  <c r="I1000" i="5"/>
  <c r="H1000" i="5"/>
  <c r="G1000" i="5"/>
  <c r="F1000" i="5"/>
  <c r="E1000" i="5"/>
  <c r="D1000" i="5"/>
  <c r="C1000" i="5"/>
  <c r="B1000" i="5"/>
  <c r="O999" i="5"/>
  <c r="N999" i="5"/>
  <c r="M999" i="5"/>
  <c r="L999" i="5"/>
  <c r="K999" i="5"/>
  <c r="J999" i="5"/>
  <c r="I999" i="5"/>
  <c r="H999" i="5"/>
  <c r="G999" i="5"/>
  <c r="F999" i="5"/>
  <c r="E999" i="5"/>
  <c r="D999" i="5"/>
  <c r="C999" i="5"/>
  <c r="B999" i="5"/>
  <c r="O998" i="5"/>
  <c r="N998" i="5"/>
  <c r="M998" i="5"/>
  <c r="L998" i="5"/>
  <c r="K998" i="5"/>
  <c r="J998" i="5"/>
  <c r="I998" i="5"/>
  <c r="H998" i="5"/>
  <c r="G998" i="5"/>
  <c r="F998" i="5"/>
  <c r="E998" i="5"/>
  <c r="D998" i="5"/>
  <c r="C998" i="5"/>
  <c r="B998" i="5"/>
  <c r="O997" i="5"/>
  <c r="N997" i="5"/>
  <c r="M997" i="5"/>
  <c r="L997" i="5"/>
  <c r="K997" i="5"/>
  <c r="J997" i="5"/>
  <c r="I997" i="5"/>
  <c r="H997" i="5"/>
  <c r="G997" i="5"/>
  <c r="F997" i="5"/>
  <c r="E997" i="5"/>
  <c r="D997" i="5"/>
  <c r="C997" i="5"/>
  <c r="B997" i="5"/>
  <c r="O996" i="5"/>
  <c r="N996" i="5"/>
  <c r="M996" i="5"/>
  <c r="L996" i="5"/>
  <c r="K996" i="5"/>
  <c r="J996" i="5"/>
  <c r="I996" i="5"/>
  <c r="H996" i="5"/>
  <c r="G996" i="5"/>
  <c r="F996" i="5"/>
  <c r="E996" i="5"/>
  <c r="D996" i="5"/>
  <c r="C996" i="5"/>
  <c r="B996" i="5"/>
  <c r="O995" i="5"/>
  <c r="N995" i="5"/>
  <c r="M995" i="5"/>
  <c r="L995" i="5"/>
  <c r="K995" i="5"/>
  <c r="J995" i="5"/>
  <c r="I995" i="5"/>
  <c r="H995" i="5"/>
  <c r="G995" i="5"/>
  <c r="F995" i="5"/>
  <c r="E995" i="5"/>
  <c r="D995" i="5"/>
  <c r="C995" i="5"/>
  <c r="B995" i="5"/>
  <c r="O994" i="5"/>
  <c r="N994" i="5"/>
  <c r="M994" i="5"/>
  <c r="L994" i="5"/>
  <c r="K994" i="5"/>
  <c r="J994" i="5"/>
  <c r="I994" i="5"/>
  <c r="H994" i="5"/>
  <c r="G994" i="5"/>
  <c r="F994" i="5"/>
  <c r="E994" i="5"/>
  <c r="D994" i="5"/>
  <c r="C994" i="5"/>
  <c r="B994" i="5"/>
  <c r="O993" i="5"/>
  <c r="N993" i="5"/>
  <c r="M993" i="5"/>
  <c r="L993" i="5"/>
  <c r="K993" i="5"/>
  <c r="J993" i="5"/>
  <c r="I993" i="5"/>
  <c r="H993" i="5"/>
  <c r="G993" i="5"/>
  <c r="F993" i="5"/>
  <c r="E993" i="5"/>
  <c r="D993" i="5"/>
  <c r="C993" i="5"/>
  <c r="B993" i="5"/>
  <c r="O992" i="5"/>
  <c r="N992" i="5"/>
  <c r="M992" i="5"/>
  <c r="L992" i="5"/>
  <c r="K992" i="5"/>
  <c r="J992" i="5"/>
  <c r="I992" i="5"/>
  <c r="H992" i="5"/>
  <c r="G992" i="5"/>
  <c r="F992" i="5"/>
  <c r="E992" i="5"/>
  <c r="D992" i="5"/>
  <c r="C992" i="5"/>
  <c r="B992" i="5"/>
  <c r="O991" i="5"/>
  <c r="N991" i="5"/>
  <c r="M991" i="5"/>
  <c r="L991" i="5"/>
  <c r="K991" i="5"/>
  <c r="J991" i="5"/>
  <c r="I991" i="5"/>
  <c r="H991" i="5"/>
  <c r="G991" i="5"/>
  <c r="F991" i="5"/>
  <c r="E991" i="5"/>
  <c r="D991" i="5"/>
  <c r="C991" i="5"/>
  <c r="B991" i="5"/>
  <c r="O990" i="5"/>
  <c r="N990" i="5"/>
  <c r="M990" i="5"/>
  <c r="L990" i="5"/>
  <c r="K990" i="5"/>
  <c r="J990" i="5"/>
  <c r="I990" i="5"/>
  <c r="H990" i="5"/>
  <c r="G990" i="5"/>
  <c r="F990" i="5"/>
  <c r="E990" i="5"/>
  <c r="D990" i="5"/>
  <c r="C990" i="5"/>
  <c r="B990" i="5"/>
  <c r="O989" i="5"/>
  <c r="N989" i="5"/>
  <c r="M989" i="5"/>
  <c r="L989" i="5"/>
  <c r="K989" i="5"/>
  <c r="J989" i="5"/>
  <c r="I989" i="5"/>
  <c r="H989" i="5"/>
  <c r="G989" i="5"/>
  <c r="F989" i="5"/>
  <c r="E989" i="5"/>
  <c r="D989" i="5"/>
  <c r="C989" i="5"/>
  <c r="B989" i="5"/>
  <c r="O988" i="5"/>
  <c r="N988" i="5"/>
  <c r="M988" i="5"/>
  <c r="L988" i="5"/>
  <c r="K988" i="5"/>
  <c r="J988" i="5"/>
  <c r="I988" i="5"/>
  <c r="H988" i="5"/>
  <c r="G988" i="5"/>
  <c r="F988" i="5"/>
  <c r="E988" i="5"/>
  <c r="D988" i="5"/>
  <c r="C988" i="5"/>
  <c r="B988" i="5"/>
  <c r="O987" i="5"/>
  <c r="N987" i="5"/>
  <c r="M987" i="5"/>
  <c r="L987" i="5"/>
  <c r="K987" i="5"/>
  <c r="J987" i="5"/>
  <c r="I987" i="5"/>
  <c r="H987" i="5"/>
  <c r="G987" i="5"/>
  <c r="F987" i="5"/>
  <c r="E987" i="5"/>
  <c r="D987" i="5"/>
  <c r="C987" i="5"/>
  <c r="B987" i="5"/>
  <c r="O986" i="5"/>
  <c r="N986" i="5"/>
  <c r="M986" i="5"/>
  <c r="L986" i="5"/>
  <c r="K986" i="5"/>
  <c r="J986" i="5"/>
  <c r="I986" i="5"/>
  <c r="H986" i="5"/>
  <c r="G986" i="5"/>
  <c r="F986" i="5"/>
  <c r="E986" i="5"/>
  <c r="D986" i="5"/>
  <c r="C986" i="5"/>
  <c r="B986" i="5"/>
  <c r="O985" i="5"/>
  <c r="N985" i="5"/>
  <c r="M985" i="5"/>
  <c r="L985" i="5"/>
  <c r="K985" i="5"/>
  <c r="J985" i="5"/>
  <c r="I985" i="5"/>
  <c r="H985" i="5"/>
  <c r="G985" i="5"/>
  <c r="F985" i="5"/>
  <c r="E985" i="5"/>
  <c r="D985" i="5"/>
  <c r="C985" i="5"/>
  <c r="B985" i="5"/>
  <c r="O984" i="5"/>
  <c r="N984" i="5"/>
  <c r="M984" i="5"/>
  <c r="L984" i="5"/>
  <c r="K984" i="5"/>
  <c r="J984" i="5"/>
  <c r="I984" i="5"/>
  <c r="H984" i="5"/>
  <c r="G984" i="5"/>
  <c r="F984" i="5"/>
  <c r="E984" i="5"/>
  <c r="D984" i="5"/>
  <c r="C984" i="5"/>
  <c r="B984" i="5"/>
  <c r="O983" i="5"/>
  <c r="N983" i="5"/>
  <c r="M983" i="5"/>
  <c r="L983" i="5"/>
  <c r="K983" i="5"/>
  <c r="J983" i="5"/>
  <c r="I983" i="5"/>
  <c r="H983" i="5"/>
  <c r="G983" i="5"/>
  <c r="F983" i="5"/>
  <c r="E983" i="5"/>
  <c r="D983" i="5"/>
  <c r="C983" i="5"/>
  <c r="B983" i="5"/>
  <c r="O982" i="5"/>
  <c r="N982" i="5"/>
  <c r="M982" i="5"/>
  <c r="L982" i="5"/>
  <c r="K982" i="5"/>
  <c r="J982" i="5"/>
  <c r="I982" i="5"/>
  <c r="H982" i="5"/>
  <c r="G982" i="5"/>
  <c r="F982" i="5"/>
  <c r="E982" i="5"/>
  <c r="D982" i="5"/>
  <c r="C982" i="5"/>
  <c r="B982" i="5"/>
  <c r="O981" i="5"/>
  <c r="N981" i="5"/>
  <c r="M981" i="5"/>
  <c r="L981" i="5"/>
  <c r="K981" i="5"/>
  <c r="J981" i="5"/>
  <c r="I981" i="5"/>
  <c r="H981" i="5"/>
  <c r="G981" i="5"/>
  <c r="F981" i="5"/>
  <c r="E981" i="5"/>
  <c r="D981" i="5"/>
  <c r="C981" i="5"/>
  <c r="B981" i="5"/>
  <c r="O980" i="5"/>
  <c r="N980" i="5"/>
  <c r="M980" i="5"/>
  <c r="L980" i="5"/>
  <c r="K980" i="5"/>
  <c r="J980" i="5"/>
  <c r="I980" i="5"/>
  <c r="H980" i="5"/>
  <c r="G980" i="5"/>
  <c r="F980" i="5"/>
  <c r="E980" i="5"/>
  <c r="D980" i="5"/>
  <c r="C980" i="5"/>
  <c r="B980" i="5"/>
  <c r="O979" i="5"/>
  <c r="N979" i="5"/>
  <c r="M979" i="5"/>
  <c r="L979" i="5"/>
  <c r="K979" i="5"/>
  <c r="J979" i="5"/>
  <c r="I979" i="5"/>
  <c r="H979" i="5"/>
  <c r="G979" i="5"/>
  <c r="F979" i="5"/>
  <c r="E979" i="5"/>
  <c r="D979" i="5"/>
  <c r="C979" i="5"/>
  <c r="B979" i="5"/>
  <c r="O978" i="5"/>
  <c r="N978" i="5"/>
  <c r="M978" i="5"/>
  <c r="L978" i="5"/>
  <c r="K978" i="5"/>
  <c r="J978" i="5"/>
  <c r="I978" i="5"/>
  <c r="H978" i="5"/>
  <c r="G978" i="5"/>
  <c r="F978" i="5"/>
  <c r="E978" i="5"/>
  <c r="D978" i="5"/>
  <c r="C978" i="5"/>
  <c r="B978" i="5"/>
  <c r="O977" i="5"/>
  <c r="N977" i="5"/>
  <c r="M977" i="5"/>
  <c r="L977" i="5"/>
  <c r="K977" i="5"/>
  <c r="J977" i="5"/>
  <c r="I977" i="5"/>
  <c r="H977" i="5"/>
  <c r="G977" i="5"/>
  <c r="F977" i="5"/>
  <c r="E977" i="5"/>
  <c r="D977" i="5"/>
  <c r="C977" i="5"/>
  <c r="B977" i="5"/>
  <c r="O976" i="5"/>
  <c r="N976" i="5"/>
  <c r="M976" i="5"/>
  <c r="L976" i="5"/>
  <c r="K976" i="5"/>
  <c r="J976" i="5"/>
  <c r="I976" i="5"/>
  <c r="H976" i="5"/>
  <c r="G976" i="5"/>
  <c r="F976" i="5"/>
  <c r="E976" i="5"/>
  <c r="D976" i="5"/>
  <c r="C976" i="5"/>
  <c r="B976" i="5"/>
  <c r="O975" i="5"/>
  <c r="N975" i="5"/>
  <c r="M975" i="5"/>
  <c r="L975" i="5"/>
  <c r="K975" i="5"/>
  <c r="J975" i="5"/>
  <c r="I975" i="5"/>
  <c r="H975" i="5"/>
  <c r="G975" i="5"/>
  <c r="F975" i="5"/>
  <c r="E975" i="5"/>
  <c r="D975" i="5"/>
  <c r="C975" i="5"/>
  <c r="B975" i="5"/>
  <c r="O974" i="5"/>
  <c r="N974" i="5"/>
  <c r="M974" i="5"/>
  <c r="L974" i="5"/>
  <c r="K974" i="5"/>
  <c r="J974" i="5"/>
  <c r="I974" i="5"/>
  <c r="H974" i="5"/>
  <c r="G974" i="5"/>
  <c r="F974" i="5"/>
  <c r="E974" i="5"/>
  <c r="D974" i="5"/>
  <c r="C974" i="5"/>
  <c r="B974" i="5"/>
  <c r="O973" i="5"/>
  <c r="N973" i="5"/>
  <c r="M973" i="5"/>
  <c r="L973" i="5"/>
  <c r="K973" i="5"/>
  <c r="J973" i="5"/>
  <c r="I973" i="5"/>
  <c r="H973" i="5"/>
  <c r="G973" i="5"/>
  <c r="F973" i="5"/>
  <c r="E973" i="5"/>
  <c r="D973" i="5"/>
  <c r="C973" i="5"/>
  <c r="B973" i="5"/>
  <c r="O972" i="5"/>
  <c r="N972" i="5"/>
  <c r="M972" i="5"/>
  <c r="L972" i="5"/>
  <c r="K972" i="5"/>
  <c r="J972" i="5"/>
  <c r="I972" i="5"/>
  <c r="H972" i="5"/>
  <c r="G972" i="5"/>
  <c r="F972" i="5"/>
  <c r="E972" i="5"/>
  <c r="D972" i="5"/>
  <c r="C972" i="5"/>
  <c r="B972" i="5"/>
  <c r="O971" i="5"/>
  <c r="N971" i="5"/>
  <c r="M971" i="5"/>
  <c r="L971" i="5"/>
  <c r="K971" i="5"/>
  <c r="J971" i="5"/>
  <c r="I971" i="5"/>
  <c r="H971" i="5"/>
  <c r="G971" i="5"/>
  <c r="F971" i="5"/>
  <c r="E971" i="5"/>
  <c r="D971" i="5"/>
  <c r="C971" i="5"/>
  <c r="B971" i="5"/>
  <c r="O970" i="5"/>
  <c r="N970" i="5"/>
  <c r="M970" i="5"/>
  <c r="L970" i="5"/>
  <c r="K970" i="5"/>
  <c r="J970" i="5"/>
  <c r="I970" i="5"/>
  <c r="H970" i="5"/>
  <c r="G970" i="5"/>
  <c r="F970" i="5"/>
  <c r="E970" i="5"/>
  <c r="D970" i="5"/>
  <c r="C970" i="5"/>
  <c r="B970" i="5"/>
  <c r="O969" i="5"/>
  <c r="N969" i="5"/>
  <c r="M969" i="5"/>
  <c r="L969" i="5"/>
  <c r="K969" i="5"/>
  <c r="J969" i="5"/>
  <c r="I969" i="5"/>
  <c r="H969" i="5"/>
  <c r="G969" i="5"/>
  <c r="F969" i="5"/>
  <c r="E969" i="5"/>
  <c r="D969" i="5"/>
  <c r="C969" i="5"/>
  <c r="B969" i="5"/>
  <c r="O968" i="5"/>
  <c r="N968" i="5"/>
  <c r="M968" i="5"/>
  <c r="L968" i="5"/>
  <c r="K968" i="5"/>
  <c r="J968" i="5"/>
  <c r="I968" i="5"/>
  <c r="H968" i="5"/>
  <c r="G968" i="5"/>
  <c r="F968" i="5"/>
  <c r="E968" i="5"/>
  <c r="D968" i="5"/>
  <c r="C968" i="5"/>
  <c r="B968" i="5"/>
  <c r="O967" i="5"/>
  <c r="N967" i="5"/>
  <c r="M967" i="5"/>
  <c r="L967" i="5"/>
  <c r="K967" i="5"/>
  <c r="J967" i="5"/>
  <c r="I967" i="5"/>
  <c r="H967" i="5"/>
  <c r="G967" i="5"/>
  <c r="F967" i="5"/>
  <c r="E967" i="5"/>
  <c r="D967" i="5"/>
  <c r="C967" i="5"/>
  <c r="B967" i="5"/>
  <c r="O966" i="5"/>
  <c r="N966" i="5"/>
  <c r="M966" i="5"/>
  <c r="L966" i="5"/>
  <c r="K966" i="5"/>
  <c r="J966" i="5"/>
  <c r="I966" i="5"/>
  <c r="H966" i="5"/>
  <c r="G966" i="5"/>
  <c r="F966" i="5"/>
  <c r="E966" i="5"/>
  <c r="D966" i="5"/>
  <c r="C966" i="5"/>
  <c r="B966" i="5"/>
  <c r="O965" i="5"/>
  <c r="N965" i="5"/>
  <c r="M965" i="5"/>
  <c r="L965" i="5"/>
  <c r="K965" i="5"/>
  <c r="J965" i="5"/>
  <c r="I965" i="5"/>
  <c r="H965" i="5"/>
  <c r="G965" i="5"/>
  <c r="F965" i="5"/>
  <c r="E965" i="5"/>
  <c r="D965" i="5"/>
  <c r="C965" i="5"/>
  <c r="B965" i="5"/>
  <c r="O964" i="5"/>
  <c r="N964" i="5"/>
  <c r="M964" i="5"/>
  <c r="L964" i="5"/>
  <c r="K964" i="5"/>
  <c r="J964" i="5"/>
  <c r="I964" i="5"/>
  <c r="H964" i="5"/>
  <c r="G964" i="5"/>
  <c r="F964" i="5"/>
  <c r="E964" i="5"/>
  <c r="D964" i="5"/>
  <c r="C964" i="5"/>
  <c r="B964" i="5"/>
  <c r="O963" i="5"/>
  <c r="N963" i="5"/>
  <c r="M963" i="5"/>
  <c r="L963" i="5"/>
  <c r="K963" i="5"/>
  <c r="J963" i="5"/>
  <c r="I963" i="5"/>
  <c r="H963" i="5"/>
  <c r="G963" i="5"/>
  <c r="F963" i="5"/>
  <c r="E963" i="5"/>
  <c r="D963" i="5"/>
  <c r="C963" i="5"/>
  <c r="B963" i="5"/>
  <c r="O962" i="5"/>
  <c r="N962" i="5"/>
  <c r="M962" i="5"/>
  <c r="L962" i="5"/>
  <c r="K962" i="5"/>
  <c r="J962" i="5"/>
  <c r="I962" i="5"/>
  <c r="H962" i="5"/>
  <c r="G962" i="5"/>
  <c r="F962" i="5"/>
  <c r="E962" i="5"/>
  <c r="D962" i="5"/>
  <c r="C962" i="5"/>
  <c r="B962" i="5"/>
  <c r="O961" i="5"/>
  <c r="N961" i="5"/>
  <c r="M961" i="5"/>
  <c r="L961" i="5"/>
  <c r="K961" i="5"/>
  <c r="J961" i="5"/>
  <c r="I961" i="5"/>
  <c r="H961" i="5"/>
  <c r="G961" i="5"/>
  <c r="F961" i="5"/>
  <c r="E961" i="5"/>
  <c r="D961" i="5"/>
  <c r="C961" i="5"/>
  <c r="B961" i="5"/>
  <c r="O960" i="5"/>
  <c r="N960" i="5"/>
  <c r="M960" i="5"/>
  <c r="L960" i="5"/>
  <c r="K960" i="5"/>
  <c r="J960" i="5"/>
  <c r="I960" i="5"/>
  <c r="H960" i="5"/>
  <c r="G960" i="5"/>
  <c r="F960" i="5"/>
  <c r="E960" i="5"/>
  <c r="D960" i="5"/>
  <c r="C960" i="5"/>
  <c r="B960" i="5"/>
  <c r="O959" i="5"/>
  <c r="N959" i="5"/>
  <c r="M959" i="5"/>
  <c r="L959" i="5"/>
  <c r="K959" i="5"/>
  <c r="J959" i="5"/>
  <c r="I959" i="5"/>
  <c r="H959" i="5"/>
  <c r="G959" i="5"/>
  <c r="F959" i="5"/>
  <c r="E959" i="5"/>
  <c r="D959" i="5"/>
  <c r="C959" i="5"/>
  <c r="B959" i="5"/>
  <c r="O958" i="5"/>
  <c r="N958" i="5"/>
  <c r="M958" i="5"/>
  <c r="L958" i="5"/>
  <c r="K958" i="5"/>
  <c r="J958" i="5"/>
  <c r="I958" i="5"/>
  <c r="H958" i="5"/>
  <c r="G958" i="5"/>
  <c r="F958" i="5"/>
  <c r="E958" i="5"/>
  <c r="D958" i="5"/>
  <c r="C958" i="5"/>
  <c r="B958" i="5"/>
  <c r="O957" i="5"/>
  <c r="N957" i="5"/>
  <c r="M957" i="5"/>
  <c r="L957" i="5"/>
  <c r="K957" i="5"/>
  <c r="J957" i="5"/>
  <c r="I957" i="5"/>
  <c r="H957" i="5"/>
  <c r="G957" i="5"/>
  <c r="F957" i="5"/>
  <c r="E957" i="5"/>
  <c r="D957" i="5"/>
  <c r="C957" i="5"/>
  <c r="B957" i="5"/>
  <c r="O956" i="5"/>
  <c r="N956" i="5"/>
  <c r="M956" i="5"/>
  <c r="L956" i="5"/>
  <c r="K956" i="5"/>
  <c r="J956" i="5"/>
  <c r="I956" i="5"/>
  <c r="H956" i="5"/>
  <c r="G956" i="5"/>
  <c r="F956" i="5"/>
  <c r="E956" i="5"/>
  <c r="D956" i="5"/>
  <c r="C956" i="5"/>
  <c r="B956" i="5"/>
  <c r="O955" i="5"/>
  <c r="N955" i="5"/>
  <c r="M955" i="5"/>
  <c r="L955" i="5"/>
  <c r="K955" i="5"/>
  <c r="J955" i="5"/>
  <c r="I955" i="5"/>
  <c r="H955" i="5"/>
  <c r="G955" i="5"/>
  <c r="F955" i="5"/>
  <c r="E955" i="5"/>
  <c r="D955" i="5"/>
  <c r="C955" i="5"/>
  <c r="B955" i="5"/>
  <c r="O954" i="5"/>
  <c r="N954" i="5"/>
  <c r="M954" i="5"/>
  <c r="L954" i="5"/>
  <c r="K954" i="5"/>
  <c r="J954" i="5"/>
  <c r="I954" i="5"/>
  <c r="H954" i="5"/>
  <c r="G954" i="5"/>
  <c r="F954" i="5"/>
  <c r="E954" i="5"/>
  <c r="D954" i="5"/>
  <c r="C954" i="5"/>
  <c r="B954" i="5"/>
  <c r="O953" i="5"/>
  <c r="N953" i="5"/>
  <c r="M953" i="5"/>
  <c r="L953" i="5"/>
  <c r="K953" i="5"/>
  <c r="J953" i="5"/>
  <c r="I953" i="5"/>
  <c r="H953" i="5"/>
  <c r="G953" i="5"/>
  <c r="F953" i="5"/>
  <c r="E953" i="5"/>
  <c r="D953" i="5"/>
  <c r="C953" i="5"/>
  <c r="B953" i="5"/>
  <c r="O952" i="5"/>
  <c r="N952" i="5"/>
  <c r="M952" i="5"/>
  <c r="L952" i="5"/>
  <c r="K952" i="5"/>
  <c r="J952" i="5"/>
  <c r="I952" i="5"/>
  <c r="H952" i="5"/>
  <c r="G952" i="5"/>
  <c r="F952" i="5"/>
  <c r="E952" i="5"/>
  <c r="D952" i="5"/>
  <c r="C952" i="5"/>
  <c r="B952" i="5"/>
  <c r="O951" i="5"/>
  <c r="N951" i="5"/>
  <c r="M951" i="5"/>
  <c r="L951" i="5"/>
  <c r="K951" i="5"/>
  <c r="J951" i="5"/>
  <c r="I951" i="5"/>
  <c r="H951" i="5"/>
  <c r="G951" i="5"/>
  <c r="F951" i="5"/>
  <c r="E951" i="5"/>
  <c r="D951" i="5"/>
  <c r="C951" i="5"/>
  <c r="B951" i="5"/>
  <c r="O950" i="5"/>
  <c r="N950" i="5"/>
  <c r="M950" i="5"/>
  <c r="L950" i="5"/>
  <c r="K950" i="5"/>
  <c r="J950" i="5"/>
  <c r="I950" i="5"/>
  <c r="H950" i="5"/>
  <c r="G950" i="5"/>
  <c r="F950" i="5"/>
  <c r="E950" i="5"/>
  <c r="D950" i="5"/>
  <c r="C950" i="5"/>
  <c r="B950" i="5"/>
  <c r="O949" i="5"/>
  <c r="N949" i="5"/>
  <c r="M949" i="5"/>
  <c r="L949" i="5"/>
  <c r="K949" i="5"/>
  <c r="J949" i="5"/>
  <c r="I949" i="5"/>
  <c r="H949" i="5"/>
  <c r="G949" i="5"/>
  <c r="F949" i="5"/>
  <c r="E949" i="5"/>
  <c r="D949" i="5"/>
  <c r="C949" i="5"/>
  <c r="B949" i="5"/>
  <c r="O948" i="5"/>
  <c r="N948" i="5"/>
  <c r="M948" i="5"/>
  <c r="L948" i="5"/>
  <c r="K948" i="5"/>
  <c r="J948" i="5"/>
  <c r="I948" i="5"/>
  <c r="H948" i="5"/>
  <c r="G948" i="5"/>
  <c r="F948" i="5"/>
  <c r="E948" i="5"/>
  <c r="D948" i="5"/>
  <c r="C948" i="5"/>
  <c r="B948" i="5"/>
  <c r="O947" i="5"/>
  <c r="N947" i="5"/>
  <c r="M947" i="5"/>
  <c r="L947" i="5"/>
  <c r="K947" i="5"/>
  <c r="J947" i="5"/>
  <c r="I947" i="5"/>
  <c r="H947" i="5"/>
  <c r="G947" i="5"/>
  <c r="F947" i="5"/>
  <c r="E947" i="5"/>
  <c r="D947" i="5"/>
  <c r="C947" i="5"/>
  <c r="B947" i="5"/>
  <c r="O946" i="5"/>
  <c r="N946" i="5"/>
  <c r="M946" i="5"/>
  <c r="L946" i="5"/>
  <c r="K946" i="5"/>
  <c r="J946" i="5"/>
  <c r="I946" i="5"/>
  <c r="H946" i="5"/>
  <c r="G946" i="5"/>
  <c r="F946" i="5"/>
  <c r="E946" i="5"/>
  <c r="D946" i="5"/>
  <c r="C946" i="5"/>
  <c r="B946" i="5"/>
  <c r="O945" i="5"/>
  <c r="N945" i="5"/>
  <c r="M945" i="5"/>
  <c r="L945" i="5"/>
  <c r="K945" i="5"/>
  <c r="J945" i="5"/>
  <c r="I945" i="5"/>
  <c r="H945" i="5"/>
  <c r="G945" i="5"/>
  <c r="F945" i="5"/>
  <c r="E945" i="5"/>
  <c r="D945" i="5"/>
  <c r="C945" i="5"/>
  <c r="B945" i="5"/>
  <c r="O944" i="5"/>
  <c r="N944" i="5"/>
  <c r="M944" i="5"/>
  <c r="L944" i="5"/>
  <c r="K944" i="5"/>
  <c r="J944" i="5"/>
  <c r="I944" i="5"/>
  <c r="H944" i="5"/>
  <c r="G944" i="5"/>
  <c r="F944" i="5"/>
  <c r="E944" i="5"/>
  <c r="D944" i="5"/>
  <c r="C944" i="5"/>
  <c r="B944" i="5"/>
  <c r="O943" i="5"/>
  <c r="N943" i="5"/>
  <c r="M943" i="5"/>
  <c r="L943" i="5"/>
  <c r="K943" i="5"/>
  <c r="J943" i="5"/>
  <c r="I943" i="5"/>
  <c r="H943" i="5"/>
  <c r="G943" i="5"/>
  <c r="F943" i="5"/>
  <c r="E943" i="5"/>
  <c r="D943" i="5"/>
  <c r="C943" i="5"/>
  <c r="B943" i="5"/>
  <c r="O942" i="5"/>
  <c r="N942" i="5"/>
  <c r="M942" i="5"/>
  <c r="L942" i="5"/>
  <c r="K942" i="5"/>
  <c r="J942" i="5"/>
  <c r="I942" i="5"/>
  <c r="H942" i="5"/>
  <c r="G942" i="5"/>
  <c r="F942" i="5"/>
  <c r="E942" i="5"/>
  <c r="D942" i="5"/>
  <c r="C942" i="5"/>
  <c r="B942" i="5"/>
  <c r="O941" i="5"/>
  <c r="N941" i="5"/>
  <c r="M941" i="5"/>
  <c r="L941" i="5"/>
  <c r="K941" i="5"/>
  <c r="J941" i="5"/>
  <c r="I941" i="5"/>
  <c r="H941" i="5"/>
  <c r="G941" i="5"/>
  <c r="F941" i="5"/>
  <c r="E941" i="5"/>
  <c r="D941" i="5"/>
  <c r="C941" i="5"/>
  <c r="B941" i="5"/>
  <c r="O940" i="5"/>
  <c r="N940" i="5"/>
  <c r="M940" i="5"/>
  <c r="L940" i="5"/>
  <c r="K940" i="5"/>
  <c r="J940" i="5"/>
  <c r="I940" i="5"/>
  <c r="H940" i="5"/>
  <c r="G940" i="5"/>
  <c r="F940" i="5"/>
  <c r="E940" i="5"/>
  <c r="D940" i="5"/>
  <c r="C940" i="5"/>
  <c r="B940" i="5"/>
  <c r="O939" i="5"/>
  <c r="N939" i="5"/>
  <c r="M939" i="5"/>
  <c r="L939" i="5"/>
  <c r="K939" i="5"/>
  <c r="J939" i="5"/>
  <c r="I939" i="5"/>
  <c r="H939" i="5"/>
  <c r="G939" i="5"/>
  <c r="F939" i="5"/>
  <c r="E939" i="5"/>
  <c r="D939" i="5"/>
  <c r="C939" i="5"/>
  <c r="B939" i="5"/>
  <c r="O938" i="5"/>
  <c r="N938" i="5"/>
  <c r="M938" i="5"/>
  <c r="L938" i="5"/>
  <c r="K938" i="5"/>
  <c r="J938" i="5"/>
  <c r="I938" i="5"/>
  <c r="H938" i="5"/>
  <c r="G938" i="5"/>
  <c r="F938" i="5"/>
  <c r="E938" i="5"/>
  <c r="D938" i="5"/>
  <c r="C938" i="5"/>
  <c r="B938" i="5"/>
  <c r="O937" i="5"/>
  <c r="N937" i="5"/>
  <c r="M937" i="5"/>
  <c r="L937" i="5"/>
  <c r="K937" i="5"/>
  <c r="J937" i="5"/>
  <c r="I937" i="5"/>
  <c r="H937" i="5"/>
  <c r="G937" i="5"/>
  <c r="F937" i="5"/>
  <c r="E937" i="5"/>
  <c r="D937" i="5"/>
  <c r="C937" i="5"/>
  <c r="B937" i="5"/>
  <c r="O936" i="5"/>
  <c r="N936" i="5"/>
  <c r="M936" i="5"/>
  <c r="L936" i="5"/>
  <c r="K936" i="5"/>
  <c r="J936" i="5"/>
  <c r="I936" i="5"/>
  <c r="H936" i="5"/>
  <c r="G936" i="5"/>
  <c r="F936" i="5"/>
  <c r="E936" i="5"/>
  <c r="D936" i="5"/>
  <c r="C936" i="5"/>
  <c r="B936" i="5"/>
  <c r="O935" i="5"/>
  <c r="N935" i="5"/>
  <c r="M935" i="5"/>
  <c r="L935" i="5"/>
  <c r="K935" i="5"/>
  <c r="J935" i="5"/>
  <c r="I935" i="5"/>
  <c r="H935" i="5"/>
  <c r="G935" i="5"/>
  <c r="F935" i="5"/>
  <c r="E935" i="5"/>
  <c r="D935" i="5"/>
  <c r="C935" i="5"/>
  <c r="B935" i="5"/>
  <c r="O934" i="5"/>
  <c r="N934" i="5"/>
  <c r="M934" i="5"/>
  <c r="L934" i="5"/>
  <c r="K934" i="5"/>
  <c r="J934" i="5"/>
  <c r="I934" i="5"/>
  <c r="H934" i="5"/>
  <c r="G934" i="5"/>
  <c r="F934" i="5"/>
  <c r="E934" i="5"/>
  <c r="D934" i="5"/>
  <c r="C934" i="5"/>
  <c r="B934" i="5"/>
  <c r="O933" i="5"/>
  <c r="N933" i="5"/>
  <c r="M933" i="5"/>
  <c r="L933" i="5"/>
  <c r="K933" i="5"/>
  <c r="J933" i="5"/>
  <c r="I933" i="5"/>
  <c r="H933" i="5"/>
  <c r="G933" i="5"/>
  <c r="F933" i="5"/>
  <c r="E933" i="5"/>
  <c r="D933" i="5"/>
  <c r="C933" i="5"/>
  <c r="B933" i="5"/>
  <c r="O932" i="5"/>
  <c r="N932" i="5"/>
  <c r="M932" i="5"/>
  <c r="L932" i="5"/>
  <c r="K932" i="5"/>
  <c r="J932" i="5"/>
  <c r="I932" i="5"/>
  <c r="H932" i="5"/>
  <c r="G932" i="5"/>
  <c r="F932" i="5"/>
  <c r="E932" i="5"/>
  <c r="D932" i="5"/>
  <c r="C932" i="5"/>
  <c r="B932" i="5"/>
  <c r="O931" i="5"/>
  <c r="N931" i="5"/>
  <c r="M931" i="5"/>
  <c r="L931" i="5"/>
  <c r="K931" i="5"/>
  <c r="J931" i="5"/>
  <c r="I931" i="5"/>
  <c r="H931" i="5"/>
  <c r="G931" i="5"/>
  <c r="F931" i="5"/>
  <c r="E931" i="5"/>
  <c r="D931" i="5"/>
  <c r="C931" i="5"/>
  <c r="B931" i="5"/>
  <c r="O930" i="5"/>
  <c r="N930" i="5"/>
  <c r="M930" i="5"/>
  <c r="L930" i="5"/>
  <c r="K930" i="5"/>
  <c r="J930" i="5"/>
  <c r="I930" i="5"/>
  <c r="H930" i="5"/>
  <c r="G930" i="5"/>
  <c r="F930" i="5"/>
  <c r="E930" i="5"/>
  <c r="D930" i="5"/>
  <c r="C930" i="5"/>
  <c r="B930" i="5"/>
  <c r="O929" i="5"/>
  <c r="N929" i="5"/>
  <c r="M929" i="5"/>
  <c r="L929" i="5"/>
  <c r="K929" i="5"/>
  <c r="J929" i="5"/>
  <c r="I929" i="5"/>
  <c r="H929" i="5"/>
  <c r="G929" i="5"/>
  <c r="F929" i="5"/>
  <c r="E929" i="5"/>
  <c r="D929" i="5"/>
  <c r="C929" i="5"/>
  <c r="B929" i="5"/>
  <c r="O928" i="5"/>
  <c r="N928" i="5"/>
  <c r="M928" i="5"/>
  <c r="L928" i="5"/>
  <c r="K928" i="5"/>
  <c r="J928" i="5"/>
  <c r="I928" i="5"/>
  <c r="H928" i="5"/>
  <c r="G928" i="5"/>
  <c r="F928" i="5"/>
  <c r="E928" i="5"/>
  <c r="D928" i="5"/>
  <c r="C928" i="5"/>
  <c r="B928" i="5"/>
  <c r="O927" i="5"/>
  <c r="N927" i="5"/>
  <c r="M927" i="5"/>
  <c r="L927" i="5"/>
  <c r="K927" i="5"/>
  <c r="J927" i="5"/>
  <c r="I927" i="5"/>
  <c r="H927" i="5"/>
  <c r="G927" i="5"/>
  <c r="F927" i="5"/>
  <c r="E927" i="5"/>
  <c r="D927" i="5"/>
  <c r="C927" i="5"/>
  <c r="B927" i="5"/>
  <c r="O926" i="5"/>
  <c r="N926" i="5"/>
  <c r="M926" i="5"/>
  <c r="L926" i="5"/>
  <c r="K926" i="5"/>
  <c r="J926" i="5"/>
  <c r="I926" i="5"/>
  <c r="H926" i="5"/>
  <c r="G926" i="5"/>
  <c r="F926" i="5"/>
  <c r="E926" i="5"/>
  <c r="D926" i="5"/>
  <c r="C926" i="5"/>
  <c r="B926" i="5"/>
  <c r="O925" i="5"/>
  <c r="N925" i="5"/>
  <c r="M925" i="5"/>
  <c r="L925" i="5"/>
  <c r="K925" i="5"/>
  <c r="J925" i="5"/>
  <c r="I925" i="5"/>
  <c r="H925" i="5"/>
  <c r="G925" i="5"/>
  <c r="F925" i="5"/>
  <c r="E925" i="5"/>
  <c r="D925" i="5"/>
  <c r="C925" i="5"/>
  <c r="B925" i="5"/>
  <c r="O924" i="5"/>
  <c r="N924" i="5"/>
  <c r="M924" i="5"/>
  <c r="L924" i="5"/>
  <c r="K924" i="5"/>
  <c r="J924" i="5"/>
  <c r="I924" i="5"/>
  <c r="H924" i="5"/>
  <c r="G924" i="5"/>
  <c r="F924" i="5"/>
  <c r="E924" i="5"/>
  <c r="D924" i="5"/>
  <c r="C924" i="5"/>
  <c r="B924" i="5"/>
  <c r="O923" i="5"/>
  <c r="N923" i="5"/>
  <c r="M923" i="5"/>
  <c r="L923" i="5"/>
  <c r="K923" i="5"/>
  <c r="J923" i="5"/>
  <c r="I923" i="5"/>
  <c r="H923" i="5"/>
  <c r="G923" i="5"/>
  <c r="F923" i="5"/>
  <c r="E923" i="5"/>
  <c r="D923" i="5"/>
  <c r="C923" i="5"/>
  <c r="B923" i="5"/>
  <c r="O922" i="5"/>
  <c r="N922" i="5"/>
  <c r="M922" i="5"/>
  <c r="L922" i="5"/>
  <c r="K922" i="5"/>
  <c r="J922" i="5"/>
  <c r="I922" i="5"/>
  <c r="H922" i="5"/>
  <c r="G922" i="5"/>
  <c r="F922" i="5"/>
  <c r="E922" i="5"/>
  <c r="D922" i="5"/>
  <c r="C922" i="5"/>
  <c r="B922" i="5"/>
  <c r="O921" i="5"/>
  <c r="N921" i="5"/>
  <c r="M921" i="5"/>
  <c r="L921" i="5"/>
  <c r="K921" i="5"/>
  <c r="J921" i="5"/>
  <c r="I921" i="5"/>
  <c r="H921" i="5"/>
  <c r="G921" i="5"/>
  <c r="F921" i="5"/>
  <c r="E921" i="5"/>
  <c r="D921" i="5"/>
  <c r="C921" i="5"/>
  <c r="B921" i="5"/>
  <c r="O920" i="5"/>
  <c r="N920" i="5"/>
  <c r="M920" i="5"/>
  <c r="L920" i="5"/>
  <c r="K920" i="5"/>
  <c r="J920" i="5"/>
  <c r="I920" i="5"/>
  <c r="H920" i="5"/>
  <c r="G920" i="5"/>
  <c r="F920" i="5"/>
  <c r="E920" i="5"/>
  <c r="D920" i="5"/>
  <c r="C920" i="5"/>
  <c r="B920" i="5"/>
  <c r="O919" i="5"/>
  <c r="N919" i="5"/>
  <c r="M919" i="5"/>
  <c r="L919" i="5"/>
  <c r="K919" i="5"/>
  <c r="J919" i="5"/>
  <c r="I919" i="5"/>
  <c r="H919" i="5"/>
  <c r="G919" i="5"/>
  <c r="F919" i="5"/>
  <c r="E919" i="5"/>
  <c r="D919" i="5"/>
  <c r="C919" i="5"/>
  <c r="B919" i="5"/>
  <c r="O918" i="5"/>
  <c r="N918" i="5"/>
  <c r="M918" i="5"/>
  <c r="L918" i="5"/>
  <c r="K918" i="5"/>
  <c r="J918" i="5"/>
  <c r="I918" i="5"/>
  <c r="H918" i="5"/>
  <c r="G918" i="5"/>
  <c r="F918" i="5"/>
  <c r="E918" i="5"/>
  <c r="D918" i="5"/>
  <c r="C918" i="5"/>
  <c r="B918" i="5"/>
  <c r="O917" i="5"/>
  <c r="N917" i="5"/>
  <c r="M917" i="5"/>
  <c r="L917" i="5"/>
  <c r="K917" i="5"/>
  <c r="J917" i="5"/>
  <c r="I917" i="5"/>
  <c r="H917" i="5"/>
  <c r="G917" i="5"/>
  <c r="F917" i="5"/>
  <c r="E917" i="5"/>
  <c r="D917" i="5"/>
  <c r="C917" i="5"/>
  <c r="B917" i="5"/>
  <c r="O916" i="5"/>
  <c r="N916" i="5"/>
  <c r="M916" i="5"/>
  <c r="L916" i="5"/>
  <c r="K916" i="5"/>
  <c r="J916" i="5"/>
  <c r="I916" i="5"/>
  <c r="H916" i="5"/>
  <c r="G916" i="5"/>
  <c r="F916" i="5"/>
  <c r="E916" i="5"/>
  <c r="D916" i="5"/>
  <c r="C916" i="5"/>
  <c r="B916" i="5"/>
  <c r="O915" i="5"/>
  <c r="N915" i="5"/>
  <c r="M915" i="5"/>
  <c r="L915" i="5"/>
  <c r="K915" i="5"/>
  <c r="J915" i="5"/>
  <c r="I915" i="5"/>
  <c r="H915" i="5"/>
  <c r="G915" i="5"/>
  <c r="F915" i="5"/>
  <c r="E915" i="5"/>
  <c r="D915" i="5"/>
  <c r="C915" i="5"/>
  <c r="B915" i="5"/>
  <c r="O914" i="5"/>
  <c r="N914" i="5"/>
  <c r="M914" i="5"/>
  <c r="L914" i="5"/>
  <c r="K914" i="5"/>
  <c r="J914" i="5"/>
  <c r="I914" i="5"/>
  <c r="H914" i="5"/>
  <c r="G914" i="5"/>
  <c r="F914" i="5"/>
  <c r="E914" i="5"/>
  <c r="D914" i="5"/>
  <c r="C914" i="5"/>
  <c r="B914" i="5"/>
  <c r="O913" i="5"/>
  <c r="N913" i="5"/>
  <c r="M913" i="5"/>
  <c r="L913" i="5"/>
  <c r="K913" i="5"/>
  <c r="J913" i="5"/>
  <c r="I913" i="5"/>
  <c r="H913" i="5"/>
  <c r="G913" i="5"/>
  <c r="F913" i="5"/>
  <c r="E913" i="5"/>
  <c r="D913" i="5"/>
  <c r="C913" i="5"/>
  <c r="B913" i="5"/>
  <c r="O912" i="5"/>
  <c r="N912" i="5"/>
  <c r="M912" i="5"/>
  <c r="L912" i="5"/>
  <c r="K912" i="5"/>
  <c r="J912" i="5"/>
  <c r="I912" i="5"/>
  <c r="H912" i="5"/>
  <c r="G912" i="5"/>
  <c r="F912" i="5"/>
  <c r="E912" i="5"/>
  <c r="D912" i="5"/>
  <c r="C912" i="5"/>
  <c r="B912" i="5"/>
  <c r="O911" i="5"/>
  <c r="N911" i="5"/>
  <c r="M911" i="5"/>
  <c r="L911" i="5"/>
  <c r="K911" i="5"/>
  <c r="J911" i="5"/>
  <c r="I911" i="5"/>
  <c r="H911" i="5"/>
  <c r="G911" i="5"/>
  <c r="F911" i="5"/>
  <c r="E911" i="5"/>
  <c r="D911" i="5"/>
  <c r="C911" i="5"/>
  <c r="B911" i="5"/>
  <c r="O910" i="5"/>
  <c r="N910" i="5"/>
  <c r="M910" i="5"/>
  <c r="L910" i="5"/>
  <c r="K910" i="5"/>
  <c r="J910" i="5"/>
  <c r="I910" i="5"/>
  <c r="H910" i="5"/>
  <c r="G910" i="5"/>
  <c r="F910" i="5"/>
  <c r="E910" i="5"/>
  <c r="D910" i="5"/>
  <c r="C910" i="5"/>
  <c r="B910" i="5"/>
  <c r="O909" i="5"/>
  <c r="N909" i="5"/>
  <c r="M909" i="5"/>
  <c r="L909" i="5"/>
  <c r="K909" i="5"/>
  <c r="J909" i="5"/>
  <c r="I909" i="5"/>
  <c r="H909" i="5"/>
  <c r="G909" i="5"/>
  <c r="F909" i="5"/>
  <c r="E909" i="5"/>
  <c r="D909" i="5"/>
  <c r="C909" i="5"/>
  <c r="B909" i="5"/>
  <c r="O908" i="5"/>
  <c r="N908" i="5"/>
  <c r="M908" i="5"/>
  <c r="L908" i="5"/>
  <c r="K908" i="5"/>
  <c r="J908" i="5"/>
  <c r="I908" i="5"/>
  <c r="H908" i="5"/>
  <c r="G908" i="5"/>
  <c r="F908" i="5"/>
  <c r="E908" i="5"/>
  <c r="D908" i="5"/>
  <c r="C908" i="5"/>
  <c r="B908" i="5"/>
  <c r="O907" i="5"/>
  <c r="N907" i="5"/>
  <c r="M907" i="5"/>
  <c r="L907" i="5"/>
  <c r="K907" i="5"/>
  <c r="J907" i="5"/>
  <c r="I907" i="5"/>
  <c r="H907" i="5"/>
  <c r="G907" i="5"/>
  <c r="F907" i="5"/>
  <c r="E907" i="5"/>
  <c r="D907" i="5"/>
  <c r="C907" i="5"/>
  <c r="B907" i="5"/>
  <c r="O906" i="5"/>
  <c r="N906" i="5"/>
  <c r="M906" i="5"/>
  <c r="L906" i="5"/>
  <c r="K906" i="5"/>
  <c r="J906" i="5"/>
  <c r="I906" i="5"/>
  <c r="H906" i="5"/>
  <c r="G906" i="5"/>
  <c r="F906" i="5"/>
  <c r="E906" i="5"/>
  <c r="D906" i="5"/>
  <c r="C906" i="5"/>
  <c r="B906" i="5"/>
  <c r="O905" i="5"/>
  <c r="N905" i="5"/>
  <c r="M905" i="5"/>
  <c r="L905" i="5"/>
  <c r="K905" i="5"/>
  <c r="J905" i="5"/>
  <c r="I905" i="5"/>
  <c r="H905" i="5"/>
  <c r="G905" i="5"/>
  <c r="F905" i="5"/>
  <c r="E905" i="5"/>
  <c r="D905" i="5"/>
  <c r="C905" i="5"/>
  <c r="B905" i="5"/>
  <c r="O904" i="5"/>
  <c r="N904" i="5"/>
  <c r="M904" i="5"/>
  <c r="L904" i="5"/>
  <c r="K904" i="5"/>
  <c r="J904" i="5"/>
  <c r="I904" i="5"/>
  <c r="H904" i="5"/>
  <c r="G904" i="5"/>
  <c r="F904" i="5"/>
  <c r="E904" i="5"/>
  <c r="D904" i="5"/>
  <c r="C904" i="5"/>
  <c r="B904" i="5"/>
  <c r="O903" i="5"/>
  <c r="N903" i="5"/>
  <c r="M903" i="5"/>
  <c r="L903" i="5"/>
  <c r="K903" i="5"/>
  <c r="J903" i="5"/>
  <c r="I903" i="5"/>
  <c r="H903" i="5"/>
  <c r="G903" i="5"/>
  <c r="F903" i="5"/>
  <c r="E903" i="5"/>
  <c r="D903" i="5"/>
  <c r="C903" i="5"/>
  <c r="B903" i="5"/>
  <c r="O902" i="5"/>
  <c r="N902" i="5"/>
  <c r="M902" i="5"/>
  <c r="L902" i="5"/>
  <c r="K902" i="5"/>
  <c r="J902" i="5"/>
  <c r="I902" i="5"/>
  <c r="H902" i="5"/>
  <c r="G902" i="5"/>
  <c r="F902" i="5"/>
  <c r="E902" i="5"/>
  <c r="D902" i="5"/>
  <c r="C902" i="5"/>
  <c r="B902" i="5"/>
  <c r="O901" i="5"/>
  <c r="N901" i="5"/>
  <c r="M901" i="5"/>
  <c r="L901" i="5"/>
  <c r="K901" i="5"/>
  <c r="J901" i="5"/>
  <c r="I901" i="5"/>
  <c r="H901" i="5"/>
  <c r="G901" i="5"/>
  <c r="F901" i="5"/>
  <c r="E901" i="5"/>
  <c r="D901" i="5"/>
  <c r="C901" i="5"/>
  <c r="B901" i="5"/>
  <c r="O900" i="5"/>
  <c r="N900" i="5"/>
  <c r="M900" i="5"/>
  <c r="L900" i="5"/>
  <c r="K900" i="5"/>
  <c r="J900" i="5"/>
  <c r="I900" i="5"/>
  <c r="H900" i="5"/>
  <c r="G900" i="5"/>
  <c r="F900" i="5"/>
  <c r="E900" i="5"/>
  <c r="D900" i="5"/>
  <c r="C900" i="5"/>
  <c r="B900" i="5"/>
  <c r="O899" i="5"/>
  <c r="N899" i="5"/>
  <c r="M899" i="5"/>
  <c r="L899" i="5"/>
  <c r="K899" i="5"/>
  <c r="J899" i="5"/>
  <c r="I899" i="5"/>
  <c r="H899" i="5"/>
  <c r="G899" i="5"/>
  <c r="F899" i="5"/>
  <c r="E899" i="5"/>
  <c r="D899" i="5"/>
  <c r="C899" i="5"/>
  <c r="B899" i="5"/>
  <c r="O898" i="5"/>
  <c r="N898" i="5"/>
  <c r="M898" i="5"/>
  <c r="L898" i="5"/>
  <c r="K898" i="5"/>
  <c r="J898" i="5"/>
  <c r="I898" i="5"/>
  <c r="H898" i="5"/>
  <c r="G898" i="5"/>
  <c r="F898" i="5"/>
  <c r="E898" i="5"/>
  <c r="D898" i="5"/>
  <c r="C898" i="5"/>
  <c r="B898" i="5"/>
  <c r="O897" i="5"/>
  <c r="N897" i="5"/>
  <c r="M897" i="5"/>
  <c r="L897" i="5"/>
  <c r="K897" i="5"/>
  <c r="J897" i="5"/>
  <c r="I897" i="5"/>
  <c r="H897" i="5"/>
  <c r="G897" i="5"/>
  <c r="F897" i="5"/>
  <c r="E897" i="5"/>
  <c r="D897" i="5"/>
  <c r="C897" i="5"/>
  <c r="B897" i="5"/>
  <c r="O896" i="5"/>
  <c r="N896" i="5"/>
  <c r="M896" i="5"/>
  <c r="L896" i="5"/>
  <c r="K896" i="5"/>
  <c r="J896" i="5"/>
  <c r="I896" i="5"/>
  <c r="H896" i="5"/>
  <c r="G896" i="5"/>
  <c r="F896" i="5"/>
  <c r="E896" i="5"/>
  <c r="D896" i="5"/>
  <c r="C896" i="5"/>
  <c r="B896" i="5"/>
  <c r="O895" i="5"/>
  <c r="N895" i="5"/>
  <c r="M895" i="5"/>
  <c r="L895" i="5"/>
  <c r="K895" i="5"/>
  <c r="J895" i="5"/>
  <c r="I895" i="5"/>
  <c r="H895" i="5"/>
  <c r="G895" i="5"/>
  <c r="F895" i="5"/>
  <c r="E895" i="5"/>
  <c r="D895" i="5"/>
  <c r="C895" i="5"/>
  <c r="B895" i="5"/>
  <c r="O894" i="5"/>
  <c r="N894" i="5"/>
  <c r="M894" i="5"/>
  <c r="L894" i="5"/>
  <c r="K894" i="5"/>
  <c r="J894" i="5"/>
  <c r="I894" i="5"/>
  <c r="H894" i="5"/>
  <c r="G894" i="5"/>
  <c r="F894" i="5"/>
  <c r="E894" i="5"/>
  <c r="D894" i="5"/>
  <c r="C894" i="5"/>
  <c r="B894" i="5"/>
  <c r="O893" i="5"/>
  <c r="N893" i="5"/>
  <c r="M893" i="5"/>
  <c r="L893" i="5"/>
  <c r="K893" i="5"/>
  <c r="J893" i="5"/>
  <c r="I893" i="5"/>
  <c r="H893" i="5"/>
  <c r="G893" i="5"/>
  <c r="F893" i="5"/>
  <c r="E893" i="5"/>
  <c r="D893" i="5"/>
  <c r="C893" i="5"/>
  <c r="B893" i="5"/>
  <c r="O892" i="5"/>
  <c r="N892" i="5"/>
  <c r="M892" i="5"/>
  <c r="L892" i="5"/>
  <c r="K892" i="5"/>
  <c r="J892" i="5"/>
  <c r="I892" i="5"/>
  <c r="H892" i="5"/>
  <c r="G892" i="5"/>
  <c r="F892" i="5"/>
  <c r="E892" i="5"/>
  <c r="D892" i="5"/>
  <c r="C892" i="5"/>
  <c r="B892" i="5"/>
  <c r="O891" i="5"/>
  <c r="N891" i="5"/>
  <c r="M891" i="5"/>
  <c r="L891" i="5"/>
  <c r="K891" i="5"/>
  <c r="J891" i="5"/>
  <c r="I891" i="5"/>
  <c r="H891" i="5"/>
  <c r="G891" i="5"/>
  <c r="F891" i="5"/>
  <c r="E891" i="5"/>
  <c r="D891" i="5"/>
  <c r="C891" i="5"/>
  <c r="B891" i="5"/>
  <c r="O890" i="5"/>
  <c r="N890" i="5"/>
  <c r="M890" i="5"/>
  <c r="L890" i="5"/>
  <c r="K890" i="5"/>
  <c r="J890" i="5"/>
  <c r="I890" i="5"/>
  <c r="H890" i="5"/>
  <c r="G890" i="5"/>
  <c r="F890" i="5"/>
  <c r="E890" i="5"/>
  <c r="D890" i="5"/>
  <c r="C890" i="5"/>
  <c r="B890" i="5"/>
  <c r="O889" i="5"/>
  <c r="N889" i="5"/>
  <c r="M889" i="5"/>
  <c r="L889" i="5"/>
  <c r="K889" i="5"/>
  <c r="J889" i="5"/>
  <c r="I889" i="5"/>
  <c r="H889" i="5"/>
  <c r="G889" i="5"/>
  <c r="F889" i="5"/>
  <c r="E889" i="5"/>
  <c r="D889" i="5"/>
  <c r="C889" i="5"/>
  <c r="B889" i="5"/>
  <c r="O888" i="5"/>
  <c r="N888" i="5"/>
  <c r="M888" i="5"/>
  <c r="L888" i="5"/>
  <c r="K888" i="5"/>
  <c r="J888" i="5"/>
  <c r="I888" i="5"/>
  <c r="H888" i="5"/>
  <c r="G888" i="5"/>
  <c r="F888" i="5"/>
  <c r="E888" i="5"/>
  <c r="D888" i="5"/>
  <c r="C888" i="5"/>
  <c r="B888" i="5"/>
  <c r="O887" i="5"/>
  <c r="N887" i="5"/>
  <c r="M887" i="5"/>
  <c r="L887" i="5"/>
  <c r="K887" i="5"/>
  <c r="J887" i="5"/>
  <c r="I887" i="5"/>
  <c r="H887" i="5"/>
  <c r="G887" i="5"/>
  <c r="F887" i="5"/>
  <c r="E887" i="5"/>
  <c r="D887" i="5"/>
  <c r="C887" i="5"/>
  <c r="B887" i="5"/>
  <c r="O886" i="5"/>
  <c r="N886" i="5"/>
  <c r="M886" i="5"/>
  <c r="L886" i="5"/>
  <c r="K886" i="5"/>
  <c r="J886" i="5"/>
  <c r="I886" i="5"/>
  <c r="H886" i="5"/>
  <c r="G886" i="5"/>
  <c r="F886" i="5"/>
  <c r="E886" i="5"/>
  <c r="D886" i="5"/>
  <c r="C886" i="5"/>
  <c r="B886" i="5"/>
  <c r="O885" i="5"/>
  <c r="N885" i="5"/>
  <c r="M885" i="5"/>
  <c r="L885" i="5"/>
  <c r="K885" i="5"/>
  <c r="J885" i="5"/>
  <c r="I885" i="5"/>
  <c r="H885" i="5"/>
  <c r="G885" i="5"/>
  <c r="F885" i="5"/>
  <c r="E885" i="5"/>
  <c r="D885" i="5"/>
  <c r="C885" i="5"/>
  <c r="B885" i="5"/>
  <c r="O884" i="5"/>
  <c r="N884" i="5"/>
  <c r="M884" i="5"/>
  <c r="L884" i="5"/>
  <c r="K884" i="5"/>
  <c r="J884" i="5"/>
  <c r="I884" i="5"/>
  <c r="H884" i="5"/>
  <c r="G884" i="5"/>
  <c r="F884" i="5"/>
  <c r="E884" i="5"/>
  <c r="D884" i="5"/>
  <c r="C884" i="5"/>
  <c r="B884" i="5"/>
  <c r="O883" i="5"/>
  <c r="N883" i="5"/>
  <c r="M883" i="5"/>
  <c r="L883" i="5"/>
  <c r="K883" i="5"/>
  <c r="J883" i="5"/>
  <c r="I883" i="5"/>
  <c r="H883" i="5"/>
  <c r="G883" i="5"/>
  <c r="F883" i="5"/>
  <c r="E883" i="5"/>
  <c r="D883" i="5"/>
  <c r="C883" i="5"/>
  <c r="B883" i="5"/>
  <c r="O882" i="5"/>
  <c r="N882" i="5"/>
  <c r="M882" i="5"/>
  <c r="L882" i="5"/>
  <c r="K882" i="5"/>
  <c r="J882" i="5"/>
  <c r="I882" i="5"/>
  <c r="H882" i="5"/>
  <c r="G882" i="5"/>
  <c r="F882" i="5"/>
  <c r="E882" i="5"/>
  <c r="D882" i="5"/>
  <c r="C882" i="5"/>
  <c r="B882" i="5"/>
  <c r="O881" i="5"/>
  <c r="N881" i="5"/>
  <c r="M881" i="5"/>
  <c r="L881" i="5"/>
  <c r="K881" i="5"/>
  <c r="J881" i="5"/>
  <c r="I881" i="5"/>
  <c r="H881" i="5"/>
  <c r="G881" i="5"/>
  <c r="F881" i="5"/>
  <c r="E881" i="5"/>
  <c r="D881" i="5"/>
  <c r="C881" i="5"/>
  <c r="B881" i="5"/>
  <c r="O880" i="5"/>
  <c r="N880" i="5"/>
  <c r="M880" i="5"/>
  <c r="L880" i="5"/>
  <c r="K880" i="5"/>
  <c r="J880" i="5"/>
  <c r="I880" i="5"/>
  <c r="H880" i="5"/>
  <c r="G880" i="5"/>
  <c r="F880" i="5"/>
  <c r="E880" i="5"/>
  <c r="D880" i="5"/>
  <c r="C880" i="5"/>
  <c r="B880" i="5"/>
  <c r="O879" i="5"/>
  <c r="N879" i="5"/>
  <c r="M879" i="5"/>
  <c r="L879" i="5"/>
  <c r="K879" i="5"/>
  <c r="J879" i="5"/>
  <c r="I879" i="5"/>
  <c r="H879" i="5"/>
  <c r="G879" i="5"/>
  <c r="F879" i="5"/>
  <c r="E879" i="5"/>
  <c r="D879" i="5"/>
  <c r="C879" i="5"/>
  <c r="B879" i="5"/>
  <c r="O878" i="5"/>
  <c r="N878" i="5"/>
  <c r="M878" i="5"/>
  <c r="L878" i="5"/>
  <c r="K878" i="5"/>
  <c r="J878" i="5"/>
  <c r="I878" i="5"/>
  <c r="H878" i="5"/>
  <c r="G878" i="5"/>
  <c r="F878" i="5"/>
  <c r="E878" i="5"/>
  <c r="D878" i="5"/>
  <c r="C878" i="5"/>
  <c r="B878" i="5"/>
  <c r="O877" i="5"/>
  <c r="N877" i="5"/>
  <c r="M877" i="5"/>
  <c r="L877" i="5"/>
  <c r="K877" i="5"/>
  <c r="J877" i="5"/>
  <c r="I877" i="5"/>
  <c r="H877" i="5"/>
  <c r="G877" i="5"/>
  <c r="F877" i="5"/>
  <c r="E877" i="5"/>
  <c r="D877" i="5"/>
  <c r="C877" i="5"/>
  <c r="B877" i="5"/>
  <c r="O876" i="5"/>
  <c r="N876" i="5"/>
  <c r="M876" i="5"/>
  <c r="L876" i="5"/>
  <c r="K876" i="5"/>
  <c r="J876" i="5"/>
  <c r="I876" i="5"/>
  <c r="H876" i="5"/>
  <c r="G876" i="5"/>
  <c r="F876" i="5"/>
  <c r="E876" i="5"/>
  <c r="D876" i="5"/>
  <c r="C876" i="5"/>
  <c r="B876" i="5"/>
  <c r="O875" i="5"/>
  <c r="N875" i="5"/>
  <c r="M875" i="5"/>
  <c r="L875" i="5"/>
  <c r="K875" i="5"/>
  <c r="J875" i="5"/>
  <c r="I875" i="5"/>
  <c r="H875" i="5"/>
  <c r="G875" i="5"/>
  <c r="F875" i="5"/>
  <c r="E875" i="5"/>
  <c r="D875" i="5"/>
  <c r="C875" i="5"/>
  <c r="B875" i="5"/>
  <c r="O874" i="5"/>
  <c r="N874" i="5"/>
  <c r="M874" i="5"/>
  <c r="L874" i="5"/>
  <c r="K874" i="5"/>
  <c r="J874" i="5"/>
  <c r="I874" i="5"/>
  <c r="H874" i="5"/>
  <c r="G874" i="5"/>
  <c r="F874" i="5"/>
  <c r="E874" i="5"/>
  <c r="D874" i="5"/>
  <c r="C874" i="5"/>
  <c r="B874" i="5"/>
  <c r="O873" i="5"/>
  <c r="N873" i="5"/>
  <c r="M873" i="5"/>
  <c r="L873" i="5"/>
  <c r="K873" i="5"/>
  <c r="J873" i="5"/>
  <c r="I873" i="5"/>
  <c r="H873" i="5"/>
  <c r="G873" i="5"/>
  <c r="F873" i="5"/>
  <c r="E873" i="5"/>
  <c r="D873" i="5"/>
  <c r="C873" i="5"/>
  <c r="B873" i="5"/>
  <c r="O872" i="5"/>
  <c r="N872" i="5"/>
  <c r="M872" i="5"/>
  <c r="L872" i="5"/>
  <c r="K872" i="5"/>
  <c r="J872" i="5"/>
  <c r="I872" i="5"/>
  <c r="H872" i="5"/>
  <c r="G872" i="5"/>
  <c r="F872" i="5"/>
  <c r="E872" i="5"/>
  <c r="D872" i="5"/>
  <c r="C872" i="5"/>
  <c r="B872" i="5"/>
  <c r="O871" i="5"/>
  <c r="N871" i="5"/>
  <c r="M871" i="5"/>
  <c r="L871" i="5"/>
  <c r="K871" i="5"/>
  <c r="J871" i="5"/>
  <c r="I871" i="5"/>
  <c r="H871" i="5"/>
  <c r="G871" i="5"/>
  <c r="F871" i="5"/>
  <c r="E871" i="5"/>
  <c r="D871" i="5"/>
  <c r="C871" i="5"/>
  <c r="B871" i="5"/>
  <c r="O870" i="5"/>
  <c r="N870" i="5"/>
  <c r="M870" i="5"/>
  <c r="L870" i="5"/>
  <c r="K870" i="5"/>
  <c r="J870" i="5"/>
  <c r="I870" i="5"/>
  <c r="H870" i="5"/>
  <c r="G870" i="5"/>
  <c r="F870" i="5"/>
  <c r="E870" i="5"/>
  <c r="D870" i="5"/>
  <c r="C870" i="5"/>
  <c r="B870" i="5"/>
  <c r="O869" i="5"/>
  <c r="N869" i="5"/>
  <c r="M869" i="5"/>
  <c r="L869" i="5"/>
  <c r="K869" i="5"/>
  <c r="J869" i="5"/>
  <c r="I869" i="5"/>
  <c r="H869" i="5"/>
  <c r="G869" i="5"/>
  <c r="F869" i="5"/>
  <c r="E869" i="5"/>
  <c r="D869" i="5"/>
  <c r="C869" i="5"/>
  <c r="B869" i="5"/>
  <c r="O868" i="5"/>
  <c r="N868" i="5"/>
  <c r="M868" i="5"/>
  <c r="L868" i="5"/>
  <c r="K868" i="5"/>
  <c r="J868" i="5"/>
  <c r="I868" i="5"/>
  <c r="H868" i="5"/>
  <c r="G868" i="5"/>
  <c r="F868" i="5"/>
  <c r="E868" i="5"/>
  <c r="D868" i="5"/>
  <c r="C868" i="5"/>
  <c r="B868" i="5"/>
  <c r="O867" i="5"/>
  <c r="N867" i="5"/>
  <c r="M867" i="5"/>
  <c r="L867" i="5"/>
  <c r="K867" i="5"/>
  <c r="J867" i="5"/>
  <c r="I867" i="5"/>
  <c r="H867" i="5"/>
  <c r="G867" i="5"/>
  <c r="F867" i="5"/>
  <c r="E867" i="5"/>
  <c r="D867" i="5"/>
  <c r="C867" i="5"/>
  <c r="B867" i="5"/>
  <c r="O866" i="5"/>
  <c r="N866" i="5"/>
  <c r="M866" i="5"/>
  <c r="L866" i="5"/>
  <c r="K866" i="5"/>
  <c r="J866" i="5"/>
  <c r="I866" i="5"/>
  <c r="H866" i="5"/>
  <c r="G866" i="5"/>
  <c r="F866" i="5"/>
  <c r="E866" i="5"/>
  <c r="D866" i="5"/>
  <c r="C866" i="5"/>
  <c r="B866" i="5"/>
  <c r="O865" i="5"/>
  <c r="N865" i="5"/>
  <c r="M865" i="5"/>
  <c r="L865" i="5"/>
  <c r="K865" i="5"/>
  <c r="J865" i="5"/>
  <c r="I865" i="5"/>
  <c r="H865" i="5"/>
  <c r="G865" i="5"/>
  <c r="F865" i="5"/>
  <c r="E865" i="5"/>
  <c r="D865" i="5"/>
  <c r="C865" i="5"/>
  <c r="B865" i="5"/>
  <c r="O864" i="5"/>
  <c r="N864" i="5"/>
  <c r="M864" i="5"/>
  <c r="L864" i="5"/>
  <c r="K864" i="5"/>
  <c r="J864" i="5"/>
  <c r="I864" i="5"/>
  <c r="H864" i="5"/>
  <c r="G864" i="5"/>
  <c r="F864" i="5"/>
  <c r="E864" i="5"/>
  <c r="D864" i="5"/>
  <c r="C864" i="5"/>
  <c r="B864" i="5"/>
  <c r="O863" i="5"/>
  <c r="N863" i="5"/>
  <c r="M863" i="5"/>
  <c r="L863" i="5"/>
  <c r="K863" i="5"/>
  <c r="J863" i="5"/>
  <c r="I863" i="5"/>
  <c r="H863" i="5"/>
  <c r="G863" i="5"/>
  <c r="F863" i="5"/>
  <c r="E863" i="5"/>
  <c r="D863" i="5"/>
  <c r="C863" i="5"/>
  <c r="B863" i="5"/>
  <c r="O862" i="5"/>
  <c r="N862" i="5"/>
  <c r="M862" i="5"/>
  <c r="L862" i="5"/>
  <c r="K862" i="5"/>
  <c r="J862" i="5"/>
  <c r="I862" i="5"/>
  <c r="H862" i="5"/>
  <c r="G862" i="5"/>
  <c r="F862" i="5"/>
  <c r="E862" i="5"/>
  <c r="D862" i="5"/>
  <c r="C862" i="5"/>
  <c r="B862" i="5"/>
  <c r="O861" i="5"/>
  <c r="N861" i="5"/>
  <c r="M861" i="5"/>
  <c r="L861" i="5"/>
  <c r="K861" i="5"/>
  <c r="J861" i="5"/>
  <c r="I861" i="5"/>
  <c r="H861" i="5"/>
  <c r="G861" i="5"/>
  <c r="F861" i="5"/>
  <c r="E861" i="5"/>
  <c r="D861" i="5"/>
  <c r="C861" i="5"/>
  <c r="B861" i="5"/>
  <c r="O860" i="5"/>
  <c r="N860" i="5"/>
  <c r="M860" i="5"/>
  <c r="L860" i="5"/>
  <c r="K860" i="5"/>
  <c r="J860" i="5"/>
  <c r="I860" i="5"/>
  <c r="H860" i="5"/>
  <c r="G860" i="5"/>
  <c r="F860" i="5"/>
  <c r="E860" i="5"/>
  <c r="D860" i="5"/>
  <c r="C860" i="5"/>
  <c r="B860" i="5"/>
  <c r="O859" i="5"/>
  <c r="N859" i="5"/>
  <c r="M859" i="5"/>
  <c r="L859" i="5"/>
  <c r="K859" i="5"/>
  <c r="J859" i="5"/>
  <c r="I859" i="5"/>
  <c r="H859" i="5"/>
  <c r="G859" i="5"/>
  <c r="F859" i="5"/>
  <c r="E859" i="5"/>
  <c r="D859" i="5"/>
  <c r="C859" i="5"/>
  <c r="B859" i="5"/>
  <c r="O858" i="5"/>
  <c r="N858" i="5"/>
  <c r="M858" i="5"/>
  <c r="L858" i="5"/>
  <c r="K858" i="5"/>
  <c r="J858" i="5"/>
  <c r="I858" i="5"/>
  <c r="H858" i="5"/>
  <c r="G858" i="5"/>
  <c r="F858" i="5"/>
  <c r="E858" i="5"/>
  <c r="D858" i="5"/>
  <c r="C858" i="5"/>
  <c r="B858" i="5"/>
  <c r="O857" i="5"/>
  <c r="N857" i="5"/>
  <c r="M857" i="5"/>
  <c r="L857" i="5"/>
  <c r="K857" i="5"/>
  <c r="J857" i="5"/>
  <c r="I857" i="5"/>
  <c r="H857" i="5"/>
  <c r="G857" i="5"/>
  <c r="F857" i="5"/>
  <c r="E857" i="5"/>
  <c r="D857" i="5"/>
  <c r="C857" i="5"/>
  <c r="B857" i="5"/>
  <c r="O856" i="5"/>
  <c r="N856" i="5"/>
  <c r="M856" i="5"/>
  <c r="L856" i="5"/>
  <c r="K856" i="5"/>
  <c r="J856" i="5"/>
  <c r="I856" i="5"/>
  <c r="H856" i="5"/>
  <c r="G856" i="5"/>
  <c r="F856" i="5"/>
  <c r="E856" i="5"/>
  <c r="D856" i="5"/>
  <c r="C856" i="5"/>
  <c r="B856" i="5"/>
  <c r="O855" i="5"/>
  <c r="N855" i="5"/>
  <c r="M855" i="5"/>
  <c r="L855" i="5"/>
  <c r="K855" i="5"/>
  <c r="J855" i="5"/>
  <c r="I855" i="5"/>
  <c r="H855" i="5"/>
  <c r="G855" i="5"/>
  <c r="F855" i="5"/>
  <c r="E855" i="5"/>
  <c r="D855" i="5"/>
  <c r="C855" i="5"/>
  <c r="B855" i="5"/>
  <c r="O854" i="5"/>
  <c r="N854" i="5"/>
  <c r="M854" i="5"/>
  <c r="L854" i="5"/>
  <c r="K854" i="5"/>
  <c r="J854" i="5"/>
  <c r="I854" i="5"/>
  <c r="H854" i="5"/>
  <c r="G854" i="5"/>
  <c r="F854" i="5"/>
  <c r="E854" i="5"/>
  <c r="D854" i="5"/>
  <c r="C854" i="5"/>
  <c r="B854" i="5"/>
  <c r="O853" i="5"/>
  <c r="N853" i="5"/>
  <c r="M853" i="5"/>
  <c r="L853" i="5"/>
  <c r="K853" i="5"/>
  <c r="J853" i="5"/>
  <c r="I853" i="5"/>
  <c r="H853" i="5"/>
  <c r="G853" i="5"/>
  <c r="F853" i="5"/>
  <c r="E853" i="5"/>
  <c r="D853" i="5"/>
  <c r="C853" i="5"/>
  <c r="B853" i="5"/>
  <c r="O852" i="5"/>
  <c r="N852" i="5"/>
  <c r="M852" i="5"/>
  <c r="L852" i="5"/>
  <c r="K852" i="5"/>
  <c r="J852" i="5"/>
  <c r="I852" i="5"/>
  <c r="H852" i="5"/>
  <c r="G852" i="5"/>
  <c r="F852" i="5"/>
  <c r="E852" i="5"/>
  <c r="D852" i="5"/>
  <c r="C852" i="5"/>
  <c r="B852" i="5"/>
  <c r="O851" i="5"/>
  <c r="N851" i="5"/>
  <c r="M851" i="5"/>
  <c r="L851" i="5"/>
  <c r="K851" i="5"/>
  <c r="J851" i="5"/>
  <c r="I851" i="5"/>
  <c r="H851" i="5"/>
  <c r="G851" i="5"/>
  <c r="F851" i="5"/>
  <c r="E851" i="5"/>
  <c r="D851" i="5"/>
  <c r="C851" i="5"/>
  <c r="B851" i="5"/>
  <c r="O850" i="5"/>
  <c r="N850" i="5"/>
  <c r="M850" i="5"/>
  <c r="L850" i="5"/>
  <c r="K850" i="5"/>
  <c r="J850" i="5"/>
  <c r="I850" i="5"/>
  <c r="H850" i="5"/>
  <c r="G850" i="5"/>
  <c r="F850" i="5"/>
  <c r="E850" i="5"/>
  <c r="D850" i="5"/>
  <c r="C850" i="5"/>
  <c r="B850" i="5"/>
  <c r="O849" i="5"/>
  <c r="N849" i="5"/>
  <c r="M849" i="5"/>
  <c r="L849" i="5"/>
  <c r="K849" i="5"/>
  <c r="J849" i="5"/>
  <c r="I849" i="5"/>
  <c r="H849" i="5"/>
  <c r="G849" i="5"/>
  <c r="F849" i="5"/>
  <c r="E849" i="5"/>
  <c r="D849" i="5"/>
  <c r="C849" i="5"/>
  <c r="B849" i="5"/>
  <c r="O848" i="5"/>
  <c r="N848" i="5"/>
  <c r="M848" i="5"/>
  <c r="L848" i="5"/>
  <c r="K848" i="5"/>
  <c r="J848" i="5"/>
  <c r="I848" i="5"/>
  <c r="H848" i="5"/>
  <c r="G848" i="5"/>
  <c r="F848" i="5"/>
  <c r="E848" i="5"/>
  <c r="D848" i="5"/>
  <c r="C848" i="5"/>
  <c r="B848" i="5"/>
  <c r="O847" i="5"/>
  <c r="N847" i="5"/>
  <c r="M847" i="5"/>
  <c r="L847" i="5"/>
  <c r="K847" i="5"/>
  <c r="J847" i="5"/>
  <c r="I847" i="5"/>
  <c r="H847" i="5"/>
  <c r="G847" i="5"/>
  <c r="F847" i="5"/>
  <c r="E847" i="5"/>
  <c r="D847" i="5"/>
  <c r="C847" i="5"/>
  <c r="B847" i="5"/>
  <c r="O846" i="5"/>
  <c r="N846" i="5"/>
  <c r="M846" i="5"/>
  <c r="L846" i="5"/>
  <c r="K846" i="5"/>
  <c r="J846" i="5"/>
  <c r="I846" i="5"/>
  <c r="H846" i="5"/>
  <c r="G846" i="5"/>
  <c r="F846" i="5"/>
  <c r="E846" i="5"/>
  <c r="D846" i="5"/>
  <c r="C846" i="5"/>
  <c r="B846" i="5"/>
  <c r="O845" i="5"/>
  <c r="N845" i="5"/>
  <c r="M845" i="5"/>
  <c r="L845" i="5"/>
  <c r="K845" i="5"/>
  <c r="J845" i="5"/>
  <c r="I845" i="5"/>
  <c r="H845" i="5"/>
  <c r="G845" i="5"/>
  <c r="F845" i="5"/>
  <c r="E845" i="5"/>
  <c r="D845" i="5"/>
  <c r="C845" i="5"/>
  <c r="B845" i="5"/>
  <c r="O844" i="5"/>
  <c r="N844" i="5"/>
  <c r="M844" i="5"/>
  <c r="L844" i="5"/>
  <c r="K844" i="5"/>
  <c r="J844" i="5"/>
  <c r="I844" i="5"/>
  <c r="H844" i="5"/>
  <c r="G844" i="5"/>
  <c r="F844" i="5"/>
  <c r="E844" i="5"/>
  <c r="D844" i="5"/>
  <c r="C844" i="5"/>
  <c r="B844" i="5"/>
  <c r="O843" i="5"/>
  <c r="N843" i="5"/>
  <c r="M843" i="5"/>
  <c r="L843" i="5"/>
  <c r="K843" i="5"/>
  <c r="J843" i="5"/>
  <c r="I843" i="5"/>
  <c r="H843" i="5"/>
  <c r="G843" i="5"/>
  <c r="F843" i="5"/>
  <c r="E843" i="5"/>
  <c r="D843" i="5"/>
  <c r="C843" i="5"/>
  <c r="B843" i="5"/>
  <c r="O842" i="5"/>
  <c r="N842" i="5"/>
  <c r="M842" i="5"/>
  <c r="L842" i="5"/>
  <c r="K842" i="5"/>
  <c r="J842" i="5"/>
  <c r="I842" i="5"/>
  <c r="H842" i="5"/>
  <c r="G842" i="5"/>
  <c r="F842" i="5"/>
  <c r="E842" i="5"/>
  <c r="D842" i="5"/>
  <c r="C842" i="5"/>
  <c r="B842" i="5"/>
  <c r="O841" i="5"/>
  <c r="N841" i="5"/>
  <c r="M841" i="5"/>
  <c r="L841" i="5"/>
  <c r="K841" i="5"/>
  <c r="J841" i="5"/>
  <c r="I841" i="5"/>
  <c r="H841" i="5"/>
  <c r="G841" i="5"/>
  <c r="F841" i="5"/>
  <c r="E841" i="5"/>
  <c r="D841" i="5"/>
  <c r="C841" i="5"/>
  <c r="B841" i="5"/>
  <c r="O840" i="5"/>
  <c r="N840" i="5"/>
  <c r="M840" i="5"/>
  <c r="L840" i="5"/>
  <c r="K840" i="5"/>
  <c r="J840" i="5"/>
  <c r="I840" i="5"/>
  <c r="H840" i="5"/>
  <c r="G840" i="5"/>
  <c r="F840" i="5"/>
  <c r="E840" i="5"/>
  <c r="D840" i="5"/>
  <c r="C840" i="5"/>
  <c r="B840" i="5"/>
  <c r="O839" i="5"/>
  <c r="N839" i="5"/>
  <c r="M839" i="5"/>
  <c r="L839" i="5"/>
  <c r="K839" i="5"/>
  <c r="J839" i="5"/>
  <c r="I839" i="5"/>
  <c r="H839" i="5"/>
  <c r="G839" i="5"/>
  <c r="F839" i="5"/>
  <c r="E839" i="5"/>
  <c r="D839" i="5"/>
  <c r="C839" i="5"/>
  <c r="B839" i="5"/>
  <c r="O838" i="5"/>
  <c r="N838" i="5"/>
  <c r="M838" i="5"/>
  <c r="L838" i="5"/>
  <c r="K838" i="5"/>
  <c r="J838" i="5"/>
  <c r="I838" i="5"/>
  <c r="H838" i="5"/>
  <c r="G838" i="5"/>
  <c r="F838" i="5"/>
  <c r="E838" i="5"/>
  <c r="D838" i="5"/>
  <c r="C838" i="5"/>
  <c r="B838" i="5"/>
  <c r="O837" i="5"/>
  <c r="N837" i="5"/>
  <c r="M837" i="5"/>
  <c r="L837" i="5"/>
  <c r="K837" i="5"/>
  <c r="J837" i="5"/>
  <c r="I837" i="5"/>
  <c r="H837" i="5"/>
  <c r="G837" i="5"/>
  <c r="F837" i="5"/>
  <c r="E837" i="5"/>
  <c r="D837" i="5"/>
  <c r="C837" i="5"/>
  <c r="B837" i="5"/>
  <c r="O836" i="5"/>
  <c r="N836" i="5"/>
  <c r="M836" i="5"/>
  <c r="L836" i="5"/>
  <c r="K836" i="5"/>
  <c r="J836" i="5"/>
  <c r="I836" i="5"/>
  <c r="H836" i="5"/>
  <c r="G836" i="5"/>
  <c r="F836" i="5"/>
  <c r="E836" i="5"/>
  <c r="D836" i="5"/>
  <c r="C836" i="5"/>
  <c r="B836" i="5"/>
  <c r="O835" i="5"/>
  <c r="N835" i="5"/>
  <c r="M835" i="5"/>
  <c r="L835" i="5"/>
  <c r="K835" i="5"/>
  <c r="J835" i="5"/>
  <c r="I835" i="5"/>
  <c r="H835" i="5"/>
  <c r="G835" i="5"/>
  <c r="F835" i="5"/>
  <c r="E835" i="5"/>
  <c r="D835" i="5"/>
  <c r="C835" i="5"/>
  <c r="B835" i="5"/>
  <c r="O834" i="5"/>
  <c r="N834" i="5"/>
  <c r="M834" i="5"/>
  <c r="L834" i="5"/>
  <c r="K834" i="5"/>
  <c r="J834" i="5"/>
  <c r="I834" i="5"/>
  <c r="H834" i="5"/>
  <c r="G834" i="5"/>
  <c r="F834" i="5"/>
  <c r="E834" i="5"/>
  <c r="D834" i="5"/>
  <c r="C834" i="5"/>
  <c r="B834" i="5"/>
  <c r="O833" i="5"/>
  <c r="N833" i="5"/>
  <c r="M833" i="5"/>
  <c r="L833" i="5"/>
  <c r="K833" i="5"/>
  <c r="J833" i="5"/>
  <c r="I833" i="5"/>
  <c r="H833" i="5"/>
  <c r="G833" i="5"/>
  <c r="F833" i="5"/>
  <c r="E833" i="5"/>
  <c r="D833" i="5"/>
  <c r="C833" i="5"/>
  <c r="B833" i="5"/>
  <c r="O832" i="5"/>
  <c r="N832" i="5"/>
  <c r="M832" i="5"/>
  <c r="L832" i="5"/>
  <c r="K832" i="5"/>
  <c r="J832" i="5"/>
  <c r="I832" i="5"/>
  <c r="H832" i="5"/>
  <c r="G832" i="5"/>
  <c r="F832" i="5"/>
  <c r="E832" i="5"/>
  <c r="D832" i="5"/>
  <c r="C832" i="5"/>
  <c r="B832" i="5"/>
  <c r="O831" i="5"/>
  <c r="N831" i="5"/>
  <c r="M831" i="5"/>
  <c r="L831" i="5"/>
  <c r="K831" i="5"/>
  <c r="J831" i="5"/>
  <c r="I831" i="5"/>
  <c r="H831" i="5"/>
  <c r="G831" i="5"/>
  <c r="F831" i="5"/>
  <c r="E831" i="5"/>
  <c r="D831" i="5"/>
  <c r="C831" i="5"/>
  <c r="B831" i="5"/>
  <c r="O830" i="5"/>
  <c r="N830" i="5"/>
  <c r="M830" i="5"/>
  <c r="L830" i="5"/>
  <c r="K830" i="5"/>
  <c r="J830" i="5"/>
  <c r="I830" i="5"/>
  <c r="H830" i="5"/>
  <c r="G830" i="5"/>
  <c r="F830" i="5"/>
  <c r="E830" i="5"/>
  <c r="D830" i="5"/>
  <c r="C830" i="5"/>
  <c r="B830" i="5"/>
  <c r="O829" i="5"/>
  <c r="N829" i="5"/>
  <c r="M829" i="5"/>
  <c r="L829" i="5"/>
  <c r="K829" i="5"/>
  <c r="J829" i="5"/>
  <c r="I829" i="5"/>
  <c r="H829" i="5"/>
  <c r="G829" i="5"/>
  <c r="F829" i="5"/>
  <c r="E829" i="5"/>
  <c r="D829" i="5"/>
  <c r="C829" i="5"/>
  <c r="B829" i="5"/>
  <c r="O828" i="5"/>
  <c r="N828" i="5"/>
  <c r="M828" i="5"/>
  <c r="L828" i="5"/>
  <c r="K828" i="5"/>
  <c r="J828" i="5"/>
  <c r="I828" i="5"/>
  <c r="H828" i="5"/>
  <c r="G828" i="5"/>
  <c r="F828" i="5"/>
  <c r="E828" i="5"/>
  <c r="D828" i="5"/>
  <c r="C828" i="5"/>
  <c r="B828" i="5"/>
  <c r="O827" i="5"/>
  <c r="N827" i="5"/>
  <c r="M827" i="5"/>
  <c r="L827" i="5"/>
  <c r="K827" i="5"/>
  <c r="J827" i="5"/>
  <c r="I827" i="5"/>
  <c r="H827" i="5"/>
  <c r="G827" i="5"/>
  <c r="F827" i="5"/>
  <c r="E827" i="5"/>
  <c r="D827" i="5"/>
  <c r="C827" i="5"/>
  <c r="B827" i="5"/>
  <c r="O826" i="5"/>
  <c r="N826" i="5"/>
  <c r="M826" i="5"/>
  <c r="L826" i="5"/>
  <c r="K826" i="5"/>
  <c r="J826" i="5"/>
  <c r="I826" i="5"/>
  <c r="H826" i="5"/>
  <c r="G826" i="5"/>
  <c r="F826" i="5"/>
  <c r="E826" i="5"/>
  <c r="D826" i="5"/>
  <c r="C826" i="5"/>
  <c r="B826" i="5"/>
  <c r="O825" i="5"/>
  <c r="N825" i="5"/>
  <c r="M825" i="5"/>
  <c r="L825" i="5"/>
  <c r="K825" i="5"/>
  <c r="J825" i="5"/>
  <c r="I825" i="5"/>
  <c r="H825" i="5"/>
  <c r="G825" i="5"/>
  <c r="F825" i="5"/>
  <c r="E825" i="5"/>
  <c r="D825" i="5"/>
  <c r="C825" i="5"/>
  <c r="B825" i="5"/>
  <c r="O824" i="5"/>
  <c r="N824" i="5"/>
  <c r="M824" i="5"/>
  <c r="L824" i="5"/>
  <c r="K824" i="5"/>
  <c r="J824" i="5"/>
  <c r="I824" i="5"/>
  <c r="H824" i="5"/>
  <c r="G824" i="5"/>
  <c r="F824" i="5"/>
  <c r="E824" i="5"/>
  <c r="D824" i="5"/>
  <c r="C824" i="5"/>
  <c r="B824" i="5"/>
  <c r="O823" i="5"/>
  <c r="N823" i="5"/>
  <c r="M823" i="5"/>
  <c r="L823" i="5"/>
  <c r="K823" i="5"/>
  <c r="J823" i="5"/>
  <c r="I823" i="5"/>
  <c r="H823" i="5"/>
  <c r="G823" i="5"/>
  <c r="F823" i="5"/>
  <c r="E823" i="5"/>
  <c r="D823" i="5"/>
  <c r="C823" i="5"/>
  <c r="B823" i="5"/>
  <c r="O822" i="5"/>
  <c r="N822" i="5"/>
  <c r="M822" i="5"/>
  <c r="L822" i="5"/>
  <c r="K822" i="5"/>
  <c r="J822" i="5"/>
  <c r="I822" i="5"/>
  <c r="H822" i="5"/>
  <c r="G822" i="5"/>
  <c r="F822" i="5"/>
  <c r="E822" i="5"/>
  <c r="D822" i="5"/>
  <c r="C822" i="5"/>
  <c r="B822" i="5"/>
  <c r="O821" i="5"/>
  <c r="N821" i="5"/>
  <c r="M821" i="5"/>
  <c r="L821" i="5"/>
  <c r="K821" i="5"/>
  <c r="J821" i="5"/>
  <c r="I821" i="5"/>
  <c r="H821" i="5"/>
  <c r="G821" i="5"/>
  <c r="F821" i="5"/>
  <c r="E821" i="5"/>
  <c r="D821" i="5"/>
  <c r="C821" i="5"/>
  <c r="B821" i="5"/>
  <c r="O820" i="5"/>
  <c r="N820" i="5"/>
  <c r="M820" i="5"/>
  <c r="L820" i="5"/>
  <c r="K820" i="5"/>
  <c r="J820" i="5"/>
  <c r="I820" i="5"/>
  <c r="H820" i="5"/>
  <c r="G820" i="5"/>
  <c r="F820" i="5"/>
  <c r="E820" i="5"/>
  <c r="D820" i="5"/>
  <c r="C820" i="5"/>
  <c r="B820" i="5"/>
  <c r="O819" i="5"/>
  <c r="N819" i="5"/>
  <c r="M819" i="5"/>
  <c r="L819" i="5"/>
  <c r="K819" i="5"/>
  <c r="J819" i="5"/>
  <c r="I819" i="5"/>
  <c r="H819" i="5"/>
  <c r="G819" i="5"/>
  <c r="F819" i="5"/>
  <c r="E819" i="5"/>
  <c r="D819" i="5"/>
  <c r="C819" i="5"/>
  <c r="B819" i="5"/>
  <c r="O818" i="5"/>
  <c r="N818" i="5"/>
  <c r="M818" i="5"/>
  <c r="L818" i="5"/>
  <c r="K818" i="5"/>
  <c r="J818" i="5"/>
  <c r="I818" i="5"/>
  <c r="H818" i="5"/>
  <c r="G818" i="5"/>
  <c r="F818" i="5"/>
  <c r="E818" i="5"/>
  <c r="D818" i="5"/>
  <c r="C818" i="5"/>
  <c r="B818" i="5"/>
  <c r="O817" i="5"/>
  <c r="N817" i="5"/>
  <c r="M817" i="5"/>
  <c r="L817" i="5"/>
  <c r="K817" i="5"/>
  <c r="J817" i="5"/>
  <c r="I817" i="5"/>
  <c r="H817" i="5"/>
  <c r="G817" i="5"/>
  <c r="F817" i="5"/>
  <c r="E817" i="5"/>
  <c r="D817" i="5"/>
  <c r="C817" i="5"/>
  <c r="B817" i="5"/>
  <c r="O816" i="5"/>
  <c r="N816" i="5"/>
  <c r="M816" i="5"/>
  <c r="L816" i="5"/>
  <c r="K816" i="5"/>
  <c r="J816" i="5"/>
  <c r="I816" i="5"/>
  <c r="H816" i="5"/>
  <c r="G816" i="5"/>
  <c r="F816" i="5"/>
  <c r="E816" i="5"/>
  <c r="D816" i="5"/>
  <c r="C816" i="5"/>
  <c r="B816" i="5"/>
  <c r="O815" i="5"/>
  <c r="N815" i="5"/>
  <c r="M815" i="5"/>
  <c r="L815" i="5"/>
  <c r="K815" i="5"/>
  <c r="J815" i="5"/>
  <c r="I815" i="5"/>
  <c r="H815" i="5"/>
  <c r="G815" i="5"/>
  <c r="F815" i="5"/>
  <c r="E815" i="5"/>
  <c r="D815" i="5"/>
  <c r="C815" i="5"/>
  <c r="B815" i="5"/>
  <c r="O814" i="5"/>
  <c r="N814" i="5"/>
  <c r="M814" i="5"/>
  <c r="L814" i="5"/>
  <c r="K814" i="5"/>
  <c r="J814" i="5"/>
  <c r="I814" i="5"/>
  <c r="H814" i="5"/>
  <c r="G814" i="5"/>
  <c r="F814" i="5"/>
  <c r="E814" i="5"/>
  <c r="D814" i="5"/>
  <c r="C814" i="5"/>
  <c r="B814" i="5"/>
  <c r="O813" i="5"/>
  <c r="N813" i="5"/>
  <c r="M813" i="5"/>
  <c r="L813" i="5"/>
  <c r="K813" i="5"/>
  <c r="J813" i="5"/>
  <c r="I813" i="5"/>
  <c r="H813" i="5"/>
  <c r="G813" i="5"/>
  <c r="F813" i="5"/>
  <c r="E813" i="5"/>
  <c r="D813" i="5"/>
  <c r="C813" i="5"/>
  <c r="B813" i="5"/>
  <c r="O812" i="5"/>
  <c r="N812" i="5"/>
  <c r="M812" i="5"/>
  <c r="L812" i="5"/>
  <c r="K812" i="5"/>
  <c r="J812" i="5"/>
  <c r="I812" i="5"/>
  <c r="H812" i="5"/>
  <c r="G812" i="5"/>
  <c r="F812" i="5"/>
  <c r="E812" i="5"/>
  <c r="D812" i="5"/>
  <c r="C812" i="5"/>
  <c r="B812" i="5"/>
  <c r="O811" i="5"/>
  <c r="N811" i="5"/>
  <c r="M811" i="5"/>
  <c r="L811" i="5"/>
  <c r="K811" i="5"/>
  <c r="J811" i="5"/>
  <c r="I811" i="5"/>
  <c r="H811" i="5"/>
  <c r="G811" i="5"/>
  <c r="F811" i="5"/>
  <c r="E811" i="5"/>
  <c r="D811" i="5"/>
  <c r="C811" i="5"/>
  <c r="B811" i="5"/>
  <c r="O810" i="5"/>
  <c r="N810" i="5"/>
  <c r="M810" i="5"/>
  <c r="L810" i="5"/>
  <c r="K810" i="5"/>
  <c r="J810" i="5"/>
  <c r="I810" i="5"/>
  <c r="H810" i="5"/>
  <c r="G810" i="5"/>
  <c r="F810" i="5"/>
  <c r="E810" i="5"/>
  <c r="D810" i="5"/>
  <c r="C810" i="5"/>
  <c r="B810" i="5"/>
  <c r="O809" i="5"/>
  <c r="N809" i="5"/>
  <c r="M809" i="5"/>
  <c r="L809" i="5"/>
  <c r="K809" i="5"/>
  <c r="J809" i="5"/>
  <c r="I809" i="5"/>
  <c r="H809" i="5"/>
  <c r="G809" i="5"/>
  <c r="F809" i="5"/>
  <c r="E809" i="5"/>
  <c r="D809" i="5"/>
  <c r="C809" i="5"/>
  <c r="B809" i="5"/>
  <c r="O808" i="5"/>
  <c r="N808" i="5"/>
  <c r="M808" i="5"/>
  <c r="L808" i="5"/>
  <c r="K808" i="5"/>
  <c r="J808" i="5"/>
  <c r="I808" i="5"/>
  <c r="H808" i="5"/>
  <c r="G808" i="5"/>
  <c r="F808" i="5"/>
  <c r="E808" i="5"/>
  <c r="D808" i="5"/>
  <c r="C808" i="5"/>
  <c r="B808" i="5"/>
  <c r="O807" i="5"/>
  <c r="N807" i="5"/>
  <c r="M807" i="5"/>
  <c r="L807" i="5"/>
  <c r="K807" i="5"/>
  <c r="J807" i="5"/>
  <c r="I807" i="5"/>
  <c r="H807" i="5"/>
  <c r="G807" i="5"/>
  <c r="F807" i="5"/>
  <c r="E807" i="5"/>
  <c r="D807" i="5"/>
  <c r="C807" i="5"/>
  <c r="B807" i="5"/>
  <c r="O806" i="5"/>
  <c r="N806" i="5"/>
  <c r="M806" i="5"/>
  <c r="L806" i="5"/>
  <c r="K806" i="5"/>
  <c r="J806" i="5"/>
  <c r="I806" i="5"/>
  <c r="H806" i="5"/>
  <c r="G806" i="5"/>
  <c r="F806" i="5"/>
  <c r="E806" i="5"/>
  <c r="D806" i="5"/>
  <c r="C806" i="5"/>
  <c r="B806" i="5"/>
  <c r="O805" i="5"/>
  <c r="N805" i="5"/>
  <c r="M805" i="5"/>
  <c r="L805" i="5"/>
  <c r="K805" i="5"/>
  <c r="J805" i="5"/>
  <c r="I805" i="5"/>
  <c r="H805" i="5"/>
  <c r="G805" i="5"/>
  <c r="F805" i="5"/>
  <c r="E805" i="5"/>
  <c r="D805" i="5"/>
  <c r="C805" i="5"/>
  <c r="B805" i="5"/>
  <c r="O804" i="5"/>
  <c r="N804" i="5"/>
  <c r="M804" i="5"/>
  <c r="L804" i="5"/>
  <c r="K804" i="5"/>
  <c r="J804" i="5"/>
  <c r="I804" i="5"/>
  <c r="H804" i="5"/>
  <c r="G804" i="5"/>
  <c r="F804" i="5"/>
  <c r="E804" i="5"/>
  <c r="D804" i="5"/>
  <c r="C804" i="5"/>
  <c r="B804" i="5"/>
  <c r="O803" i="5"/>
  <c r="N803" i="5"/>
  <c r="M803" i="5"/>
  <c r="L803" i="5"/>
  <c r="K803" i="5"/>
  <c r="J803" i="5"/>
  <c r="I803" i="5"/>
  <c r="H803" i="5"/>
  <c r="G803" i="5"/>
  <c r="F803" i="5"/>
  <c r="E803" i="5"/>
  <c r="D803" i="5"/>
  <c r="C803" i="5"/>
  <c r="B803" i="5"/>
  <c r="O802" i="5"/>
  <c r="N802" i="5"/>
  <c r="M802" i="5"/>
  <c r="L802" i="5"/>
  <c r="K802" i="5"/>
  <c r="J802" i="5"/>
  <c r="I802" i="5"/>
  <c r="H802" i="5"/>
  <c r="G802" i="5"/>
  <c r="F802" i="5"/>
  <c r="E802" i="5"/>
  <c r="D802" i="5"/>
  <c r="C802" i="5"/>
  <c r="B802" i="5"/>
  <c r="O801" i="5"/>
  <c r="N801" i="5"/>
  <c r="M801" i="5"/>
  <c r="L801" i="5"/>
  <c r="K801" i="5"/>
  <c r="J801" i="5"/>
  <c r="I801" i="5"/>
  <c r="H801" i="5"/>
  <c r="G801" i="5"/>
  <c r="F801" i="5"/>
  <c r="E801" i="5"/>
  <c r="D801" i="5"/>
  <c r="C801" i="5"/>
  <c r="B801" i="5"/>
  <c r="O800" i="5"/>
  <c r="N800" i="5"/>
  <c r="M800" i="5"/>
  <c r="L800" i="5"/>
  <c r="K800" i="5"/>
  <c r="J800" i="5"/>
  <c r="I800" i="5"/>
  <c r="H800" i="5"/>
  <c r="G800" i="5"/>
  <c r="F800" i="5"/>
  <c r="E800" i="5"/>
  <c r="D800" i="5"/>
  <c r="C800" i="5"/>
  <c r="B800" i="5"/>
  <c r="O799" i="5"/>
  <c r="N799" i="5"/>
  <c r="M799" i="5"/>
  <c r="L799" i="5"/>
  <c r="K799" i="5"/>
  <c r="J799" i="5"/>
  <c r="I799" i="5"/>
  <c r="H799" i="5"/>
  <c r="G799" i="5"/>
  <c r="F799" i="5"/>
  <c r="E799" i="5"/>
  <c r="D799" i="5"/>
  <c r="C799" i="5"/>
  <c r="B799" i="5"/>
  <c r="O798" i="5"/>
  <c r="N798" i="5"/>
  <c r="M798" i="5"/>
  <c r="L798" i="5"/>
  <c r="K798" i="5"/>
  <c r="J798" i="5"/>
  <c r="I798" i="5"/>
  <c r="H798" i="5"/>
  <c r="G798" i="5"/>
  <c r="F798" i="5"/>
  <c r="E798" i="5"/>
  <c r="D798" i="5"/>
  <c r="C798" i="5"/>
  <c r="B798" i="5"/>
  <c r="O797" i="5"/>
  <c r="N797" i="5"/>
  <c r="M797" i="5"/>
  <c r="L797" i="5"/>
  <c r="K797" i="5"/>
  <c r="J797" i="5"/>
  <c r="I797" i="5"/>
  <c r="H797" i="5"/>
  <c r="G797" i="5"/>
  <c r="F797" i="5"/>
  <c r="E797" i="5"/>
  <c r="D797" i="5"/>
  <c r="C797" i="5"/>
  <c r="B797" i="5"/>
  <c r="O796" i="5"/>
  <c r="N796" i="5"/>
  <c r="M796" i="5"/>
  <c r="L796" i="5"/>
  <c r="K796" i="5"/>
  <c r="J796" i="5"/>
  <c r="I796" i="5"/>
  <c r="H796" i="5"/>
  <c r="G796" i="5"/>
  <c r="F796" i="5"/>
  <c r="E796" i="5"/>
  <c r="D796" i="5"/>
  <c r="C796" i="5"/>
  <c r="B796" i="5"/>
  <c r="O795" i="5"/>
  <c r="N795" i="5"/>
  <c r="M795" i="5"/>
  <c r="L795" i="5"/>
  <c r="K795" i="5"/>
  <c r="J795" i="5"/>
  <c r="I795" i="5"/>
  <c r="H795" i="5"/>
  <c r="G795" i="5"/>
  <c r="F795" i="5"/>
  <c r="E795" i="5"/>
  <c r="D795" i="5"/>
  <c r="C795" i="5"/>
  <c r="B795" i="5"/>
  <c r="O794" i="5"/>
  <c r="N794" i="5"/>
  <c r="M794" i="5"/>
  <c r="L794" i="5"/>
  <c r="K794" i="5"/>
  <c r="J794" i="5"/>
  <c r="I794" i="5"/>
  <c r="H794" i="5"/>
  <c r="G794" i="5"/>
  <c r="F794" i="5"/>
  <c r="E794" i="5"/>
  <c r="D794" i="5"/>
  <c r="C794" i="5"/>
  <c r="B794" i="5"/>
  <c r="O793" i="5"/>
  <c r="N793" i="5"/>
  <c r="M793" i="5"/>
  <c r="L793" i="5"/>
  <c r="K793" i="5"/>
  <c r="J793" i="5"/>
  <c r="I793" i="5"/>
  <c r="H793" i="5"/>
  <c r="G793" i="5"/>
  <c r="F793" i="5"/>
  <c r="E793" i="5"/>
  <c r="D793" i="5"/>
  <c r="C793" i="5"/>
  <c r="B793" i="5"/>
  <c r="O792" i="5"/>
  <c r="N792" i="5"/>
  <c r="M792" i="5"/>
  <c r="L792" i="5"/>
  <c r="K792" i="5"/>
  <c r="J792" i="5"/>
  <c r="I792" i="5"/>
  <c r="H792" i="5"/>
  <c r="G792" i="5"/>
  <c r="F792" i="5"/>
  <c r="E792" i="5"/>
  <c r="D792" i="5"/>
  <c r="C792" i="5"/>
  <c r="B792" i="5"/>
  <c r="O791" i="5"/>
  <c r="N791" i="5"/>
  <c r="M791" i="5"/>
  <c r="L791" i="5"/>
  <c r="K791" i="5"/>
  <c r="J791" i="5"/>
  <c r="I791" i="5"/>
  <c r="H791" i="5"/>
  <c r="G791" i="5"/>
  <c r="F791" i="5"/>
  <c r="E791" i="5"/>
  <c r="D791" i="5"/>
  <c r="C791" i="5"/>
  <c r="B791" i="5"/>
  <c r="O790" i="5"/>
  <c r="N790" i="5"/>
  <c r="M790" i="5"/>
  <c r="L790" i="5"/>
  <c r="K790" i="5"/>
  <c r="J790" i="5"/>
  <c r="I790" i="5"/>
  <c r="H790" i="5"/>
  <c r="G790" i="5"/>
  <c r="F790" i="5"/>
  <c r="E790" i="5"/>
  <c r="D790" i="5"/>
  <c r="C790" i="5"/>
  <c r="B790" i="5"/>
  <c r="O789" i="5"/>
  <c r="N789" i="5"/>
  <c r="M789" i="5"/>
  <c r="L789" i="5"/>
  <c r="K789" i="5"/>
  <c r="J789" i="5"/>
  <c r="I789" i="5"/>
  <c r="H789" i="5"/>
  <c r="G789" i="5"/>
  <c r="F789" i="5"/>
  <c r="E789" i="5"/>
  <c r="D789" i="5"/>
  <c r="C789" i="5"/>
  <c r="B789" i="5"/>
  <c r="O788" i="5"/>
  <c r="N788" i="5"/>
  <c r="M788" i="5"/>
  <c r="L788" i="5"/>
  <c r="K788" i="5"/>
  <c r="J788" i="5"/>
  <c r="I788" i="5"/>
  <c r="H788" i="5"/>
  <c r="G788" i="5"/>
  <c r="F788" i="5"/>
  <c r="E788" i="5"/>
  <c r="D788" i="5"/>
  <c r="C788" i="5"/>
  <c r="B788" i="5"/>
  <c r="O787" i="5"/>
  <c r="N787" i="5"/>
  <c r="M787" i="5"/>
  <c r="L787" i="5"/>
  <c r="K787" i="5"/>
  <c r="J787" i="5"/>
  <c r="I787" i="5"/>
  <c r="H787" i="5"/>
  <c r="G787" i="5"/>
  <c r="F787" i="5"/>
  <c r="E787" i="5"/>
  <c r="D787" i="5"/>
  <c r="C787" i="5"/>
  <c r="B787" i="5"/>
  <c r="O786" i="5"/>
  <c r="N786" i="5"/>
  <c r="M786" i="5"/>
  <c r="L786" i="5"/>
  <c r="K786" i="5"/>
  <c r="J786" i="5"/>
  <c r="I786" i="5"/>
  <c r="H786" i="5"/>
  <c r="G786" i="5"/>
  <c r="F786" i="5"/>
  <c r="E786" i="5"/>
  <c r="D786" i="5"/>
  <c r="C786" i="5"/>
  <c r="B786" i="5"/>
  <c r="O785" i="5"/>
  <c r="N785" i="5"/>
  <c r="M785" i="5"/>
  <c r="L785" i="5"/>
  <c r="K785" i="5"/>
  <c r="J785" i="5"/>
  <c r="I785" i="5"/>
  <c r="H785" i="5"/>
  <c r="G785" i="5"/>
  <c r="F785" i="5"/>
  <c r="E785" i="5"/>
  <c r="D785" i="5"/>
  <c r="C785" i="5"/>
  <c r="B785" i="5"/>
  <c r="O784" i="5"/>
  <c r="N784" i="5"/>
  <c r="M784" i="5"/>
  <c r="L784" i="5"/>
  <c r="K784" i="5"/>
  <c r="J784" i="5"/>
  <c r="I784" i="5"/>
  <c r="H784" i="5"/>
  <c r="G784" i="5"/>
  <c r="F784" i="5"/>
  <c r="E784" i="5"/>
  <c r="D784" i="5"/>
  <c r="C784" i="5"/>
  <c r="B784" i="5"/>
  <c r="O783" i="5"/>
  <c r="N783" i="5"/>
  <c r="M783" i="5"/>
  <c r="L783" i="5"/>
  <c r="K783" i="5"/>
  <c r="J783" i="5"/>
  <c r="I783" i="5"/>
  <c r="H783" i="5"/>
  <c r="G783" i="5"/>
  <c r="F783" i="5"/>
  <c r="E783" i="5"/>
  <c r="D783" i="5"/>
  <c r="C783" i="5"/>
  <c r="B783" i="5"/>
  <c r="O782" i="5"/>
  <c r="N782" i="5"/>
  <c r="M782" i="5"/>
  <c r="L782" i="5"/>
  <c r="K782" i="5"/>
  <c r="J782" i="5"/>
  <c r="I782" i="5"/>
  <c r="H782" i="5"/>
  <c r="G782" i="5"/>
  <c r="F782" i="5"/>
  <c r="E782" i="5"/>
  <c r="D782" i="5"/>
  <c r="C782" i="5"/>
  <c r="B782" i="5"/>
  <c r="O781" i="5"/>
  <c r="N781" i="5"/>
  <c r="M781" i="5"/>
  <c r="L781" i="5"/>
  <c r="K781" i="5"/>
  <c r="J781" i="5"/>
  <c r="I781" i="5"/>
  <c r="H781" i="5"/>
  <c r="G781" i="5"/>
  <c r="F781" i="5"/>
  <c r="E781" i="5"/>
  <c r="D781" i="5"/>
  <c r="C781" i="5"/>
  <c r="B781" i="5"/>
  <c r="O780" i="5"/>
  <c r="N780" i="5"/>
  <c r="M780" i="5"/>
  <c r="L780" i="5"/>
  <c r="K780" i="5"/>
  <c r="J780" i="5"/>
  <c r="I780" i="5"/>
  <c r="H780" i="5"/>
  <c r="G780" i="5"/>
  <c r="F780" i="5"/>
  <c r="E780" i="5"/>
  <c r="D780" i="5"/>
  <c r="C780" i="5"/>
  <c r="B780" i="5"/>
  <c r="O779" i="5"/>
  <c r="N779" i="5"/>
  <c r="M779" i="5"/>
  <c r="L779" i="5"/>
  <c r="K779" i="5"/>
  <c r="J779" i="5"/>
  <c r="I779" i="5"/>
  <c r="H779" i="5"/>
  <c r="G779" i="5"/>
  <c r="F779" i="5"/>
  <c r="E779" i="5"/>
  <c r="D779" i="5"/>
  <c r="C779" i="5"/>
  <c r="B779" i="5"/>
  <c r="O778" i="5"/>
  <c r="N778" i="5"/>
  <c r="M778" i="5"/>
  <c r="L778" i="5"/>
  <c r="K778" i="5"/>
  <c r="J778" i="5"/>
  <c r="I778" i="5"/>
  <c r="H778" i="5"/>
  <c r="G778" i="5"/>
  <c r="F778" i="5"/>
  <c r="E778" i="5"/>
  <c r="D778" i="5"/>
  <c r="C778" i="5"/>
  <c r="B778" i="5"/>
  <c r="O777" i="5"/>
  <c r="N777" i="5"/>
  <c r="M777" i="5"/>
  <c r="L777" i="5"/>
  <c r="K777" i="5"/>
  <c r="J777" i="5"/>
  <c r="I777" i="5"/>
  <c r="H777" i="5"/>
  <c r="G777" i="5"/>
  <c r="F777" i="5"/>
  <c r="E777" i="5"/>
  <c r="D777" i="5"/>
  <c r="C777" i="5"/>
  <c r="B777" i="5"/>
  <c r="O776" i="5"/>
  <c r="N776" i="5"/>
  <c r="M776" i="5"/>
  <c r="L776" i="5"/>
  <c r="K776" i="5"/>
  <c r="J776" i="5"/>
  <c r="I776" i="5"/>
  <c r="H776" i="5"/>
  <c r="G776" i="5"/>
  <c r="F776" i="5"/>
  <c r="E776" i="5"/>
  <c r="D776" i="5"/>
  <c r="C776" i="5"/>
  <c r="B776" i="5"/>
  <c r="O775" i="5"/>
  <c r="N775" i="5"/>
  <c r="M775" i="5"/>
  <c r="L775" i="5"/>
  <c r="K775" i="5"/>
  <c r="J775" i="5"/>
  <c r="I775" i="5"/>
  <c r="H775" i="5"/>
  <c r="G775" i="5"/>
  <c r="F775" i="5"/>
  <c r="E775" i="5"/>
  <c r="D775" i="5"/>
  <c r="C775" i="5"/>
  <c r="B775" i="5"/>
  <c r="O774" i="5"/>
  <c r="N774" i="5"/>
  <c r="M774" i="5"/>
  <c r="L774" i="5"/>
  <c r="K774" i="5"/>
  <c r="J774" i="5"/>
  <c r="I774" i="5"/>
  <c r="H774" i="5"/>
  <c r="G774" i="5"/>
  <c r="F774" i="5"/>
  <c r="E774" i="5"/>
  <c r="D774" i="5"/>
  <c r="C774" i="5"/>
  <c r="B774" i="5"/>
  <c r="O773" i="5"/>
  <c r="N773" i="5"/>
  <c r="M773" i="5"/>
  <c r="L773" i="5"/>
  <c r="K773" i="5"/>
  <c r="J773" i="5"/>
  <c r="I773" i="5"/>
  <c r="H773" i="5"/>
  <c r="G773" i="5"/>
  <c r="F773" i="5"/>
  <c r="E773" i="5"/>
  <c r="D773" i="5"/>
  <c r="C773" i="5"/>
  <c r="B773" i="5"/>
  <c r="O772" i="5"/>
  <c r="N772" i="5"/>
  <c r="M772" i="5"/>
  <c r="L772" i="5"/>
  <c r="K772" i="5"/>
  <c r="J772" i="5"/>
  <c r="I772" i="5"/>
  <c r="H772" i="5"/>
  <c r="G772" i="5"/>
  <c r="F772" i="5"/>
  <c r="E772" i="5"/>
  <c r="D772" i="5"/>
  <c r="C772" i="5"/>
  <c r="B772" i="5"/>
  <c r="O771" i="5"/>
  <c r="N771" i="5"/>
  <c r="M771" i="5"/>
  <c r="L771" i="5"/>
  <c r="K771" i="5"/>
  <c r="J771" i="5"/>
  <c r="I771" i="5"/>
  <c r="H771" i="5"/>
  <c r="G771" i="5"/>
  <c r="F771" i="5"/>
  <c r="E771" i="5"/>
  <c r="D771" i="5"/>
  <c r="C771" i="5"/>
  <c r="B771" i="5"/>
  <c r="O770" i="5"/>
  <c r="N770" i="5"/>
  <c r="M770" i="5"/>
  <c r="L770" i="5"/>
  <c r="K770" i="5"/>
  <c r="J770" i="5"/>
  <c r="I770" i="5"/>
  <c r="H770" i="5"/>
  <c r="G770" i="5"/>
  <c r="F770" i="5"/>
  <c r="E770" i="5"/>
  <c r="D770" i="5"/>
  <c r="C770" i="5"/>
  <c r="B770" i="5"/>
  <c r="O769" i="5"/>
  <c r="N769" i="5"/>
  <c r="M769" i="5"/>
  <c r="L769" i="5"/>
  <c r="K769" i="5"/>
  <c r="J769" i="5"/>
  <c r="I769" i="5"/>
  <c r="H769" i="5"/>
  <c r="G769" i="5"/>
  <c r="F769" i="5"/>
  <c r="E769" i="5"/>
  <c r="D769" i="5"/>
  <c r="C769" i="5"/>
  <c r="B769" i="5"/>
  <c r="O768" i="5"/>
  <c r="N768" i="5"/>
  <c r="M768" i="5"/>
  <c r="L768" i="5"/>
  <c r="K768" i="5"/>
  <c r="J768" i="5"/>
  <c r="I768" i="5"/>
  <c r="H768" i="5"/>
  <c r="G768" i="5"/>
  <c r="F768" i="5"/>
  <c r="E768" i="5"/>
  <c r="D768" i="5"/>
  <c r="C768" i="5"/>
  <c r="B768" i="5"/>
  <c r="O767" i="5"/>
  <c r="N767" i="5"/>
  <c r="M767" i="5"/>
  <c r="L767" i="5"/>
  <c r="K767" i="5"/>
  <c r="J767" i="5"/>
  <c r="I767" i="5"/>
  <c r="H767" i="5"/>
  <c r="G767" i="5"/>
  <c r="F767" i="5"/>
  <c r="E767" i="5"/>
  <c r="D767" i="5"/>
  <c r="C767" i="5"/>
  <c r="B767" i="5"/>
  <c r="O766" i="5"/>
  <c r="N766" i="5"/>
  <c r="M766" i="5"/>
  <c r="L766" i="5"/>
  <c r="K766" i="5"/>
  <c r="J766" i="5"/>
  <c r="I766" i="5"/>
  <c r="H766" i="5"/>
  <c r="G766" i="5"/>
  <c r="F766" i="5"/>
  <c r="E766" i="5"/>
  <c r="D766" i="5"/>
  <c r="C766" i="5"/>
  <c r="B766" i="5"/>
  <c r="O765" i="5"/>
  <c r="N765" i="5"/>
  <c r="M765" i="5"/>
  <c r="L765" i="5"/>
  <c r="K765" i="5"/>
  <c r="J765" i="5"/>
  <c r="I765" i="5"/>
  <c r="H765" i="5"/>
  <c r="G765" i="5"/>
  <c r="F765" i="5"/>
  <c r="E765" i="5"/>
  <c r="D765" i="5"/>
  <c r="C765" i="5"/>
  <c r="B765" i="5"/>
  <c r="O764" i="5"/>
  <c r="N764" i="5"/>
  <c r="M764" i="5"/>
  <c r="L764" i="5"/>
  <c r="K764" i="5"/>
  <c r="J764" i="5"/>
  <c r="I764" i="5"/>
  <c r="H764" i="5"/>
  <c r="G764" i="5"/>
  <c r="F764" i="5"/>
  <c r="E764" i="5"/>
  <c r="D764" i="5"/>
  <c r="C764" i="5"/>
  <c r="B764" i="5"/>
  <c r="O763" i="5"/>
  <c r="N763" i="5"/>
  <c r="M763" i="5"/>
  <c r="L763" i="5"/>
  <c r="K763" i="5"/>
  <c r="J763" i="5"/>
  <c r="I763" i="5"/>
  <c r="H763" i="5"/>
  <c r="G763" i="5"/>
  <c r="F763" i="5"/>
  <c r="E763" i="5"/>
  <c r="D763" i="5"/>
  <c r="C763" i="5"/>
  <c r="B763" i="5"/>
  <c r="O762" i="5"/>
  <c r="N762" i="5"/>
  <c r="M762" i="5"/>
  <c r="L762" i="5"/>
  <c r="K762" i="5"/>
  <c r="J762" i="5"/>
  <c r="I762" i="5"/>
  <c r="H762" i="5"/>
  <c r="G762" i="5"/>
  <c r="F762" i="5"/>
  <c r="E762" i="5"/>
  <c r="D762" i="5"/>
  <c r="C762" i="5"/>
  <c r="B762" i="5"/>
  <c r="O761" i="5"/>
  <c r="N761" i="5"/>
  <c r="M761" i="5"/>
  <c r="L761" i="5"/>
  <c r="K761" i="5"/>
  <c r="J761" i="5"/>
  <c r="I761" i="5"/>
  <c r="H761" i="5"/>
  <c r="G761" i="5"/>
  <c r="F761" i="5"/>
  <c r="E761" i="5"/>
  <c r="D761" i="5"/>
  <c r="C761" i="5"/>
  <c r="B761" i="5"/>
  <c r="O760" i="5"/>
  <c r="N760" i="5"/>
  <c r="M760" i="5"/>
  <c r="L760" i="5"/>
  <c r="K760" i="5"/>
  <c r="J760" i="5"/>
  <c r="I760" i="5"/>
  <c r="H760" i="5"/>
  <c r="G760" i="5"/>
  <c r="F760" i="5"/>
  <c r="E760" i="5"/>
  <c r="D760" i="5"/>
  <c r="C760" i="5"/>
  <c r="B760" i="5"/>
  <c r="O759" i="5"/>
  <c r="N759" i="5"/>
  <c r="M759" i="5"/>
  <c r="L759" i="5"/>
  <c r="K759" i="5"/>
  <c r="J759" i="5"/>
  <c r="I759" i="5"/>
  <c r="H759" i="5"/>
  <c r="G759" i="5"/>
  <c r="F759" i="5"/>
  <c r="E759" i="5"/>
  <c r="D759" i="5"/>
  <c r="C759" i="5"/>
  <c r="B759" i="5"/>
  <c r="O758" i="5"/>
  <c r="N758" i="5"/>
  <c r="M758" i="5"/>
  <c r="L758" i="5"/>
  <c r="K758" i="5"/>
  <c r="J758" i="5"/>
  <c r="I758" i="5"/>
  <c r="H758" i="5"/>
  <c r="G758" i="5"/>
  <c r="F758" i="5"/>
  <c r="E758" i="5"/>
  <c r="D758" i="5"/>
  <c r="C758" i="5"/>
  <c r="B758" i="5"/>
  <c r="O757" i="5"/>
  <c r="N757" i="5"/>
  <c r="M757" i="5"/>
  <c r="L757" i="5"/>
  <c r="K757" i="5"/>
  <c r="J757" i="5"/>
  <c r="I757" i="5"/>
  <c r="H757" i="5"/>
  <c r="G757" i="5"/>
  <c r="F757" i="5"/>
  <c r="E757" i="5"/>
  <c r="D757" i="5"/>
  <c r="C757" i="5"/>
  <c r="B757" i="5"/>
  <c r="O756" i="5"/>
  <c r="N756" i="5"/>
  <c r="M756" i="5"/>
  <c r="L756" i="5"/>
  <c r="K756" i="5"/>
  <c r="J756" i="5"/>
  <c r="I756" i="5"/>
  <c r="H756" i="5"/>
  <c r="G756" i="5"/>
  <c r="F756" i="5"/>
  <c r="E756" i="5"/>
  <c r="D756" i="5"/>
  <c r="C756" i="5"/>
  <c r="B756" i="5"/>
  <c r="O755" i="5"/>
  <c r="N755" i="5"/>
  <c r="M755" i="5"/>
  <c r="L755" i="5"/>
  <c r="K755" i="5"/>
  <c r="J755" i="5"/>
  <c r="I755" i="5"/>
  <c r="H755" i="5"/>
  <c r="G755" i="5"/>
  <c r="F755" i="5"/>
  <c r="E755" i="5"/>
  <c r="D755" i="5"/>
  <c r="C755" i="5"/>
  <c r="B755" i="5"/>
  <c r="O754" i="5"/>
  <c r="N754" i="5"/>
  <c r="M754" i="5"/>
  <c r="L754" i="5"/>
  <c r="K754" i="5"/>
  <c r="J754" i="5"/>
  <c r="I754" i="5"/>
  <c r="H754" i="5"/>
  <c r="G754" i="5"/>
  <c r="F754" i="5"/>
  <c r="E754" i="5"/>
  <c r="D754" i="5"/>
  <c r="C754" i="5"/>
  <c r="B754" i="5"/>
  <c r="O753" i="5"/>
  <c r="N753" i="5"/>
  <c r="M753" i="5"/>
  <c r="L753" i="5"/>
  <c r="K753" i="5"/>
  <c r="J753" i="5"/>
  <c r="I753" i="5"/>
  <c r="H753" i="5"/>
  <c r="G753" i="5"/>
  <c r="F753" i="5"/>
  <c r="E753" i="5"/>
  <c r="D753" i="5"/>
  <c r="C753" i="5"/>
  <c r="B753" i="5"/>
  <c r="O752" i="5"/>
  <c r="N752" i="5"/>
  <c r="M752" i="5"/>
  <c r="L752" i="5"/>
  <c r="K752" i="5"/>
  <c r="J752" i="5"/>
  <c r="I752" i="5"/>
  <c r="H752" i="5"/>
  <c r="G752" i="5"/>
  <c r="F752" i="5"/>
  <c r="E752" i="5"/>
  <c r="D752" i="5"/>
  <c r="C752" i="5"/>
  <c r="B752" i="5"/>
  <c r="O751" i="5"/>
  <c r="N751" i="5"/>
  <c r="M751" i="5"/>
  <c r="L751" i="5"/>
  <c r="K751" i="5"/>
  <c r="J751" i="5"/>
  <c r="I751" i="5"/>
  <c r="H751" i="5"/>
  <c r="G751" i="5"/>
  <c r="F751" i="5"/>
  <c r="E751" i="5"/>
  <c r="D751" i="5"/>
  <c r="C751" i="5"/>
  <c r="B751" i="5"/>
  <c r="O750" i="5"/>
  <c r="N750" i="5"/>
  <c r="M750" i="5"/>
  <c r="L750" i="5"/>
  <c r="K750" i="5"/>
  <c r="J750" i="5"/>
  <c r="I750" i="5"/>
  <c r="H750" i="5"/>
  <c r="G750" i="5"/>
  <c r="F750" i="5"/>
  <c r="E750" i="5"/>
  <c r="D750" i="5"/>
  <c r="C750" i="5"/>
  <c r="B750" i="5"/>
  <c r="O749" i="5"/>
  <c r="N749" i="5"/>
  <c r="M749" i="5"/>
  <c r="L749" i="5"/>
  <c r="K749" i="5"/>
  <c r="J749" i="5"/>
  <c r="I749" i="5"/>
  <c r="H749" i="5"/>
  <c r="G749" i="5"/>
  <c r="F749" i="5"/>
  <c r="E749" i="5"/>
  <c r="D749" i="5"/>
  <c r="C749" i="5"/>
  <c r="B749" i="5"/>
  <c r="O748" i="5"/>
  <c r="N748" i="5"/>
  <c r="M748" i="5"/>
  <c r="L748" i="5"/>
  <c r="K748" i="5"/>
  <c r="J748" i="5"/>
  <c r="I748" i="5"/>
  <c r="H748" i="5"/>
  <c r="G748" i="5"/>
  <c r="F748" i="5"/>
  <c r="E748" i="5"/>
  <c r="D748" i="5"/>
  <c r="C748" i="5"/>
  <c r="B748" i="5"/>
  <c r="O747" i="5"/>
  <c r="N747" i="5"/>
  <c r="M747" i="5"/>
  <c r="L747" i="5"/>
  <c r="K747" i="5"/>
  <c r="J747" i="5"/>
  <c r="I747" i="5"/>
  <c r="H747" i="5"/>
  <c r="G747" i="5"/>
  <c r="F747" i="5"/>
  <c r="E747" i="5"/>
  <c r="D747" i="5"/>
  <c r="C747" i="5"/>
  <c r="B747" i="5"/>
  <c r="O746" i="5"/>
  <c r="N746" i="5"/>
  <c r="M746" i="5"/>
  <c r="L746" i="5"/>
  <c r="K746" i="5"/>
  <c r="J746" i="5"/>
  <c r="I746" i="5"/>
  <c r="H746" i="5"/>
  <c r="G746" i="5"/>
  <c r="F746" i="5"/>
  <c r="E746" i="5"/>
  <c r="D746" i="5"/>
  <c r="C746" i="5"/>
  <c r="B746" i="5"/>
  <c r="O745" i="5"/>
  <c r="N745" i="5"/>
  <c r="M745" i="5"/>
  <c r="L745" i="5"/>
  <c r="K745" i="5"/>
  <c r="J745" i="5"/>
  <c r="I745" i="5"/>
  <c r="H745" i="5"/>
  <c r="G745" i="5"/>
  <c r="F745" i="5"/>
  <c r="E745" i="5"/>
  <c r="D745" i="5"/>
  <c r="C745" i="5"/>
  <c r="B745" i="5"/>
  <c r="O744" i="5"/>
  <c r="N744" i="5"/>
  <c r="M744" i="5"/>
  <c r="L744" i="5"/>
  <c r="K744" i="5"/>
  <c r="J744" i="5"/>
  <c r="I744" i="5"/>
  <c r="H744" i="5"/>
  <c r="G744" i="5"/>
  <c r="F744" i="5"/>
  <c r="E744" i="5"/>
  <c r="D744" i="5"/>
  <c r="C744" i="5"/>
  <c r="B744" i="5"/>
  <c r="O743" i="5"/>
  <c r="N743" i="5"/>
  <c r="M743" i="5"/>
  <c r="L743" i="5"/>
  <c r="K743" i="5"/>
  <c r="J743" i="5"/>
  <c r="I743" i="5"/>
  <c r="H743" i="5"/>
  <c r="G743" i="5"/>
  <c r="F743" i="5"/>
  <c r="E743" i="5"/>
  <c r="D743" i="5"/>
  <c r="C743" i="5"/>
  <c r="B743" i="5"/>
  <c r="O742" i="5"/>
  <c r="N742" i="5"/>
  <c r="M742" i="5"/>
  <c r="L742" i="5"/>
  <c r="K742" i="5"/>
  <c r="J742" i="5"/>
  <c r="I742" i="5"/>
  <c r="H742" i="5"/>
  <c r="G742" i="5"/>
  <c r="F742" i="5"/>
  <c r="E742" i="5"/>
  <c r="D742" i="5"/>
  <c r="C742" i="5"/>
  <c r="B742" i="5"/>
  <c r="O741" i="5"/>
  <c r="N741" i="5"/>
  <c r="M741" i="5"/>
  <c r="L741" i="5"/>
  <c r="K741" i="5"/>
  <c r="J741" i="5"/>
  <c r="I741" i="5"/>
  <c r="H741" i="5"/>
  <c r="G741" i="5"/>
  <c r="F741" i="5"/>
  <c r="E741" i="5"/>
  <c r="D741" i="5"/>
  <c r="C741" i="5"/>
  <c r="B741" i="5"/>
  <c r="O740" i="5"/>
  <c r="N740" i="5"/>
  <c r="M740" i="5"/>
  <c r="L740" i="5"/>
  <c r="K740" i="5"/>
  <c r="J740" i="5"/>
  <c r="I740" i="5"/>
  <c r="H740" i="5"/>
  <c r="G740" i="5"/>
  <c r="F740" i="5"/>
  <c r="E740" i="5"/>
  <c r="D740" i="5"/>
  <c r="C740" i="5"/>
  <c r="B740" i="5"/>
  <c r="O739" i="5"/>
  <c r="N739" i="5"/>
  <c r="M739" i="5"/>
  <c r="L739" i="5"/>
  <c r="K739" i="5"/>
  <c r="J739" i="5"/>
  <c r="I739" i="5"/>
  <c r="H739" i="5"/>
  <c r="G739" i="5"/>
  <c r="F739" i="5"/>
  <c r="E739" i="5"/>
  <c r="D739" i="5"/>
  <c r="C739" i="5"/>
  <c r="B739" i="5"/>
  <c r="O738" i="5"/>
  <c r="N738" i="5"/>
  <c r="M738" i="5"/>
  <c r="L738" i="5"/>
  <c r="K738" i="5"/>
  <c r="J738" i="5"/>
  <c r="I738" i="5"/>
  <c r="H738" i="5"/>
  <c r="G738" i="5"/>
  <c r="F738" i="5"/>
  <c r="E738" i="5"/>
  <c r="D738" i="5"/>
  <c r="C738" i="5"/>
  <c r="B738" i="5"/>
  <c r="O737" i="5"/>
  <c r="N737" i="5"/>
  <c r="M737" i="5"/>
  <c r="L737" i="5"/>
  <c r="K737" i="5"/>
  <c r="J737" i="5"/>
  <c r="I737" i="5"/>
  <c r="H737" i="5"/>
  <c r="G737" i="5"/>
  <c r="F737" i="5"/>
  <c r="E737" i="5"/>
  <c r="D737" i="5"/>
  <c r="C737" i="5"/>
  <c r="B737" i="5"/>
  <c r="O736" i="5"/>
  <c r="N736" i="5"/>
  <c r="M736" i="5"/>
  <c r="L736" i="5"/>
  <c r="K736" i="5"/>
  <c r="J736" i="5"/>
  <c r="I736" i="5"/>
  <c r="H736" i="5"/>
  <c r="G736" i="5"/>
  <c r="F736" i="5"/>
  <c r="E736" i="5"/>
  <c r="D736" i="5"/>
  <c r="C736" i="5"/>
  <c r="B736" i="5"/>
  <c r="O735" i="5"/>
  <c r="N735" i="5"/>
  <c r="M735" i="5"/>
  <c r="L735" i="5"/>
  <c r="K735" i="5"/>
  <c r="J735" i="5"/>
  <c r="I735" i="5"/>
  <c r="H735" i="5"/>
  <c r="G735" i="5"/>
  <c r="F735" i="5"/>
  <c r="E735" i="5"/>
  <c r="D735" i="5"/>
  <c r="C735" i="5"/>
  <c r="B735" i="5"/>
  <c r="O734" i="5"/>
  <c r="N734" i="5"/>
  <c r="M734" i="5"/>
  <c r="L734" i="5"/>
  <c r="K734" i="5"/>
  <c r="J734" i="5"/>
  <c r="I734" i="5"/>
  <c r="H734" i="5"/>
  <c r="G734" i="5"/>
  <c r="F734" i="5"/>
  <c r="E734" i="5"/>
  <c r="D734" i="5"/>
  <c r="C734" i="5"/>
  <c r="B734" i="5"/>
  <c r="O733" i="5"/>
  <c r="N733" i="5"/>
  <c r="M733" i="5"/>
  <c r="L733" i="5"/>
  <c r="K733" i="5"/>
  <c r="J733" i="5"/>
  <c r="I733" i="5"/>
  <c r="H733" i="5"/>
  <c r="G733" i="5"/>
  <c r="F733" i="5"/>
  <c r="E733" i="5"/>
  <c r="D733" i="5"/>
  <c r="C733" i="5"/>
  <c r="B733" i="5"/>
  <c r="O732" i="5"/>
  <c r="N732" i="5"/>
  <c r="M732" i="5"/>
  <c r="L732" i="5"/>
  <c r="K732" i="5"/>
  <c r="J732" i="5"/>
  <c r="I732" i="5"/>
  <c r="H732" i="5"/>
  <c r="G732" i="5"/>
  <c r="F732" i="5"/>
  <c r="E732" i="5"/>
  <c r="D732" i="5"/>
  <c r="C732" i="5"/>
  <c r="B732" i="5"/>
  <c r="O731" i="5"/>
  <c r="N731" i="5"/>
  <c r="M731" i="5"/>
  <c r="L731" i="5"/>
  <c r="K731" i="5"/>
  <c r="J731" i="5"/>
  <c r="I731" i="5"/>
  <c r="H731" i="5"/>
  <c r="G731" i="5"/>
  <c r="F731" i="5"/>
  <c r="E731" i="5"/>
  <c r="D731" i="5"/>
  <c r="C731" i="5"/>
  <c r="B731" i="5"/>
  <c r="O730" i="5"/>
  <c r="N730" i="5"/>
  <c r="M730" i="5"/>
  <c r="L730" i="5"/>
  <c r="K730" i="5"/>
  <c r="J730" i="5"/>
  <c r="I730" i="5"/>
  <c r="H730" i="5"/>
  <c r="G730" i="5"/>
  <c r="F730" i="5"/>
  <c r="E730" i="5"/>
  <c r="D730" i="5"/>
  <c r="C730" i="5"/>
  <c r="B730" i="5"/>
  <c r="O729" i="5"/>
  <c r="N729" i="5"/>
  <c r="M729" i="5"/>
  <c r="L729" i="5"/>
  <c r="K729" i="5"/>
  <c r="J729" i="5"/>
  <c r="I729" i="5"/>
  <c r="H729" i="5"/>
  <c r="G729" i="5"/>
  <c r="F729" i="5"/>
  <c r="E729" i="5"/>
  <c r="D729" i="5"/>
  <c r="C729" i="5"/>
  <c r="B729" i="5"/>
  <c r="O728" i="5"/>
  <c r="N728" i="5"/>
  <c r="M728" i="5"/>
  <c r="L728" i="5"/>
  <c r="K728" i="5"/>
  <c r="J728" i="5"/>
  <c r="I728" i="5"/>
  <c r="H728" i="5"/>
  <c r="G728" i="5"/>
  <c r="F728" i="5"/>
  <c r="E728" i="5"/>
  <c r="D728" i="5"/>
  <c r="C728" i="5"/>
  <c r="B728" i="5"/>
  <c r="O727" i="5"/>
  <c r="N727" i="5"/>
  <c r="M727" i="5"/>
  <c r="L727" i="5"/>
  <c r="K727" i="5"/>
  <c r="J727" i="5"/>
  <c r="I727" i="5"/>
  <c r="H727" i="5"/>
  <c r="G727" i="5"/>
  <c r="F727" i="5"/>
  <c r="E727" i="5"/>
  <c r="D727" i="5"/>
  <c r="C727" i="5"/>
  <c r="B727" i="5"/>
  <c r="O726" i="5"/>
  <c r="N726" i="5"/>
  <c r="M726" i="5"/>
  <c r="L726" i="5"/>
  <c r="K726" i="5"/>
  <c r="J726" i="5"/>
  <c r="I726" i="5"/>
  <c r="H726" i="5"/>
  <c r="G726" i="5"/>
  <c r="F726" i="5"/>
  <c r="E726" i="5"/>
  <c r="D726" i="5"/>
  <c r="C726" i="5"/>
  <c r="B726" i="5"/>
  <c r="O725" i="5"/>
  <c r="N725" i="5"/>
  <c r="M725" i="5"/>
  <c r="L725" i="5"/>
  <c r="K725" i="5"/>
  <c r="J725" i="5"/>
  <c r="I725" i="5"/>
  <c r="H725" i="5"/>
  <c r="G725" i="5"/>
  <c r="F725" i="5"/>
  <c r="E725" i="5"/>
  <c r="D725" i="5"/>
  <c r="C725" i="5"/>
  <c r="B725" i="5"/>
  <c r="O724" i="5"/>
  <c r="N724" i="5"/>
  <c r="M724" i="5"/>
  <c r="L724" i="5"/>
  <c r="K724" i="5"/>
  <c r="J724" i="5"/>
  <c r="I724" i="5"/>
  <c r="H724" i="5"/>
  <c r="G724" i="5"/>
  <c r="F724" i="5"/>
  <c r="E724" i="5"/>
  <c r="D724" i="5"/>
  <c r="C724" i="5"/>
  <c r="B724" i="5"/>
  <c r="O723" i="5"/>
  <c r="N723" i="5"/>
  <c r="M723" i="5"/>
  <c r="L723" i="5"/>
  <c r="K723" i="5"/>
  <c r="J723" i="5"/>
  <c r="I723" i="5"/>
  <c r="H723" i="5"/>
  <c r="G723" i="5"/>
  <c r="F723" i="5"/>
  <c r="E723" i="5"/>
  <c r="D723" i="5"/>
  <c r="C723" i="5"/>
  <c r="B723" i="5"/>
  <c r="O722" i="5"/>
  <c r="N722" i="5"/>
  <c r="M722" i="5"/>
  <c r="L722" i="5"/>
  <c r="K722" i="5"/>
  <c r="J722" i="5"/>
  <c r="I722" i="5"/>
  <c r="H722" i="5"/>
  <c r="G722" i="5"/>
  <c r="F722" i="5"/>
  <c r="E722" i="5"/>
  <c r="D722" i="5"/>
  <c r="C722" i="5"/>
  <c r="B722" i="5"/>
  <c r="O721" i="5"/>
  <c r="N721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O720" i="5"/>
  <c r="N720" i="5"/>
  <c r="M720" i="5"/>
  <c r="L720" i="5"/>
  <c r="K720" i="5"/>
  <c r="J720" i="5"/>
  <c r="I720" i="5"/>
  <c r="H720" i="5"/>
  <c r="G720" i="5"/>
  <c r="F720" i="5"/>
  <c r="E720" i="5"/>
  <c r="D720" i="5"/>
  <c r="C720" i="5"/>
  <c r="B720" i="5"/>
  <c r="O719" i="5"/>
  <c r="N719" i="5"/>
  <c r="M719" i="5"/>
  <c r="L719" i="5"/>
  <c r="K719" i="5"/>
  <c r="J719" i="5"/>
  <c r="I719" i="5"/>
  <c r="H719" i="5"/>
  <c r="G719" i="5"/>
  <c r="F719" i="5"/>
  <c r="E719" i="5"/>
  <c r="D719" i="5"/>
  <c r="C719" i="5"/>
  <c r="B719" i="5"/>
  <c r="O718" i="5"/>
  <c r="N718" i="5"/>
  <c r="M718" i="5"/>
  <c r="L718" i="5"/>
  <c r="K718" i="5"/>
  <c r="J718" i="5"/>
  <c r="I718" i="5"/>
  <c r="H718" i="5"/>
  <c r="G718" i="5"/>
  <c r="F718" i="5"/>
  <c r="E718" i="5"/>
  <c r="D718" i="5"/>
  <c r="C718" i="5"/>
  <c r="B718" i="5"/>
  <c r="O717" i="5"/>
  <c r="N717" i="5"/>
  <c r="M717" i="5"/>
  <c r="L717" i="5"/>
  <c r="K717" i="5"/>
  <c r="J717" i="5"/>
  <c r="I717" i="5"/>
  <c r="H717" i="5"/>
  <c r="G717" i="5"/>
  <c r="F717" i="5"/>
  <c r="E717" i="5"/>
  <c r="D717" i="5"/>
  <c r="C717" i="5"/>
  <c r="B717" i="5"/>
  <c r="O716" i="5"/>
  <c r="N716" i="5"/>
  <c r="M716" i="5"/>
  <c r="L716" i="5"/>
  <c r="K716" i="5"/>
  <c r="J716" i="5"/>
  <c r="I716" i="5"/>
  <c r="H716" i="5"/>
  <c r="G716" i="5"/>
  <c r="F716" i="5"/>
  <c r="E716" i="5"/>
  <c r="D716" i="5"/>
  <c r="C716" i="5"/>
  <c r="B716" i="5"/>
  <c r="O715" i="5"/>
  <c r="N715" i="5"/>
  <c r="M715" i="5"/>
  <c r="L715" i="5"/>
  <c r="K715" i="5"/>
  <c r="J715" i="5"/>
  <c r="I715" i="5"/>
  <c r="H715" i="5"/>
  <c r="G715" i="5"/>
  <c r="F715" i="5"/>
  <c r="E715" i="5"/>
  <c r="D715" i="5"/>
  <c r="C715" i="5"/>
  <c r="B715" i="5"/>
  <c r="O714" i="5"/>
  <c r="N714" i="5"/>
  <c r="M714" i="5"/>
  <c r="L714" i="5"/>
  <c r="K714" i="5"/>
  <c r="J714" i="5"/>
  <c r="I714" i="5"/>
  <c r="H714" i="5"/>
  <c r="G714" i="5"/>
  <c r="F714" i="5"/>
  <c r="E714" i="5"/>
  <c r="D714" i="5"/>
  <c r="C714" i="5"/>
  <c r="B714" i="5"/>
  <c r="O713" i="5"/>
  <c r="N713" i="5"/>
  <c r="M713" i="5"/>
  <c r="L713" i="5"/>
  <c r="K713" i="5"/>
  <c r="J713" i="5"/>
  <c r="I713" i="5"/>
  <c r="H713" i="5"/>
  <c r="G713" i="5"/>
  <c r="F713" i="5"/>
  <c r="E713" i="5"/>
  <c r="D713" i="5"/>
  <c r="C713" i="5"/>
  <c r="B713" i="5"/>
  <c r="O712" i="5"/>
  <c r="N712" i="5"/>
  <c r="M712" i="5"/>
  <c r="L712" i="5"/>
  <c r="K712" i="5"/>
  <c r="J712" i="5"/>
  <c r="I712" i="5"/>
  <c r="H712" i="5"/>
  <c r="G712" i="5"/>
  <c r="F712" i="5"/>
  <c r="E712" i="5"/>
  <c r="D712" i="5"/>
  <c r="C712" i="5"/>
  <c r="B712" i="5"/>
  <c r="O711" i="5"/>
  <c r="N711" i="5"/>
  <c r="M711" i="5"/>
  <c r="L711" i="5"/>
  <c r="K711" i="5"/>
  <c r="J711" i="5"/>
  <c r="I711" i="5"/>
  <c r="H711" i="5"/>
  <c r="G711" i="5"/>
  <c r="F711" i="5"/>
  <c r="E711" i="5"/>
  <c r="D711" i="5"/>
  <c r="C711" i="5"/>
  <c r="B711" i="5"/>
  <c r="O710" i="5"/>
  <c r="N710" i="5"/>
  <c r="M710" i="5"/>
  <c r="L710" i="5"/>
  <c r="K710" i="5"/>
  <c r="J710" i="5"/>
  <c r="I710" i="5"/>
  <c r="H710" i="5"/>
  <c r="G710" i="5"/>
  <c r="F710" i="5"/>
  <c r="E710" i="5"/>
  <c r="D710" i="5"/>
  <c r="C710" i="5"/>
  <c r="B710" i="5"/>
  <c r="O709" i="5"/>
  <c r="N709" i="5"/>
  <c r="M709" i="5"/>
  <c r="L709" i="5"/>
  <c r="K709" i="5"/>
  <c r="J709" i="5"/>
  <c r="I709" i="5"/>
  <c r="H709" i="5"/>
  <c r="G709" i="5"/>
  <c r="F709" i="5"/>
  <c r="E709" i="5"/>
  <c r="D709" i="5"/>
  <c r="C709" i="5"/>
  <c r="B709" i="5"/>
  <c r="O708" i="5"/>
  <c r="N708" i="5"/>
  <c r="M708" i="5"/>
  <c r="L708" i="5"/>
  <c r="K708" i="5"/>
  <c r="J708" i="5"/>
  <c r="I708" i="5"/>
  <c r="H708" i="5"/>
  <c r="G708" i="5"/>
  <c r="F708" i="5"/>
  <c r="E708" i="5"/>
  <c r="D708" i="5"/>
  <c r="C708" i="5"/>
  <c r="B708" i="5"/>
  <c r="O707" i="5"/>
  <c r="N707" i="5"/>
  <c r="M707" i="5"/>
  <c r="L707" i="5"/>
  <c r="K707" i="5"/>
  <c r="J707" i="5"/>
  <c r="I707" i="5"/>
  <c r="H707" i="5"/>
  <c r="G707" i="5"/>
  <c r="F707" i="5"/>
  <c r="E707" i="5"/>
  <c r="D707" i="5"/>
  <c r="C707" i="5"/>
  <c r="B707" i="5"/>
  <c r="O706" i="5"/>
  <c r="N706" i="5"/>
  <c r="M706" i="5"/>
  <c r="L706" i="5"/>
  <c r="K706" i="5"/>
  <c r="J706" i="5"/>
  <c r="I706" i="5"/>
  <c r="H706" i="5"/>
  <c r="G706" i="5"/>
  <c r="F706" i="5"/>
  <c r="E706" i="5"/>
  <c r="D706" i="5"/>
  <c r="C706" i="5"/>
  <c r="B706" i="5"/>
  <c r="O705" i="5"/>
  <c r="N705" i="5"/>
  <c r="M705" i="5"/>
  <c r="L705" i="5"/>
  <c r="K705" i="5"/>
  <c r="J705" i="5"/>
  <c r="I705" i="5"/>
  <c r="H705" i="5"/>
  <c r="G705" i="5"/>
  <c r="F705" i="5"/>
  <c r="E705" i="5"/>
  <c r="D705" i="5"/>
  <c r="C705" i="5"/>
  <c r="B705" i="5"/>
  <c r="O704" i="5"/>
  <c r="N704" i="5"/>
  <c r="M704" i="5"/>
  <c r="L704" i="5"/>
  <c r="K704" i="5"/>
  <c r="J704" i="5"/>
  <c r="I704" i="5"/>
  <c r="H704" i="5"/>
  <c r="G704" i="5"/>
  <c r="F704" i="5"/>
  <c r="E704" i="5"/>
  <c r="D704" i="5"/>
  <c r="C704" i="5"/>
  <c r="B704" i="5"/>
  <c r="O703" i="5"/>
  <c r="N703" i="5"/>
  <c r="M703" i="5"/>
  <c r="L703" i="5"/>
  <c r="K703" i="5"/>
  <c r="J703" i="5"/>
  <c r="I703" i="5"/>
  <c r="H703" i="5"/>
  <c r="G703" i="5"/>
  <c r="F703" i="5"/>
  <c r="E703" i="5"/>
  <c r="D703" i="5"/>
  <c r="C703" i="5"/>
  <c r="B703" i="5"/>
  <c r="O702" i="5"/>
  <c r="N702" i="5"/>
  <c r="M702" i="5"/>
  <c r="L702" i="5"/>
  <c r="K702" i="5"/>
  <c r="J702" i="5"/>
  <c r="I702" i="5"/>
  <c r="H702" i="5"/>
  <c r="G702" i="5"/>
  <c r="F702" i="5"/>
  <c r="E702" i="5"/>
  <c r="D702" i="5"/>
  <c r="C702" i="5"/>
  <c r="B702" i="5"/>
  <c r="O701" i="5"/>
  <c r="N701" i="5"/>
  <c r="M701" i="5"/>
  <c r="L701" i="5"/>
  <c r="K701" i="5"/>
  <c r="J701" i="5"/>
  <c r="I701" i="5"/>
  <c r="H701" i="5"/>
  <c r="G701" i="5"/>
  <c r="F701" i="5"/>
  <c r="E701" i="5"/>
  <c r="D701" i="5"/>
  <c r="C701" i="5"/>
  <c r="B701" i="5"/>
  <c r="O700" i="5"/>
  <c r="N700" i="5"/>
  <c r="M700" i="5"/>
  <c r="L700" i="5"/>
  <c r="K700" i="5"/>
  <c r="J700" i="5"/>
  <c r="I700" i="5"/>
  <c r="H700" i="5"/>
  <c r="G700" i="5"/>
  <c r="F700" i="5"/>
  <c r="E700" i="5"/>
  <c r="D700" i="5"/>
  <c r="C700" i="5"/>
  <c r="B700" i="5"/>
  <c r="O699" i="5"/>
  <c r="N699" i="5"/>
  <c r="M699" i="5"/>
  <c r="L699" i="5"/>
  <c r="K699" i="5"/>
  <c r="J699" i="5"/>
  <c r="I699" i="5"/>
  <c r="H699" i="5"/>
  <c r="G699" i="5"/>
  <c r="F699" i="5"/>
  <c r="E699" i="5"/>
  <c r="D699" i="5"/>
  <c r="C699" i="5"/>
  <c r="B699" i="5"/>
  <c r="O698" i="5"/>
  <c r="N698" i="5"/>
  <c r="M698" i="5"/>
  <c r="L698" i="5"/>
  <c r="K698" i="5"/>
  <c r="J698" i="5"/>
  <c r="I698" i="5"/>
  <c r="H698" i="5"/>
  <c r="G698" i="5"/>
  <c r="F698" i="5"/>
  <c r="E698" i="5"/>
  <c r="D698" i="5"/>
  <c r="C698" i="5"/>
  <c r="B698" i="5"/>
  <c r="O697" i="5"/>
  <c r="N697" i="5"/>
  <c r="M697" i="5"/>
  <c r="L697" i="5"/>
  <c r="K697" i="5"/>
  <c r="J697" i="5"/>
  <c r="I697" i="5"/>
  <c r="H697" i="5"/>
  <c r="G697" i="5"/>
  <c r="F697" i="5"/>
  <c r="E697" i="5"/>
  <c r="D697" i="5"/>
  <c r="C697" i="5"/>
  <c r="B697" i="5"/>
  <c r="O696" i="5"/>
  <c r="N696" i="5"/>
  <c r="M696" i="5"/>
  <c r="L696" i="5"/>
  <c r="K696" i="5"/>
  <c r="J696" i="5"/>
  <c r="I696" i="5"/>
  <c r="H696" i="5"/>
  <c r="G696" i="5"/>
  <c r="F696" i="5"/>
  <c r="E696" i="5"/>
  <c r="D696" i="5"/>
  <c r="C696" i="5"/>
  <c r="B696" i="5"/>
  <c r="O695" i="5"/>
  <c r="N695" i="5"/>
  <c r="M695" i="5"/>
  <c r="L695" i="5"/>
  <c r="K695" i="5"/>
  <c r="J695" i="5"/>
  <c r="I695" i="5"/>
  <c r="H695" i="5"/>
  <c r="G695" i="5"/>
  <c r="F695" i="5"/>
  <c r="E695" i="5"/>
  <c r="D695" i="5"/>
  <c r="C695" i="5"/>
  <c r="B695" i="5"/>
  <c r="O694" i="5"/>
  <c r="N694" i="5"/>
  <c r="M694" i="5"/>
  <c r="L694" i="5"/>
  <c r="K694" i="5"/>
  <c r="J694" i="5"/>
  <c r="I694" i="5"/>
  <c r="H694" i="5"/>
  <c r="G694" i="5"/>
  <c r="F694" i="5"/>
  <c r="E694" i="5"/>
  <c r="D694" i="5"/>
  <c r="C694" i="5"/>
  <c r="B694" i="5"/>
  <c r="O693" i="5"/>
  <c r="N693" i="5"/>
  <c r="M693" i="5"/>
  <c r="L693" i="5"/>
  <c r="K693" i="5"/>
  <c r="J693" i="5"/>
  <c r="I693" i="5"/>
  <c r="H693" i="5"/>
  <c r="G693" i="5"/>
  <c r="F693" i="5"/>
  <c r="E693" i="5"/>
  <c r="D693" i="5"/>
  <c r="C693" i="5"/>
  <c r="B693" i="5"/>
  <c r="O692" i="5"/>
  <c r="N692" i="5"/>
  <c r="M692" i="5"/>
  <c r="L692" i="5"/>
  <c r="K692" i="5"/>
  <c r="J692" i="5"/>
  <c r="I692" i="5"/>
  <c r="H692" i="5"/>
  <c r="G692" i="5"/>
  <c r="F692" i="5"/>
  <c r="E692" i="5"/>
  <c r="D692" i="5"/>
  <c r="C692" i="5"/>
  <c r="B692" i="5"/>
  <c r="O691" i="5"/>
  <c r="N691" i="5"/>
  <c r="M691" i="5"/>
  <c r="L691" i="5"/>
  <c r="K691" i="5"/>
  <c r="J691" i="5"/>
  <c r="I691" i="5"/>
  <c r="H691" i="5"/>
  <c r="G691" i="5"/>
  <c r="F691" i="5"/>
  <c r="E691" i="5"/>
  <c r="D691" i="5"/>
  <c r="C691" i="5"/>
  <c r="B691" i="5"/>
  <c r="O690" i="5"/>
  <c r="N690" i="5"/>
  <c r="M690" i="5"/>
  <c r="L690" i="5"/>
  <c r="K690" i="5"/>
  <c r="J690" i="5"/>
  <c r="I690" i="5"/>
  <c r="H690" i="5"/>
  <c r="G690" i="5"/>
  <c r="F690" i="5"/>
  <c r="E690" i="5"/>
  <c r="D690" i="5"/>
  <c r="C690" i="5"/>
  <c r="B690" i="5"/>
  <c r="O689" i="5"/>
  <c r="N689" i="5"/>
  <c r="M689" i="5"/>
  <c r="L689" i="5"/>
  <c r="K689" i="5"/>
  <c r="J689" i="5"/>
  <c r="I689" i="5"/>
  <c r="H689" i="5"/>
  <c r="G689" i="5"/>
  <c r="F689" i="5"/>
  <c r="E689" i="5"/>
  <c r="D689" i="5"/>
  <c r="C689" i="5"/>
  <c r="B689" i="5"/>
  <c r="O688" i="5"/>
  <c r="N688" i="5"/>
  <c r="M688" i="5"/>
  <c r="L688" i="5"/>
  <c r="K688" i="5"/>
  <c r="J688" i="5"/>
  <c r="I688" i="5"/>
  <c r="H688" i="5"/>
  <c r="G688" i="5"/>
  <c r="F688" i="5"/>
  <c r="E688" i="5"/>
  <c r="D688" i="5"/>
  <c r="C688" i="5"/>
  <c r="B688" i="5"/>
  <c r="O687" i="5"/>
  <c r="N687" i="5"/>
  <c r="M687" i="5"/>
  <c r="L687" i="5"/>
  <c r="K687" i="5"/>
  <c r="J687" i="5"/>
  <c r="I687" i="5"/>
  <c r="H687" i="5"/>
  <c r="G687" i="5"/>
  <c r="F687" i="5"/>
  <c r="E687" i="5"/>
  <c r="D687" i="5"/>
  <c r="C687" i="5"/>
  <c r="B687" i="5"/>
  <c r="O686" i="5"/>
  <c r="N686" i="5"/>
  <c r="M686" i="5"/>
  <c r="L686" i="5"/>
  <c r="K686" i="5"/>
  <c r="J686" i="5"/>
  <c r="I686" i="5"/>
  <c r="H686" i="5"/>
  <c r="G686" i="5"/>
  <c r="F686" i="5"/>
  <c r="E686" i="5"/>
  <c r="D686" i="5"/>
  <c r="C686" i="5"/>
  <c r="B686" i="5"/>
  <c r="O685" i="5"/>
  <c r="N685" i="5"/>
  <c r="M685" i="5"/>
  <c r="L685" i="5"/>
  <c r="K685" i="5"/>
  <c r="J685" i="5"/>
  <c r="I685" i="5"/>
  <c r="H685" i="5"/>
  <c r="G685" i="5"/>
  <c r="F685" i="5"/>
  <c r="E685" i="5"/>
  <c r="D685" i="5"/>
  <c r="C685" i="5"/>
  <c r="B685" i="5"/>
  <c r="O684" i="5"/>
  <c r="N684" i="5"/>
  <c r="M684" i="5"/>
  <c r="L684" i="5"/>
  <c r="K684" i="5"/>
  <c r="J684" i="5"/>
  <c r="I684" i="5"/>
  <c r="H684" i="5"/>
  <c r="G684" i="5"/>
  <c r="F684" i="5"/>
  <c r="E684" i="5"/>
  <c r="D684" i="5"/>
  <c r="C684" i="5"/>
  <c r="B684" i="5"/>
  <c r="O683" i="5"/>
  <c r="N683" i="5"/>
  <c r="M683" i="5"/>
  <c r="L683" i="5"/>
  <c r="K683" i="5"/>
  <c r="J683" i="5"/>
  <c r="I683" i="5"/>
  <c r="H683" i="5"/>
  <c r="G683" i="5"/>
  <c r="F683" i="5"/>
  <c r="E683" i="5"/>
  <c r="D683" i="5"/>
  <c r="C683" i="5"/>
  <c r="B683" i="5"/>
  <c r="O682" i="5"/>
  <c r="N682" i="5"/>
  <c r="M682" i="5"/>
  <c r="L682" i="5"/>
  <c r="K682" i="5"/>
  <c r="J682" i="5"/>
  <c r="I682" i="5"/>
  <c r="H682" i="5"/>
  <c r="G682" i="5"/>
  <c r="F682" i="5"/>
  <c r="E682" i="5"/>
  <c r="D682" i="5"/>
  <c r="C682" i="5"/>
  <c r="B682" i="5"/>
  <c r="O681" i="5"/>
  <c r="N681" i="5"/>
  <c r="M681" i="5"/>
  <c r="L681" i="5"/>
  <c r="K681" i="5"/>
  <c r="J681" i="5"/>
  <c r="I681" i="5"/>
  <c r="H681" i="5"/>
  <c r="G681" i="5"/>
  <c r="F681" i="5"/>
  <c r="E681" i="5"/>
  <c r="D681" i="5"/>
  <c r="C681" i="5"/>
  <c r="B681" i="5"/>
  <c r="O680" i="5"/>
  <c r="N680" i="5"/>
  <c r="M680" i="5"/>
  <c r="L680" i="5"/>
  <c r="K680" i="5"/>
  <c r="J680" i="5"/>
  <c r="I680" i="5"/>
  <c r="H680" i="5"/>
  <c r="G680" i="5"/>
  <c r="F680" i="5"/>
  <c r="E680" i="5"/>
  <c r="D680" i="5"/>
  <c r="C680" i="5"/>
  <c r="B680" i="5"/>
  <c r="O679" i="5"/>
  <c r="N679" i="5"/>
  <c r="M679" i="5"/>
  <c r="L679" i="5"/>
  <c r="K679" i="5"/>
  <c r="J679" i="5"/>
  <c r="I679" i="5"/>
  <c r="H679" i="5"/>
  <c r="G679" i="5"/>
  <c r="F679" i="5"/>
  <c r="E679" i="5"/>
  <c r="D679" i="5"/>
  <c r="C679" i="5"/>
  <c r="B679" i="5"/>
  <c r="O678" i="5"/>
  <c r="N678" i="5"/>
  <c r="M678" i="5"/>
  <c r="L678" i="5"/>
  <c r="K678" i="5"/>
  <c r="J678" i="5"/>
  <c r="I678" i="5"/>
  <c r="H678" i="5"/>
  <c r="G678" i="5"/>
  <c r="F678" i="5"/>
  <c r="E678" i="5"/>
  <c r="D678" i="5"/>
  <c r="C678" i="5"/>
  <c r="B678" i="5"/>
  <c r="O677" i="5"/>
  <c r="N677" i="5"/>
  <c r="M677" i="5"/>
  <c r="L677" i="5"/>
  <c r="K677" i="5"/>
  <c r="J677" i="5"/>
  <c r="I677" i="5"/>
  <c r="H677" i="5"/>
  <c r="G677" i="5"/>
  <c r="F677" i="5"/>
  <c r="E677" i="5"/>
  <c r="D677" i="5"/>
  <c r="C677" i="5"/>
  <c r="B677" i="5"/>
  <c r="O676" i="5"/>
  <c r="N676" i="5"/>
  <c r="M676" i="5"/>
  <c r="L676" i="5"/>
  <c r="K676" i="5"/>
  <c r="J676" i="5"/>
  <c r="I676" i="5"/>
  <c r="H676" i="5"/>
  <c r="G676" i="5"/>
  <c r="F676" i="5"/>
  <c r="E676" i="5"/>
  <c r="D676" i="5"/>
  <c r="C676" i="5"/>
  <c r="B676" i="5"/>
  <c r="O675" i="5"/>
  <c r="N675" i="5"/>
  <c r="M675" i="5"/>
  <c r="L675" i="5"/>
  <c r="K675" i="5"/>
  <c r="J675" i="5"/>
  <c r="I675" i="5"/>
  <c r="H675" i="5"/>
  <c r="G675" i="5"/>
  <c r="F675" i="5"/>
  <c r="E675" i="5"/>
  <c r="D675" i="5"/>
  <c r="C675" i="5"/>
  <c r="B675" i="5"/>
  <c r="O674" i="5"/>
  <c r="N674" i="5"/>
  <c r="M674" i="5"/>
  <c r="L674" i="5"/>
  <c r="K674" i="5"/>
  <c r="J674" i="5"/>
  <c r="I674" i="5"/>
  <c r="H674" i="5"/>
  <c r="G674" i="5"/>
  <c r="F674" i="5"/>
  <c r="E674" i="5"/>
  <c r="D674" i="5"/>
  <c r="C674" i="5"/>
  <c r="B674" i="5"/>
  <c r="O673" i="5"/>
  <c r="N673" i="5"/>
  <c r="M673" i="5"/>
  <c r="L673" i="5"/>
  <c r="K673" i="5"/>
  <c r="J673" i="5"/>
  <c r="I673" i="5"/>
  <c r="H673" i="5"/>
  <c r="G673" i="5"/>
  <c r="F673" i="5"/>
  <c r="E673" i="5"/>
  <c r="D673" i="5"/>
  <c r="C673" i="5"/>
  <c r="B673" i="5"/>
  <c r="O672" i="5"/>
  <c r="N672" i="5"/>
  <c r="M672" i="5"/>
  <c r="L672" i="5"/>
  <c r="K672" i="5"/>
  <c r="J672" i="5"/>
  <c r="I672" i="5"/>
  <c r="H672" i="5"/>
  <c r="G672" i="5"/>
  <c r="F672" i="5"/>
  <c r="E672" i="5"/>
  <c r="D672" i="5"/>
  <c r="C672" i="5"/>
  <c r="B672" i="5"/>
  <c r="O671" i="5"/>
  <c r="N671" i="5"/>
  <c r="M671" i="5"/>
  <c r="L671" i="5"/>
  <c r="K671" i="5"/>
  <c r="J671" i="5"/>
  <c r="I671" i="5"/>
  <c r="H671" i="5"/>
  <c r="G671" i="5"/>
  <c r="F671" i="5"/>
  <c r="E671" i="5"/>
  <c r="D671" i="5"/>
  <c r="C671" i="5"/>
  <c r="B671" i="5"/>
  <c r="O670" i="5"/>
  <c r="N670" i="5"/>
  <c r="M670" i="5"/>
  <c r="L670" i="5"/>
  <c r="K670" i="5"/>
  <c r="J670" i="5"/>
  <c r="I670" i="5"/>
  <c r="H670" i="5"/>
  <c r="G670" i="5"/>
  <c r="F670" i="5"/>
  <c r="E670" i="5"/>
  <c r="D670" i="5"/>
  <c r="C670" i="5"/>
  <c r="B670" i="5"/>
  <c r="O669" i="5"/>
  <c r="N669" i="5"/>
  <c r="M669" i="5"/>
  <c r="L669" i="5"/>
  <c r="K669" i="5"/>
  <c r="J669" i="5"/>
  <c r="I669" i="5"/>
  <c r="H669" i="5"/>
  <c r="G669" i="5"/>
  <c r="F669" i="5"/>
  <c r="E669" i="5"/>
  <c r="D669" i="5"/>
  <c r="C669" i="5"/>
  <c r="B669" i="5"/>
  <c r="O668" i="5"/>
  <c r="N668" i="5"/>
  <c r="M668" i="5"/>
  <c r="L668" i="5"/>
  <c r="K668" i="5"/>
  <c r="J668" i="5"/>
  <c r="I668" i="5"/>
  <c r="H668" i="5"/>
  <c r="G668" i="5"/>
  <c r="F668" i="5"/>
  <c r="E668" i="5"/>
  <c r="D668" i="5"/>
  <c r="C668" i="5"/>
  <c r="B668" i="5"/>
  <c r="O667" i="5"/>
  <c r="N667" i="5"/>
  <c r="M667" i="5"/>
  <c r="L667" i="5"/>
  <c r="K667" i="5"/>
  <c r="J667" i="5"/>
  <c r="I667" i="5"/>
  <c r="H667" i="5"/>
  <c r="G667" i="5"/>
  <c r="F667" i="5"/>
  <c r="E667" i="5"/>
  <c r="D667" i="5"/>
  <c r="C667" i="5"/>
  <c r="B667" i="5"/>
  <c r="O666" i="5"/>
  <c r="N666" i="5"/>
  <c r="M666" i="5"/>
  <c r="L666" i="5"/>
  <c r="K666" i="5"/>
  <c r="J666" i="5"/>
  <c r="I666" i="5"/>
  <c r="H666" i="5"/>
  <c r="G666" i="5"/>
  <c r="F666" i="5"/>
  <c r="E666" i="5"/>
  <c r="D666" i="5"/>
  <c r="C666" i="5"/>
  <c r="B666" i="5"/>
  <c r="O665" i="5"/>
  <c r="N665" i="5"/>
  <c r="M665" i="5"/>
  <c r="L665" i="5"/>
  <c r="K665" i="5"/>
  <c r="J665" i="5"/>
  <c r="I665" i="5"/>
  <c r="H665" i="5"/>
  <c r="G665" i="5"/>
  <c r="F665" i="5"/>
  <c r="E665" i="5"/>
  <c r="D665" i="5"/>
  <c r="C665" i="5"/>
  <c r="B665" i="5"/>
  <c r="O664" i="5"/>
  <c r="N664" i="5"/>
  <c r="M664" i="5"/>
  <c r="L664" i="5"/>
  <c r="K664" i="5"/>
  <c r="J664" i="5"/>
  <c r="I664" i="5"/>
  <c r="H664" i="5"/>
  <c r="G664" i="5"/>
  <c r="F664" i="5"/>
  <c r="E664" i="5"/>
  <c r="D664" i="5"/>
  <c r="C664" i="5"/>
  <c r="B664" i="5"/>
  <c r="O663" i="5"/>
  <c r="N663" i="5"/>
  <c r="M663" i="5"/>
  <c r="L663" i="5"/>
  <c r="K663" i="5"/>
  <c r="J663" i="5"/>
  <c r="I663" i="5"/>
  <c r="H663" i="5"/>
  <c r="G663" i="5"/>
  <c r="F663" i="5"/>
  <c r="E663" i="5"/>
  <c r="D663" i="5"/>
  <c r="C663" i="5"/>
  <c r="B663" i="5"/>
  <c r="O662" i="5"/>
  <c r="N662" i="5"/>
  <c r="M662" i="5"/>
  <c r="L662" i="5"/>
  <c r="K662" i="5"/>
  <c r="J662" i="5"/>
  <c r="I662" i="5"/>
  <c r="H662" i="5"/>
  <c r="G662" i="5"/>
  <c r="F662" i="5"/>
  <c r="E662" i="5"/>
  <c r="D662" i="5"/>
  <c r="C662" i="5"/>
  <c r="B662" i="5"/>
  <c r="O661" i="5"/>
  <c r="N661" i="5"/>
  <c r="M661" i="5"/>
  <c r="L661" i="5"/>
  <c r="K661" i="5"/>
  <c r="J661" i="5"/>
  <c r="I661" i="5"/>
  <c r="H661" i="5"/>
  <c r="G661" i="5"/>
  <c r="F661" i="5"/>
  <c r="E661" i="5"/>
  <c r="D661" i="5"/>
  <c r="C661" i="5"/>
  <c r="B661" i="5"/>
  <c r="O660" i="5"/>
  <c r="N660" i="5"/>
  <c r="M660" i="5"/>
  <c r="L660" i="5"/>
  <c r="K660" i="5"/>
  <c r="J660" i="5"/>
  <c r="I660" i="5"/>
  <c r="H660" i="5"/>
  <c r="G660" i="5"/>
  <c r="F660" i="5"/>
  <c r="E660" i="5"/>
  <c r="D660" i="5"/>
  <c r="C660" i="5"/>
  <c r="B660" i="5"/>
  <c r="O659" i="5"/>
  <c r="N659" i="5"/>
  <c r="M659" i="5"/>
  <c r="L659" i="5"/>
  <c r="K659" i="5"/>
  <c r="J659" i="5"/>
  <c r="I659" i="5"/>
  <c r="H659" i="5"/>
  <c r="G659" i="5"/>
  <c r="F659" i="5"/>
  <c r="E659" i="5"/>
  <c r="D659" i="5"/>
  <c r="C659" i="5"/>
  <c r="B659" i="5"/>
  <c r="O658" i="5"/>
  <c r="N658" i="5"/>
  <c r="M658" i="5"/>
  <c r="L658" i="5"/>
  <c r="K658" i="5"/>
  <c r="J658" i="5"/>
  <c r="I658" i="5"/>
  <c r="H658" i="5"/>
  <c r="G658" i="5"/>
  <c r="F658" i="5"/>
  <c r="E658" i="5"/>
  <c r="D658" i="5"/>
  <c r="C658" i="5"/>
  <c r="B658" i="5"/>
  <c r="O657" i="5"/>
  <c r="N657" i="5"/>
  <c r="M657" i="5"/>
  <c r="L657" i="5"/>
  <c r="K657" i="5"/>
  <c r="J657" i="5"/>
  <c r="I657" i="5"/>
  <c r="H657" i="5"/>
  <c r="G657" i="5"/>
  <c r="F657" i="5"/>
  <c r="E657" i="5"/>
  <c r="D657" i="5"/>
  <c r="C657" i="5"/>
  <c r="B657" i="5"/>
  <c r="O656" i="5"/>
  <c r="N656" i="5"/>
  <c r="M656" i="5"/>
  <c r="L656" i="5"/>
  <c r="K656" i="5"/>
  <c r="J656" i="5"/>
  <c r="I656" i="5"/>
  <c r="H656" i="5"/>
  <c r="G656" i="5"/>
  <c r="F656" i="5"/>
  <c r="E656" i="5"/>
  <c r="D656" i="5"/>
  <c r="C656" i="5"/>
  <c r="B656" i="5"/>
  <c r="O655" i="5"/>
  <c r="N655" i="5"/>
  <c r="M655" i="5"/>
  <c r="L655" i="5"/>
  <c r="K655" i="5"/>
  <c r="J655" i="5"/>
  <c r="I655" i="5"/>
  <c r="H655" i="5"/>
  <c r="G655" i="5"/>
  <c r="F655" i="5"/>
  <c r="E655" i="5"/>
  <c r="D655" i="5"/>
  <c r="C655" i="5"/>
  <c r="B655" i="5"/>
  <c r="O654" i="5"/>
  <c r="N654" i="5"/>
  <c r="M654" i="5"/>
  <c r="L654" i="5"/>
  <c r="K654" i="5"/>
  <c r="J654" i="5"/>
  <c r="I654" i="5"/>
  <c r="H654" i="5"/>
  <c r="G654" i="5"/>
  <c r="F654" i="5"/>
  <c r="E654" i="5"/>
  <c r="D654" i="5"/>
  <c r="C654" i="5"/>
  <c r="B654" i="5"/>
  <c r="O653" i="5"/>
  <c r="N653" i="5"/>
  <c r="M653" i="5"/>
  <c r="L653" i="5"/>
  <c r="K653" i="5"/>
  <c r="J653" i="5"/>
  <c r="I653" i="5"/>
  <c r="H653" i="5"/>
  <c r="G653" i="5"/>
  <c r="F653" i="5"/>
  <c r="E653" i="5"/>
  <c r="D653" i="5"/>
  <c r="C653" i="5"/>
  <c r="B653" i="5"/>
  <c r="O652" i="5"/>
  <c r="N652" i="5"/>
  <c r="M652" i="5"/>
  <c r="L652" i="5"/>
  <c r="K652" i="5"/>
  <c r="J652" i="5"/>
  <c r="I652" i="5"/>
  <c r="H652" i="5"/>
  <c r="G652" i="5"/>
  <c r="F652" i="5"/>
  <c r="E652" i="5"/>
  <c r="D652" i="5"/>
  <c r="C652" i="5"/>
  <c r="B652" i="5"/>
  <c r="O651" i="5"/>
  <c r="N651" i="5"/>
  <c r="M651" i="5"/>
  <c r="L651" i="5"/>
  <c r="K651" i="5"/>
  <c r="J651" i="5"/>
  <c r="I651" i="5"/>
  <c r="H651" i="5"/>
  <c r="G651" i="5"/>
  <c r="F651" i="5"/>
  <c r="E651" i="5"/>
  <c r="D651" i="5"/>
  <c r="C651" i="5"/>
  <c r="B651" i="5"/>
  <c r="O650" i="5"/>
  <c r="N650" i="5"/>
  <c r="M650" i="5"/>
  <c r="L650" i="5"/>
  <c r="K650" i="5"/>
  <c r="J650" i="5"/>
  <c r="I650" i="5"/>
  <c r="H650" i="5"/>
  <c r="G650" i="5"/>
  <c r="F650" i="5"/>
  <c r="E650" i="5"/>
  <c r="D650" i="5"/>
  <c r="C650" i="5"/>
  <c r="B650" i="5"/>
  <c r="O649" i="5"/>
  <c r="N649" i="5"/>
  <c r="M649" i="5"/>
  <c r="L649" i="5"/>
  <c r="K649" i="5"/>
  <c r="J649" i="5"/>
  <c r="I649" i="5"/>
  <c r="H649" i="5"/>
  <c r="G649" i="5"/>
  <c r="F649" i="5"/>
  <c r="E649" i="5"/>
  <c r="D649" i="5"/>
  <c r="C649" i="5"/>
  <c r="B649" i="5"/>
  <c r="O648" i="5"/>
  <c r="N648" i="5"/>
  <c r="M648" i="5"/>
  <c r="L648" i="5"/>
  <c r="K648" i="5"/>
  <c r="J648" i="5"/>
  <c r="I648" i="5"/>
  <c r="H648" i="5"/>
  <c r="G648" i="5"/>
  <c r="F648" i="5"/>
  <c r="E648" i="5"/>
  <c r="D648" i="5"/>
  <c r="C648" i="5"/>
  <c r="B648" i="5"/>
  <c r="O647" i="5"/>
  <c r="N647" i="5"/>
  <c r="M647" i="5"/>
  <c r="L647" i="5"/>
  <c r="K647" i="5"/>
  <c r="J647" i="5"/>
  <c r="I647" i="5"/>
  <c r="H647" i="5"/>
  <c r="G647" i="5"/>
  <c r="F647" i="5"/>
  <c r="E647" i="5"/>
  <c r="D647" i="5"/>
  <c r="C647" i="5"/>
  <c r="B647" i="5"/>
  <c r="O646" i="5"/>
  <c r="N646" i="5"/>
  <c r="M646" i="5"/>
  <c r="L646" i="5"/>
  <c r="K646" i="5"/>
  <c r="J646" i="5"/>
  <c r="I646" i="5"/>
  <c r="H646" i="5"/>
  <c r="G646" i="5"/>
  <c r="F646" i="5"/>
  <c r="E646" i="5"/>
  <c r="D646" i="5"/>
  <c r="C646" i="5"/>
  <c r="B646" i="5"/>
  <c r="O645" i="5"/>
  <c r="N645" i="5"/>
  <c r="M645" i="5"/>
  <c r="L645" i="5"/>
  <c r="K645" i="5"/>
  <c r="J645" i="5"/>
  <c r="I645" i="5"/>
  <c r="H645" i="5"/>
  <c r="G645" i="5"/>
  <c r="F645" i="5"/>
  <c r="E645" i="5"/>
  <c r="D645" i="5"/>
  <c r="C645" i="5"/>
  <c r="B645" i="5"/>
  <c r="O644" i="5"/>
  <c r="N644" i="5"/>
  <c r="M644" i="5"/>
  <c r="L644" i="5"/>
  <c r="K644" i="5"/>
  <c r="J644" i="5"/>
  <c r="I644" i="5"/>
  <c r="H644" i="5"/>
  <c r="G644" i="5"/>
  <c r="F644" i="5"/>
  <c r="E644" i="5"/>
  <c r="D644" i="5"/>
  <c r="C644" i="5"/>
  <c r="B644" i="5"/>
  <c r="O643" i="5"/>
  <c r="N643" i="5"/>
  <c r="M643" i="5"/>
  <c r="L643" i="5"/>
  <c r="K643" i="5"/>
  <c r="J643" i="5"/>
  <c r="I643" i="5"/>
  <c r="H643" i="5"/>
  <c r="G643" i="5"/>
  <c r="F643" i="5"/>
  <c r="E643" i="5"/>
  <c r="D643" i="5"/>
  <c r="C643" i="5"/>
  <c r="B643" i="5"/>
  <c r="O642" i="5"/>
  <c r="N642" i="5"/>
  <c r="M642" i="5"/>
  <c r="L642" i="5"/>
  <c r="K642" i="5"/>
  <c r="J642" i="5"/>
  <c r="I642" i="5"/>
  <c r="H642" i="5"/>
  <c r="G642" i="5"/>
  <c r="F642" i="5"/>
  <c r="E642" i="5"/>
  <c r="D642" i="5"/>
  <c r="C642" i="5"/>
  <c r="B642" i="5"/>
  <c r="O641" i="5"/>
  <c r="N641" i="5"/>
  <c r="M641" i="5"/>
  <c r="L641" i="5"/>
  <c r="K641" i="5"/>
  <c r="J641" i="5"/>
  <c r="I641" i="5"/>
  <c r="H641" i="5"/>
  <c r="G641" i="5"/>
  <c r="F641" i="5"/>
  <c r="E641" i="5"/>
  <c r="D641" i="5"/>
  <c r="C641" i="5"/>
  <c r="B641" i="5"/>
  <c r="O640" i="5"/>
  <c r="N640" i="5"/>
  <c r="M640" i="5"/>
  <c r="L640" i="5"/>
  <c r="K640" i="5"/>
  <c r="J640" i="5"/>
  <c r="I640" i="5"/>
  <c r="H640" i="5"/>
  <c r="G640" i="5"/>
  <c r="F640" i="5"/>
  <c r="E640" i="5"/>
  <c r="D640" i="5"/>
  <c r="C640" i="5"/>
  <c r="B640" i="5"/>
  <c r="O639" i="5"/>
  <c r="N639" i="5"/>
  <c r="M639" i="5"/>
  <c r="L639" i="5"/>
  <c r="K639" i="5"/>
  <c r="J639" i="5"/>
  <c r="I639" i="5"/>
  <c r="H639" i="5"/>
  <c r="G639" i="5"/>
  <c r="F639" i="5"/>
  <c r="E639" i="5"/>
  <c r="D639" i="5"/>
  <c r="C639" i="5"/>
  <c r="B639" i="5"/>
  <c r="O638" i="5"/>
  <c r="N638" i="5"/>
  <c r="M638" i="5"/>
  <c r="L638" i="5"/>
  <c r="K638" i="5"/>
  <c r="J638" i="5"/>
  <c r="I638" i="5"/>
  <c r="H638" i="5"/>
  <c r="G638" i="5"/>
  <c r="F638" i="5"/>
  <c r="E638" i="5"/>
  <c r="D638" i="5"/>
  <c r="C638" i="5"/>
  <c r="B638" i="5"/>
  <c r="O637" i="5"/>
  <c r="N637" i="5"/>
  <c r="M637" i="5"/>
  <c r="L637" i="5"/>
  <c r="K637" i="5"/>
  <c r="J637" i="5"/>
  <c r="I637" i="5"/>
  <c r="H637" i="5"/>
  <c r="G637" i="5"/>
  <c r="F637" i="5"/>
  <c r="E637" i="5"/>
  <c r="D637" i="5"/>
  <c r="C637" i="5"/>
  <c r="B637" i="5"/>
  <c r="O636" i="5"/>
  <c r="N636" i="5"/>
  <c r="M636" i="5"/>
  <c r="L636" i="5"/>
  <c r="K636" i="5"/>
  <c r="J636" i="5"/>
  <c r="I636" i="5"/>
  <c r="H636" i="5"/>
  <c r="G636" i="5"/>
  <c r="F636" i="5"/>
  <c r="E636" i="5"/>
  <c r="D636" i="5"/>
  <c r="C636" i="5"/>
  <c r="B636" i="5"/>
  <c r="O635" i="5"/>
  <c r="N635" i="5"/>
  <c r="M635" i="5"/>
  <c r="L635" i="5"/>
  <c r="K635" i="5"/>
  <c r="J635" i="5"/>
  <c r="I635" i="5"/>
  <c r="H635" i="5"/>
  <c r="G635" i="5"/>
  <c r="F635" i="5"/>
  <c r="E635" i="5"/>
  <c r="D635" i="5"/>
  <c r="C635" i="5"/>
  <c r="B635" i="5"/>
  <c r="O634" i="5"/>
  <c r="N634" i="5"/>
  <c r="M634" i="5"/>
  <c r="L634" i="5"/>
  <c r="K634" i="5"/>
  <c r="J634" i="5"/>
  <c r="I634" i="5"/>
  <c r="H634" i="5"/>
  <c r="G634" i="5"/>
  <c r="F634" i="5"/>
  <c r="E634" i="5"/>
  <c r="D634" i="5"/>
  <c r="C634" i="5"/>
  <c r="B634" i="5"/>
  <c r="O633" i="5"/>
  <c r="N633" i="5"/>
  <c r="M633" i="5"/>
  <c r="L633" i="5"/>
  <c r="K633" i="5"/>
  <c r="J633" i="5"/>
  <c r="I633" i="5"/>
  <c r="H633" i="5"/>
  <c r="G633" i="5"/>
  <c r="F633" i="5"/>
  <c r="E633" i="5"/>
  <c r="D633" i="5"/>
  <c r="C633" i="5"/>
  <c r="B633" i="5"/>
  <c r="O632" i="5"/>
  <c r="N632" i="5"/>
  <c r="M632" i="5"/>
  <c r="L632" i="5"/>
  <c r="K632" i="5"/>
  <c r="J632" i="5"/>
  <c r="I632" i="5"/>
  <c r="H632" i="5"/>
  <c r="G632" i="5"/>
  <c r="F632" i="5"/>
  <c r="E632" i="5"/>
  <c r="D632" i="5"/>
  <c r="C632" i="5"/>
  <c r="B632" i="5"/>
  <c r="O631" i="5"/>
  <c r="N631" i="5"/>
  <c r="M631" i="5"/>
  <c r="L631" i="5"/>
  <c r="K631" i="5"/>
  <c r="J631" i="5"/>
  <c r="I631" i="5"/>
  <c r="H631" i="5"/>
  <c r="G631" i="5"/>
  <c r="F631" i="5"/>
  <c r="E631" i="5"/>
  <c r="D631" i="5"/>
  <c r="C631" i="5"/>
  <c r="B631" i="5"/>
  <c r="O630" i="5"/>
  <c r="N630" i="5"/>
  <c r="M630" i="5"/>
  <c r="L630" i="5"/>
  <c r="K630" i="5"/>
  <c r="J630" i="5"/>
  <c r="I630" i="5"/>
  <c r="H630" i="5"/>
  <c r="G630" i="5"/>
  <c r="F630" i="5"/>
  <c r="E630" i="5"/>
  <c r="D630" i="5"/>
  <c r="C630" i="5"/>
  <c r="B630" i="5"/>
  <c r="O629" i="5"/>
  <c r="N629" i="5"/>
  <c r="M629" i="5"/>
  <c r="L629" i="5"/>
  <c r="K629" i="5"/>
  <c r="J629" i="5"/>
  <c r="I629" i="5"/>
  <c r="H629" i="5"/>
  <c r="G629" i="5"/>
  <c r="F629" i="5"/>
  <c r="E629" i="5"/>
  <c r="D629" i="5"/>
  <c r="C629" i="5"/>
  <c r="B629" i="5"/>
  <c r="O628" i="5"/>
  <c r="N628" i="5"/>
  <c r="M628" i="5"/>
  <c r="L628" i="5"/>
  <c r="K628" i="5"/>
  <c r="J628" i="5"/>
  <c r="I628" i="5"/>
  <c r="H628" i="5"/>
  <c r="G628" i="5"/>
  <c r="F628" i="5"/>
  <c r="E628" i="5"/>
  <c r="D628" i="5"/>
  <c r="C628" i="5"/>
  <c r="B628" i="5"/>
  <c r="O627" i="5"/>
  <c r="N627" i="5"/>
  <c r="M627" i="5"/>
  <c r="L627" i="5"/>
  <c r="K627" i="5"/>
  <c r="J627" i="5"/>
  <c r="I627" i="5"/>
  <c r="H627" i="5"/>
  <c r="G627" i="5"/>
  <c r="F627" i="5"/>
  <c r="E627" i="5"/>
  <c r="D627" i="5"/>
  <c r="C627" i="5"/>
  <c r="B627" i="5"/>
  <c r="O626" i="5"/>
  <c r="N626" i="5"/>
  <c r="M626" i="5"/>
  <c r="L626" i="5"/>
  <c r="K626" i="5"/>
  <c r="J626" i="5"/>
  <c r="I626" i="5"/>
  <c r="H626" i="5"/>
  <c r="G626" i="5"/>
  <c r="F626" i="5"/>
  <c r="E626" i="5"/>
  <c r="D626" i="5"/>
  <c r="C626" i="5"/>
  <c r="B626" i="5"/>
  <c r="O625" i="5"/>
  <c r="N625" i="5"/>
  <c r="M625" i="5"/>
  <c r="L625" i="5"/>
  <c r="K625" i="5"/>
  <c r="J625" i="5"/>
  <c r="I625" i="5"/>
  <c r="H625" i="5"/>
  <c r="G625" i="5"/>
  <c r="F625" i="5"/>
  <c r="E625" i="5"/>
  <c r="D625" i="5"/>
  <c r="C625" i="5"/>
  <c r="B625" i="5"/>
  <c r="O624" i="5"/>
  <c r="N624" i="5"/>
  <c r="M624" i="5"/>
  <c r="L624" i="5"/>
  <c r="K624" i="5"/>
  <c r="J624" i="5"/>
  <c r="I624" i="5"/>
  <c r="H624" i="5"/>
  <c r="G624" i="5"/>
  <c r="F624" i="5"/>
  <c r="E624" i="5"/>
  <c r="D624" i="5"/>
  <c r="C624" i="5"/>
  <c r="B624" i="5"/>
  <c r="O623" i="5"/>
  <c r="N623" i="5"/>
  <c r="M623" i="5"/>
  <c r="L623" i="5"/>
  <c r="K623" i="5"/>
  <c r="J623" i="5"/>
  <c r="I623" i="5"/>
  <c r="H623" i="5"/>
  <c r="G623" i="5"/>
  <c r="F623" i="5"/>
  <c r="E623" i="5"/>
  <c r="D623" i="5"/>
  <c r="C623" i="5"/>
  <c r="B623" i="5"/>
  <c r="O622" i="5"/>
  <c r="N622" i="5"/>
  <c r="M622" i="5"/>
  <c r="L622" i="5"/>
  <c r="K622" i="5"/>
  <c r="J622" i="5"/>
  <c r="I622" i="5"/>
  <c r="H622" i="5"/>
  <c r="G622" i="5"/>
  <c r="F622" i="5"/>
  <c r="E622" i="5"/>
  <c r="D622" i="5"/>
  <c r="C622" i="5"/>
  <c r="B622" i="5"/>
  <c r="O621" i="5"/>
  <c r="N621" i="5"/>
  <c r="M621" i="5"/>
  <c r="L621" i="5"/>
  <c r="K621" i="5"/>
  <c r="J621" i="5"/>
  <c r="I621" i="5"/>
  <c r="H621" i="5"/>
  <c r="G621" i="5"/>
  <c r="F621" i="5"/>
  <c r="E621" i="5"/>
  <c r="D621" i="5"/>
  <c r="C621" i="5"/>
  <c r="B621" i="5"/>
  <c r="O620" i="5"/>
  <c r="N620" i="5"/>
  <c r="M620" i="5"/>
  <c r="L620" i="5"/>
  <c r="K620" i="5"/>
  <c r="J620" i="5"/>
  <c r="I620" i="5"/>
  <c r="H620" i="5"/>
  <c r="G620" i="5"/>
  <c r="F620" i="5"/>
  <c r="E620" i="5"/>
  <c r="D620" i="5"/>
  <c r="C620" i="5"/>
  <c r="B620" i="5"/>
  <c r="O619" i="5"/>
  <c r="N619" i="5"/>
  <c r="M619" i="5"/>
  <c r="L619" i="5"/>
  <c r="K619" i="5"/>
  <c r="J619" i="5"/>
  <c r="I619" i="5"/>
  <c r="H619" i="5"/>
  <c r="G619" i="5"/>
  <c r="F619" i="5"/>
  <c r="E619" i="5"/>
  <c r="D619" i="5"/>
  <c r="C619" i="5"/>
  <c r="B619" i="5"/>
  <c r="O618" i="5"/>
  <c r="N618" i="5"/>
  <c r="M618" i="5"/>
  <c r="L618" i="5"/>
  <c r="K618" i="5"/>
  <c r="J618" i="5"/>
  <c r="I618" i="5"/>
  <c r="H618" i="5"/>
  <c r="G618" i="5"/>
  <c r="F618" i="5"/>
  <c r="E618" i="5"/>
  <c r="D618" i="5"/>
  <c r="C618" i="5"/>
  <c r="B618" i="5"/>
  <c r="O617" i="5"/>
  <c r="N617" i="5"/>
  <c r="M617" i="5"/>
  <c r="L617" i="5"/>
  <c r="K617" i="5"/>
  <c r="J617" i="5"/>
  <c r="I617" i="5"/>
  <c r="H617" i="5"/>
  <c r="G617" i="5"/>
  <c r="F617" i="5"/>
  <c r="E617" i="5"/>
  <c r="D617" i="5"/>
  <c r="C617" i="5"/>
  <c r="B617" i="5"/>
  <c r="O616" i="5"/>
  <c r="N616" i="5"/>
  <c r="M616" i="5"/>
  <c r="L616" i="5"/>
  <c r="K616" i="5"/>
  <c r="J616" i="5"/>
  <c r="I616" i="5"/>
  <c r="H616" i="5"/>
  <c r="G616" i="5"/>
  <c r="F616" i="5"/>
  <c r="E616" i="5"/>
  <c r="D616" i="5"/>
  <c r="C616" i="5"/>
  <c r="B616" i="5"/>
  <c r="O615" i="5"/>
  <c r="N615" i="5"/>
  <c r="M615" i="5"/>
  <c r="L615" i="5"/>
  <c r="K615" i="5"/>
  <c r="J615" i="5"/>
  <c r="I615" i="5"/>
  <c r="H615" i="5"/>
  <c r="G615" i="5"/>
  <c r="F615" i="5"/>
  <c r="E615" i="5"/>
  <c r="D615" i="5"/>
  <c r="C615" i="5"/>
  <c r="B615" i="5"/>
  <c r="O614" i="5"/>
  <c r="N614" i="5"/>
  <c r="M614" i="5"/>
  <c r="L614" i="5"/>
  <c r="K614" i="5"/>
  <c r="J614" i="5"/>
  <c r="I614" i="5"/>
  <c r="H614" i="5"/>
  <c r="G614" i="5"/>
  <c r="F614" i="5"/>
  <c r="E614" i="5"/>
  <c r="D614" i="5"/>
  <c r="C614" i="5"/>
  <c r="B614" i="5"/>
  <c r="O613" i="5"/>
  <c r="N613" i="5"/>
  <c r="M613" i="5"/>
  <c r="L613" i="5"/>
  <c r="K613" i="5"/>
  <c r="J613" i="5"/>
  <c r="I613" i="5"/>
  <c r="H613" i="5"/>
  <c r="G613" i="5"/>
  <c r="F613" i="5"/>
  <c r="E613" i="5"/>
  <c r="D613" i="5"/>
  <c r="C613" i="5"/>
  <c r="B613" i="5"/>
  <c r="O612" i="5"/>
  <c r="N612" i="5"/>
  <c r="M612" i="5"/>
  <c r="L612" i="5"/>
  <c r="K612" i="5"/>
  <c r="J612" i="5"/>
  <c r="I612" i="5"/>
  <c r="H612" i="5"/>
  <c r="G612" i="5"/>
  <c r="F612" i="5"/>
  <c r="E612" i="5"/>
  <c r="D612" i="5"/>
  <c r="C612" i="5"/>
  <c r="B612" i="5"/>
  <c r="O611" i="5"/>
  <c r="N611" i="5"/>
  <c r="M611" i="5"/>
  <c r="L611" i="5"/>
  <c r="K611" i="5"/>
  <c r="J611" i="5"/>
  <c r="I611" i="5"/>
  <c r="H611" i="5"/>
  <c r="G611" i="5"/>
  <c r="F611" i="5"/>
  <c r="E611" i="5"/>
  <c r="D611" i="5"/>
  <c r="C611" i="5"/>
  <c r="B611" i="5"/>
  <c r="O610" i="5"/>
  <c r="N610" i="5"/>
  <c r="M610" i="5"/>
  <c r="L610" i="5"/>
  <c r="K610" i="5"/>
  <c r="J610" i="5"/>
  <c r="I610" i="5"/>
  <c r="H610" i="5"/>
  <c r="G610" i="5"/>
  <c r="F610" i="5"/>
  <c r="E610" i="5"/>
  <c r="D610" i="5"/>
  <c r="C610" i="5"/>
  <c r="B610" i="5"/>
  <c r="O609" i="5"/>
  <c r="N609" i="5"/>
  <c r="M609" i="5"/>
  <c r="L609" i="5"/>
  <c r="K609" i="5"/>
  <c r="J609" i="5"/>
  <c r="I609" i="5"/>
  <c r="H609" i="5"/>
  <c r="G609" i="5"/>
  <c r="F609" i="5"/>
  <c r="E609" i="5"/>
  <c r="D609" i="5"/>
  <c r="C609" i="5"/>
  <c r="B609" i="5"/>
  <c r="O608" i="5"/>
  <c r="N608" i="5"/>
  <c r="M608" i="5"/>
  <c r="L608" i="5"/>
  <c r="K608" i="5"/>
  <c r="J608" i="5"/>
  <c r="I608" i="5"/>
  <c r="H608" i="5"/>
  <c r="G608" i="5"/>
  <c r="F608" i="5"/>
  <c r="E608" i="5"/>
  <c r="D608" i="5"/>
  <c r="C608" i="5"/>
  <c r="B608" i="5"/>
  <c r="O607" i="5"/>
  <c r="N607" i="5"/>
  <c r="M607" i="5"/>
  <c r="L607" i="5"/>
  <c r="K607" i="5"/>
  <c r="J607" i="5"/>
  <c r="I607" i="5"/>
  <c r="H607" i="5"/>
  <c r="G607" i="5"/>
  <c r="F607" i="5"/>
  <c r="E607" i="5"/>
  <c r="D607" i="5"/>
  <c r="C607" i="5"/>
  <c r="B607" i="5"/>
  <c r="O606" i="5"/>
  <c r="N606" i="5"/>
  <c r="M606" i="5"/>
  <c r="L606" i="5"/>
  <c r="K606" i="5"/>
  <c r="J606" i="5"/>
  <c r="I606" i="5"/>
  <c r="H606" i="5"/>
  <c r="G606" i="5"/>
  <c r="F606" i="5"/>
  <c r="E606" i="5"/>
  <c r="D606" i="5"/>
  <c r="C606" i="5"/>
  <c r="B606" i="5"/>
  <c r="O605" i="5"/>
  <c r="N605" i="5"/>
  <c r="M605" i="5"/>
  <c r="L605" i="5"/>
  <c r="K605" i="5"/>
  <c r="J605" i="5"/>
  <c r="I605" i="5"/>
  <c r="H605" i="5"/>
  <c r="G605" i="5"/>
  <c r="F605" i="5"/>
  <c r="E605" i="5"/>
  <c r="D605" i="5"/>
  <c r="C605" i="5"/>
  <c r="B605" i="5"/>
  <c r="O604" i="5"/>
  <c r="N604" i="5"/>
  <c r="M604" i="5"/>
  <c r="L604" i="5"/>
  <c r="K604" i="5"/>
  <c r="J604" i="5"/>
  <c r="I604" i="5"/>
  <c r="H604" i="5"/>
  <c r="G604" i="5"/>
  <c r="F604" i="5"/>
  <c r="E604" i="5"/>
  <c r="D604" i="5"/>
  <c r="C604" i="5"/>
  <c r="B604" i="5"/>
  <c r="O603" i="5"/>
  <c r="N603" i="5"/>
  <c r="M603" i="5"/>
  <c r="L603" i="5"/>
  <c r="K603" i="5"/>
  <c r="J603" i="5"/>
  <c r="I603" i="5"/>
  <c r="H603" i="5"/>
  <c r="G603" i="5"/>
  <c r="F603" i="5"/>
  <c r="E603" i="5"/>
  <c r="D603" i="5"/>
  <c r="C603" i="5"/>
  <c r="B603" i="5"/>
  <c r="O602" i="5"/>
  <c r="N602" i="5"/>
  <c r="M602" i="5"/>
  <c r="L602" i="5"/>
  <c r="K602" i="5"/>
  <c r="J602" i="5"/>
  <c r="I602" i="5"/>
  <c r="H602" i="5"/>
  <c r="G602" i="5"/>
  <c r="F602" i="5"/>
  <c r="E602" i="5"/>
  <c r="D602" i="5"/>
  <c r="C602" i="5"/>
  <c r="B602" i="5"/>
  <c r="O601" i="5"/>
  <c r="N601" i="5"/>
  <c r="M601" i="5"/>
  <c r="L601" i="5"/>
  <c r="K601" i="5"/>
  <c r="J601" i="5"/>
  <c r="I601" i="5"/>
  <c r="H601" i="5"/>
  <c r="G601" i="5"/>
  <c r="F601" i="5"/>
  <c r="E601" i="5"/>
  <c r="D601" i="5"/>
  <c r="C601" i="5"/>
  <c r="B601" i="5"/>
  <c r="O600" i="5"/>
  <c r="N600" i="5"/>
  <c r="M600" i="5"/>
  <c r="L600" i="5"/>
  <c r="K600" i="5"/>
  <c r="J600" i="5"/>
  <c r="I600" i="5"/>
  <c r="H600" i="5"/>
  <c r="G600" i="5"/>
  <c r="F600" i="5"/>
  <c r="E600" i="5"/>
  <c r="D600" i="5"/>
  <c r="C600" i="5"/>
  <c r="B600" i="5"/>
  <c r="O599" i="5"/>
  <c r="N599" i="5"/>
  <c r="M599" i="5"/>
  <c r="L599" i="5"/>
  <c r="K599" i="5"/>
  <c r="J599" i="5"/>
  <c r="I599" i="5"/>
  <c r="H599" i="5"/>
  <c r="G599" i="5"/>
  <c r="F599" i="5"/>
  <c r="E599" i="5"/>
  <c r="D599" i="5"/>
  <c r="C599" i="5"/>
  <c r="B599" i="5"/>
  <c r="O598" i="5"/>
  <c r="N598" i="5"/>
  <c r="M598" i="5"/>
  <c r="L598" i="5"/>
  <c r="K598" i="5"/>
  <c r="J598" i="5"/>
  <c r="I598" i="5"/>
  <c r="H598" i="5"/>
  <c r="G598" i="5"/>
  <c r="F598" i="5"/>
  <c r="E598" i="5"/>
  <c r="D598" i="5"/>
  <c r="C598" i="5"/>
  <c r="B598" i="5"/>
  <c r="O597" i="5"/>
  <c r="N597" i="5"/>
  <c r="M597" i="5"/>
  <c r="L597" i="5"/>
  <c r="K597" i="5"/>
  <c r="J597" i="5"/>
  <c r="I597" i="5"/>
  <c r="H597" i="5"/>
  <c r="G597" i="5"/>
  <c r="F597" i="5"/>
  <c r="E597" i="5"/>
  <c r="D597" i="5"/>
  <c r="C597" i="5"/>
  <c r="B597" i="5"/>
  <c r="O596" i="5"/>
  <c r="N596" i="5"/>
  <c r="M596" i="5"/>
  <c r="L596" i="5"/>
  <c r="K596" i="5"/>
  <c r="J596" i="5"/>
  <c r="I596" i="5"/>
  <c r="H596" i="5"/>
  <c r="G596" i="5"/>
  <c r="F596" i="5"/>
  <c r="E596" i="5"/>
  <c r="D596" i="5"/>
  <c r="C596" i="5"/>
  <c r="B596" i="5"/>
  <c r="O595" i="5"/>
  <c r="N595" i="5"/>
  <c r="M595" i="5"/>
  <c r="L595" i="5"/>
  <c r="K595" i="5"/>
  <c r="J595" i="5"/>
  <c r="I595" i="5"/>
  <c r="H595" i="5"/>
  <c r="G595" i="5"/>
  <c r="F595" i="5"/>
  <c r="E595" i="5"/>
  <c r="D595" i="5"/>
  <c r="C595" i="5"/>
  <c r="B595" i="5"/>
  <c r="O594" i="5"/>
  <c r="N594" i="5"/>
  <c r="M594" i="5"/>
  <c r="L594" i="5"/>
  <c r="K594" i="5"/>
  <c r="J594" i="5"/>
  <c r="I594" i="5"/>
  <c r="H594" i="5"/>
  <c r="G594" i="5"/>
  <c r="F594" i="5"/>
  <c r="E594" i="5"/>
  <c r="D594" i="5"/>
  <c r="C594" i="5"/>
  <c r="B594" i="5"/>
  <c r="O593" i="5"/>
  <c r="N593" i="5"/>
  <c r="M593" i="5"/>
  <c r="L593" i="5"/>
  <c r="K593" i="5"/>
  <c r="J593" i="5"/>
  <c r="I593" i="5"/>
  <c r="H593" i="5"/>
  <c r="G593" i="5"/>
  <c r="F593" i="5"/>
  <c r="E593" i="5"/>
  <c r="D593" i="5"/>
  <c r="C593" i="5"/>
  <c r="B593" i="5"/>
  <c r="O592" i="5"/>
  <c r="N592" i="5"/>
  <c r="M592" i="5"/>
  <c r="L592" i="5"/>
  <c r="K592" i="5"/>
  <c r="J592" i="5"/>
  <c r="I592" i="5"/>
  <c r="H592" i="5"/>
  <c r="G592" i="5"/>
  <c r="F592" i="5"/>
  <c r="E592" i="5"/>
  <c r="D592" i="5"/>
  <c r="C592" i="5"/>
  <c r="B592" i="5"/>
  <c r="O591" i="5"/>
  <c r="N591" i="5"/>
  <c r="M591" i="5"/>
  <c r="L591" i="5"/>
  <c r="K591" i="5"/>
  <c r="J591" i="5"/>
  <c r="I591" i="5"/>
  <c r="H591" i="5"/>
  <c r="G591" i="5"/>
  <c r="F591" i="5"/>
  <c r="E591" i="5"/>
  <c r="D591" i="5"/>
  <c r="C591" i="5"/>
  <c r="B591" i="5"/>
  <c r="O590" i="5"/>
  <c r="N590" i="5"/>
  <c r="M590" i="5"/>
  <c r="L590" i="5"/>
  <c r="K590" i="5"/>
  <c r="J590" i="5"/>
  <c r="I590" i="5"/>
  <c r="H590" i="5"/>
  <c r="G590" i="5"/>
  <c r="F590" i="5"/>
  <c r="E590" i="5"/>
  <c r="D590" i="5"/>
  <c r="C590" i="5"/>
  <c r="B590" i="5"/>
  <c r="O589" i="5"/>
  <c r="N589" i="5"/>
  <c r="M589" i="5"/>
  <c r="L589" i="5"/>
  <c r="K589" i="5"/>
  <c r="J589" i="5"/>
  <c r="I589" i="5"/>
  <c r="H589" i="5"/>
  <c r="G589" i="5"/>
  <c r="F589" i="5"/>
  <c r="E589" i="5"/>
  <c r="D589" i="5"/>
  <c r="C589" i="5"/>
  <c r="B589" i="5"/>
  <c r="O588" i="5"/>
  <c r="N588" i="5"/>
  <c r="M588" i="5"/>
  <c r="L588" i="5"/>
  <c r="K588" i="5"/>
  <c r="J588" i="5"/>
  <c r="I588" i="5"/>
  <c r="H588" i="5"/>
  <c r="G588" i="5"/>
  <c r="F588" i="5"/>
  <c r="E588" i="5"/>
  <c r="D588" i="5"/>
  <c r="C588" i="5"/>
  <c r="B588" i="5"/>
  <c r="O587" i="5"/>
  <c r="N587" i="5"/>
  <c r="M587" i="5"/>
  <c r="L587" i="5"/>
  <c r="K587" i="5"/>
  <c r="J587" i="5"/>
  <c r="I587" i="5"/>
  <c r="H587" i="5"/>
  <c r="G587" i="5"/>
  <c r="F587" i="5"/>
  <c r="E587" i="5"/>
  <c r="D587" i="5"/>
  <c r="C587" i="5"/>
  <c r="B587" i="5"/>
  <c r="O586" i="5"/>
  <c r="N586" i="5"/>
  <c r="M586" i="5"/>
  <c r="L586" i="5"/>
  <c r="K586" i="5"/>
  <c r="J586" i="5"/>
  <c r="I586" i="5"/>
  <c r="H586" i="5"/>
  <c r="G586" i="5"/>
  <c r="F586" i="5"/>
  <c r="E586" i="5"/>
  <c r="D586" i="5"/>
  <c r="C586" i="5"/>
  <c r="B586" i="5"/>
  <c r="O585" i="5"/>
  <c r="N585" i="5"/>
  <c r="M585" i="5"/>
  <c r="L585" i="5"/>
  <c r="K585" i="5"/>
  <c r="J585" i="5"/>
  <c r="I585" i="5"/>
  <c r="H585" i="5"/>
  <c r="G585" i="5"/>
  <c r="F585" i="5"/>
  <c r="E585" i="5"/>
  <c r="D585" i="5"/>
  <c r="C585" i="5"/>
  <c r="B585" i="5"/>
  <c r="O584" i="5"/>
  <c r="N584" i="5"/>
  <c r="M584" i="5"/>
  <c r="L584" i="5"/>
  <c r="K584" i="5"/>
  <c r="J584" i="5"/>
  <c r="I584" i="5"/>
  <c r="H584" i="5"/>
  <c r="G584" i="5"/>
  <c r="F584" i="5"/>
  <c r="E584" i="5"/>
  <c r="D584" i="5"/>
  <c r="C584" i="5"/>
  <c r="B584" i="5"/>
  <c r="O583" i="5"/>
  <c r="N583" i="5"/>
  <c r="M583" i="5"/>
  <c r="L583" i="5"/>
  <c r="K583" i="5"/>
  <c r="J583" i="5"/>
  <c r="I583" i="5"/>
  <c r="H583" i="5"/>
  <c r="G583" i="5"/>
  <c r="F583" i="5"/>
  <c r="E583" i="5"/>
  <c r="D583" i="5"/>
  <c r="C583" i="5"/>
  <c r="B583" i="5"/>
  <c r="O582" i="5"/>
  <c r="N582" i="5"/>
  <c r="M582" i="5"/>
  <c r="L582" i="5"/>
  <c r="K582" i="5"/>
  <c r="J582" i="5"/>
  <c r="I582" i="5"/>
  <c r="H582" i="5"/>
  <c r="G582" i="5"/>
  <c r="F582" i="5"/>
  <c r="E582" i="5"/>
  <c r="D582" i="5"/>
  <c r="C582" i="5"/>
  <c r="B582" i="5"/>
  <c r="O581" i="5"/>
  <c r="N581" i="5"/>
  <c r="M581" i="5"/>
  <c r="L581" i="5"/>
  <c r="K581" i="5"/>
  <c r="J581" i="5"/>
  <c r="I581" i="5"/>
  <c r="H581" i="5"/>
  <c r="G581" i="5"/>
  <c r="F581" i="5"/>
  <c r="E581" i="5"/>
  <c r="D581" i="5"/>
  <c r="C581" i="5"/>
  <c r="B581" i="5"/>
  <c r="O580" i="5"/>
  <c r="N580" i="5"/>
  <c r="M580" i="5"/>
  <c r="L580" i="5"/>
  <c r="K580" i="5"/>
  <c r="J580" i="5"/>
  <c r="I580" i="5"/>
  <c r="H580" i="5"/>
  <c r="G580" i="5"/>
  <c r="F580" i="5"/>
  <c r="E580" i="5"/>
  <c r="D580" i="5"/>
  <c r="C580" i="5"/>
  <c r="B580" i="5"/>
  <c r="O579" i="5"/>
  <c r="N579" i="5"/>
  <c r="M579" i="5"/>
  <c r="L579" i="5"/>
  <c r="K579" i="5"/>
  <c r="J579" i="5"/>
  <c r="I579" i="5"/>
  <c r="H579" i="5"/>
  <c r="G579" i="5"/>
  <c r="F579" i="5"/>
  <c r="E579" i="5"/>
  <c r="D579" i="5"/>
  <c r="C579" i="5"/>
  <c r="B579" i="5"/>
  <c r="O578" i="5"/>
  <c r="N578" i="5"/>
  <c r="M578" i="5"/>
  <c r="L578" i="5"/>
  <c r="K578" i="5"/>
  <c r="J578" i="5"/>
  <c r="I578" i="5"/>
  <c r="H578" i="5"/>
  <c r="G578" i="5"/>
  <c r="F578" i="5"/>
  <c r="E578" i="5"/>
  <c r="D578" i="5"/>
  <c r="C578" i="5"/>
  <c r="B578" i="5"/>
  <c r="O577" i="5"/>
  <c r="N577" i="5"/>
  <c r="M577" i="5"/>
  <c r="L577" i="5"/>
  <c r="K577" i="5"/>
  <c r="J577" i="5"/>
  <c r="I577" i="5"/>
  <c r="H577" i="5"/>
  <c r="G577" i="5"/>
  <c r="F577" i="5"/>
  <c r="E577" i="5"/>
  <c r="D577" i="5"/>
  <c r="C577" i="5"/>
  <c r="B577" i="5"/>
  <c r="O576" i="5"/>
  <c r="N576" i="5"/>
  <c r="M576" i="5"/>
  <c r="L576" i="5"/>
  <c r="K576" i="5"/>
  <c r="J576" i="5"/>
  <c r="I576" i="5"/>
  <c r="H576" i="5"/>
  <c r="G576" i="5"/>
  <c r="F576" i="5"/>
  <c r="E576" i="5"/>
  <c r="D576" i="5"/>
  <c r="C576" i="5"/>
  <c r="B576" i="5"/>
  <c r="O575" i="5"/>
  <c r="N575" i="5"/>
  <c r="M575" i="5"/>
  <c r="L575" i="5"/>
  <c r="K575" i="5"/>
  <c r="J575" i="5"/>
  <c r="I575" i="5"/>
  <c r="H575" i="5"/>
  <c r="G575" i="5"/>
  <c r="F575" i="5"/>
  <c r="E575" i="5"/>
  <c r="D575" i="5"/>
  <c r="C575" i="5"/>
  <c r="B575" i="5"/>
  <c r="O574" i="5"/>
  <c r="N574" i="5"/>
  <c r="M574" i="5"/>
  <c r="L574" i="5"/>
  <c r="K574" i="5"/>
  <c r="J574" i="5"/>
  <c r="I574" i="5"/>
  <c r="H574" i="5"/>
  <c r="G574" i="5"/>
  <c r="F574" i="5"/>
  <c r="E574" i="5"/>
  <c r="D574" i="5"/>
  <c r="C574" i="5"/>
  <c r="B574" i="5"/>
  <c r="O573" i="5"/>
  <c r="N573" i="5"/>
  <c r="M573" i="5"/>
  <c r="L573" i="5"/>
  <c r="K573" i="5"/>
  <c r="J573" i="5"/>
  <c r="I573" i="5"/>
  <c r="H573" i="5"/>
  <c r="G573" i="5"/>
  <c r="F573" i="5"/>
  <c r="E573" i="5"/>
  <c r="D573" i="5"/>
  <c r="C573" i="5"/>
  <c r="B573" i="5"/>
  <c r="O572" i="5"/>
  <c r="N572" i="5"/>
  <c r="M572" i="5"/>
  <c r="L572" i="5"/>
  <c r="K572" i="5"/>
  <c r="J572" i="5"/>
  <c r="I572" i="5"/>
  <c r="H572" i="5"/>
  <c r="G572" i="5"/>
  <c r="F572" i="5"/>
  <c r="E572" i="5"/>
  <c r="D572" i="5"/>
  <c r="C572" i="5"/>
  <c r="B572" i="5"/>
  <c r="O571" i="5"/>
  <c r="N571" i="5"/>
  <c r="M571" i="5"/>
  <c r="L571" i="5"/>
  <c r="K571" i="5"/>
  <c r="J571" i="5"/>
  <c r="I571" i="5"/>
  <c r="H571" i="5"/>
  <c r="G571" i="5"/>
  <c r="F571" i="5"/>
  <c r="E571" i="5"/>
  <c r="D571" i="5"/>
  <c r="C571" i="5"/>
  <c r="B571" i="5"/>
  <c r="O570" i="5"/>
  <c r="N570" i="5"/>
  <c r="M570" i="5"/>
  <c r="L570" i="5"/>
  <c r="K570" i="5"/>
  <c r="J570" i="5"/>
  <c r="I570" i="5"/>
  <c r="H570" i="5"/>
  <c r="G570" i="5"/>
  <c r="F570" i="5"/>
  <c r="E570" i="5"/>
  <c r="D570" i="5"/>
  <c r="C570" i="5"/>
  <c r="B570" i="5"/>
  <c r="O569" i="5"/>
  <c r="N569" i="5"/>
  <c r="M569" i="5"/>
  <c r="L569" i="5"/>
  <c r="K569" i="5"/>
  <c r="J569" i="5"/>
  <c r="I569" i="5"/>
  <c r="H569" i="5"/>
  <c r="G569" i="5"/>
  <c r="F569" i="5"/>
  <c r="E569" i="5"/>
  <c r="D569" i="5"/>
  <c r="C569" i="5"/>
  <c r="B569" i="5"/>
  <c r="O568" i="5"/>
  <c r="N568" i="5"/>
  <c r="M568" i="5"/>
  <c r="L568" i="5"/>
  <c r="K568" i="5"/>
  <c r="J568" i="5"/>
  <c r="I568" i="5"/>
  <c r="H568" i="5"/>
  <c r="G568" i="5"/>
  <c r="F568" i="5"/>
  <c r="E568" i="5"/>
  <c r="D568" i="5"/>
  <c r="C568" i="5"/>
  <c r="B568" i="5"/>
  <c r="O567" i="5"/>
  <c r="N567" i="5"/>
  <c r="M567" i="5"/>
  <c r="L567" i="5"/>
  <c r="K567" i="5"/>
  <c r="J567" i="5"/>
  <c r="I567" i="5"/>
  <c r="H567" i="5"/>
  <c r="G567" i="5"/>
  <c r="F567" i="5"/>
  <c r="E567" i="5"/>
  <c r="D567" i="5"/>
  <c r="C567" i="5"/>
  <c r="B567" i="5"/>
  <c r="O566" i="5"/>
  <c r="N566" i="5"/>
  <c r="M566" i="5"/>
  <c r="L566" i="5"/>
  <c r="K566" i="5"/>
  <c r="J566" i="5"/>
  <c r="I566" i="5"/>
  <c r="H566" i="5"/>
  <c r="G566" i="5"/>
  <c r="F566" i="5"/>
  <c r="E566" i="5"/>
  <c r="D566" i="5"/>
  <c r="C566" i="5"/>
  <c r="B566" i="5"/>
  <c r="O565" i="5"/>
  <c r="N565" i="5"/>
  <c r="M565" i="5"/>
  <c r="L565" i="5"/>
  <c r="K565" i="5"/>
  <c r="J565" i="5"/>
  <c r="I565" i="5"/>
  <c r="H565" i="5"/>
  <c r="G565" i="5"/>
  <c r="F565" i="5"/>
  <c r="E565" i="5"/>
  <c r="D565" i="5"/>
  <c r="C565" i="5"/>
  <c r="B565" i="5"/>
  <c r="O564" i="5"/>
  <c r="N564" i="5"/>
  <c r="M564" i="5"/>
  <c r="L564" i="5"/>
  <c r="K564" i="5"/>
  <c r="J564" i="5"/>
  <c r="I564" i="5"/>
  <c r="H564" i="5"/>
  <c r="G564" i="5"/>
  <c r="F564" i="5"/>
  <c r="E564" i="5"/>
  <c r="D564" i="5"/>
  <c r="C564" i="5"/>
  <c r="B564" i="5"/>
  <c r="O563" i="5"/>
  <c r="N563" i="5"/>
  <c r="M563" i="5"/>
  <c r="L563" i="5"/>
  <c r="K563" i="5"/>
  <c r="J563" i="5"/>
  <c r="I563" i="5"/>
  <c r="H563" i="5"/>
  <c r="G563" i="5"/>
  <c r="F563" i="5"/>
  <c r="E563" i="5"/>
  <c r="D563" i="5"/>
  <c r="C563" i="5"/>
  <c r="B563" i="5"/>
  <c r="O562" i="5"/>
  <c r="N562" i="5"/>
  <c r="M562" i="5"/>
  <c r="L562" i="5"/>
  <c r="K562" i="5"/>
  <c r="J562" i="5"/>
  <c r="I562" i="5"/>
  <c r="H562" i="5"/>
  <c r="G562" i="5"/>
  <c r="F562" i="5"/>
  <c r="E562" i="5"/>
  <c r="D562" i="5"/>
  <c r="C562" i="5"/>
  <c r="B562" i="5"/>
  <c r="O561" i="5"/>
  <c r="N561" i="5"/>
  <c r="M561" i="5"/>
  <c r="L561" i="5"/>
  <c r="K561" i="5"/>
  <c r="J561" i="5"/>
  <c r="I561" i="5"/>
  <c r="H561" i="5"/>
  <c r="G561" i="5"/>
  <c r="F561" i="5"/>
  <c r="E561" i="5"/>
  <c r="D561" i="5"/>
  <c r="C561" i="5"/>
  <c r="B561" i="5"/>
  <c r="O560" i="5"/>
  <c r="N560" i="5"/>
  <c r="M560" i="5"/>
  <c r="L560" i="5"/>
  <c r="K560" i="5"/>
  <c r="J560" i="5"/>
  <c r="I560" i="5"/>
  <c r="H560" i="5"/>
  <c r="G560" i="5"/>
  <c r="F560" i="5"/>
  <c r="E560" i="5"/>
  <c r="D560" i="5"/>
  <c r="C560" i="5"/>
  <c r="B560" i="5"/>
  <c r="O559" i="5"/>
  <c r="N559" i="5"/>
  <c r="M559" i="5"/>
  <c r="L559" i="5"/>
  <c r="K559" i="5"/>
  <c r="J559" i="5"/>
  <c r="I559" i="5"/>
  <c r="H559" i="5"/>
  <c r="G559" i="5"/>
  <c r="F559" i="5"/>
  <c r="E559" i="5"/>
  <c r="D559" i="5"/>
  <c r="C559" i="5"/>
  <c r="B559" i="5"/>
  <c r="O558" i="5"/>
  <c r="N558" i="5"/>
  <c r="M558" i="5"/>
  <c r="L558" i="5"/>
  <c r="K558" i="5"/>
  <c r="J558" i="5"/>
  <c r="I558" i="5"/>
  <c r="H558" i="5"/>
  <c r="G558" i="5"/>
  <c r="F558" i="5"/>
  <c r="E558" i="5"/>
  <c r="D558" i="5"/>
  <c r="C558" i="5"/>
  <c r="B558" i="5"/>
  <c r="O557" i="5"/>
  <c r="N557" i="5"/>
  <c r="M557" i="5"/>
  <c r="L557" i="5"/>
  <c r="K557" i="5"/>
  <c r="J557" i="5"/>
  <c r="I557" i="5"/>
  <c r="H557" i="5"/>
  <c r="G557" i="5"/>
  <c r="F557" i="5"/>
  <c r="E557" i="5"/>
  <c r="D557" i="5"/>
  <c r="C557" i="5"/>
  <c r="B557" i="5"/>
  <c r="O556" i="5"/>
  <c r="N556" i="5"/>
  <c r="M556" i="5"/>
  <c r="L556" i="5"/>
  <c r="K556" i="5"/>
  <c r="J556" i="5"/>
  <c r="I556" i="5"/>
  <c r="H556" i="5"/>
  <c r="G556" i="5"/>
  <c r="F556" i="5"/>
  <c r="E556" i="5"/>
  <c r="D556" i="5"/>
  <c r="C556" i="5"/>
  <c r="B556" i="5"/>
  <c r="O555" i="5"/>
  <c r="N555" i="5"/>
  <c r="M555" i="5"/>
  <c r="L555" i="5"/>
  <c r="K555" i="5"/>
  <c r="J555" i="5"/>
  <c r="I555" i="5"/>
  <c r="H555" i="5"/>
  <c r="G555" i="5"/>
  <c r="F555" i="5"/>
  <c r="E555" i="5"/>
  <c r="D555" i="5"/>
  <c r="C555" i="5"/>
  <c r="B555" i="5"/>
  <c r="O554" i="5"/>
  <c r="N554" i="5"/>
  <c r="M554" i="5"/>
  <c r="L554" i="5"/>
  <c r="K554" i="5"/>
  <c r="J554" i="5"/>
  <c r="I554" i="5"/>
  <c r="H554" i="5"/>
  <c r="G554" i="5"/>
  <c r="F554" i="5"/>
  <c r="E554" i="5"/>
  <c r="D554" i="5"/>
  <c r="C554" i="5"/>
  <c r="B554" i="5"/>
  <c r="O553" i="5"/>
  <c r="N553" i="5"/>
  <c r="M553" i="5"/>
  <c r="L553" i="5"/>
  <c r="K553" i="5"/>
  <c r="J553" i="5"/>
  <c r="I553" i="5"/>
  <c r="H553" i="5"/>
  <c r="G553" i="5"/>
  <c r="F553" i="5"/>
  <c r="E553" i="5"/>
  <c r="D553" i="5"/>
  <c r="C553" i="5"/>
  <c r="B553" i="5"/>
  <c r="O552" i="5"/>
  <c r="N552" i="5"/>
  <c r="M552" i="5"/>
  <c r="L552" i="5"/>
  <c r="K552" i="5"/>
  <c r="J552" i="5"/>
  <c r="I552" i="5"/>
  <c r="H552" i="5"/>
  <c r="G552" i="5"/>
  <c r="F552" i="5"/>
  <c r="E552" i="5"/>
  <c r="D552" i="5"/>
  <c r="C552" i="5"/>
  <c r="B552" i="5"/>
  <c r="O551" i="5"/>
  <c r="N551" i="5"/>
  <c r="M551" i="5"/>
  <c r="L551" i="5"/>
  <c r="K551" i="5"/>
  <c r="J551" i="5"/>
  <c r="I551" i="5"/>
  <c r="H551" i="5"/>
  <c r="G551" i="5"/>
  <c r="F551" i="5"/>
  <c r="E551" i="5"/>
  <c r="D551" i="5"/>
  <c r="C551" i="5"/>
  <c r="B551" i="5"/>
  <c r="O550" i="5"/>
  <c r="N550" i="5"/>
  <c r="M550" i="5"/>
  <c r="L550" i="5"/>
  <c r="K550" i="5"/>
  <c r="J550" i="5"/>
  <c r="I550" i="5"/>
  <c r="H550" i="5"/>
  <c r="G550" i="5"/>
  <c r="F550" i="5"/>
  <c r="E550" i="5"/>
  <c r="D550" i="5"/>
  <c r="C550" i="5"/>
  <c r="B550" i="5"/>
  <c r="O549" i="5"/>
  <c r="N549" i="5"/>
  <c r="M549" i="5"/>
  <c r="L549" i="5"/>
  <c r="K549" i="5"/>
  <c r="J549" i="5"/>
  <c r="I549" i="5"/>
  <c r="H549" i="5"/>
  <c r="G549" i="5"/>
  <c r="F549" i="5"/>
  <c r="E549" i="5"/>
  <c r="D549" i="5"/>
  <c r="C549" i="5"/>
  <c r="B549" i="5"/>
  <c r="O548" i="5"/>
  <c r="N548" i="5"/>
  <c r="M548" i="5"/>
  <c r="L548" i="5"/>
  <c r="K548" i="5"/>
  <c r="J548" i="5"/>
  <c r="I548" i="5"/>
  <c r="H548" i="5"/>
  <c r="G548" i="5"/>
  <c r="F548" i="5"/>
  <c r="E548" i="5"/>
  <c r="D548" i="5"/>
  <c r="C548" i="5"/>
  <c r="B548" i="5"/>
  <c r="O547" i="5"/>
  <c r="N547" i="5"/>
  <c r="M547" i="5"/>
  <c r="L547" i="5"/>
  <c r="K547" i="5"/>
  <c r="J547" i="5"/>
  <c r="I547" i="5"/>
  <c r="H547" i="5"/>
  <c r="G547" i="5"/>
  <c r="F547" i="5"/>
  <c r="E547" i="5"/>
  <c r="D547" i="5"/>
  <c r="C547" i="5"/>
  <c r="B547" i="5"/>
  <c r="O546" i="5"/>
  <c r="N546" i="5"/>
  <c r="M546" i="5"/>
  <c r="L546" i="5"/>
  <c r="K546" i="5"/>
  <c r="J546" i="5"/>
  <c r="I546" i="5"/>
  <c r="H546" i="5"/>
  <c r="G546" i="5"/>
  <c r="F546" i="5"/>
  <c r="E546" i="5"/>
  <c r="D546" i="5"/>
  <c r="C546" i="5"/>
  <c r="B546" i="5"/>
  <c r="O545" i="5"/>
  <c r="N545" i="5"/>
  <c r="M545" i="5"/>
  <c r="L545" i="5"/>
  <c r="K545" i="5"/>
  <c r="J545" i="5"/>
  <c r="I545" i="5"/>
  <c r="H545" i="5"/>
  <c r="G545" i="5"/>
  <c r="F545" i="5"/>
  <c r="E545" i="5"/>
  <c r="D545" i="5"/>
  <c r="C545" i="5"/>
  <c r="B545" i="5"/>
  <c r="O544" i="5"/>
  <c r="N544" i="5"/>
  <c r="M544" i="5"/>
  <c r="L544" i="5"/>
  <c r="K544" i="5"/>
  <c r="J544" i="5"/>
  <c r="I544" i="5"/>
  <c r="H544" i="5"/>
  <c r="G544" i="5"/>
  <c r="F544" i="5"/>
  <c r="E544" i="5"/>
  <c r="D544" i="5"/>
  <c r="C544" i="5"/>
  <c r="B544" i="5"/>
  <c r="O543" i="5"/>
  <c r="N543" i="5"/>
  <c r="M543" i="5"/>
  <c r="L543" i="5"/>
  <c r="K543" i="5"/>
  <c r="J543" i="5"/>
  <c r="I543" i="5"/>
  <c r="H543" i="5"/>
  <c r="G543" i="5"/>
  <c r="F543" i="5"/>
  <c r="E543" i="5"/>
  <c r="D543" i="5"/>
  <c r="C543" i="5"/>
  <c r="B543" i="5"/>
  <c r="O542" i="5"/>
  <c r="N542" i="5"/>
  <c r="M542" i="5"/>
  <c r="L542" i="5"/>
  <c r="K542" i="5"/>
  <c r="J542" i="5"/>
  <c r="I542" i="5"/>
  <c r="H542" i="5"/>
  <c r="G542" i="5"/>
  <c r="F542" i="5"/>
  <c r="E542" i="5"/>
  <c r="D542" i="5"/>
  <c r="C542" i="5"/>
  <c r="B542" i="5"/>
  <c r="O541" i="5"/>
  <c r="N541" i="5"/>
  <c r="M541" i="5"/>
  <c r="L541" i="5"/>
  <c r="K541" i="5"/>
  <c r="J541" i="5"/>
  <c r="I541" i="5"/>
  <c r="H541" i="5"/>
  <c r="G541" i="5"/>
  <c r="F541" i="5"/>
  <c r="E541" i="5"/>
  <c r="D541" i="5"/>
  <c r="C541" i="5"/>
  <c r="B541" i="5"/>
  <c r="O540" i="5"/>
  <c r="N540" i="5"/>
  <c r="M540" i="5"/>
  <c r="L540" i="5"/>
  <c r="K540" i="5"/>
  <c r="J540" i="5"/>
  <c r="I540" i="5"/>
  <c r="H540" i="5"/>
  <c r="G540" i="5"/>
  <c r="F540" i="5"/>
  <c r="E540" i="5"/>
  <c r="D540" i="5"/>
  <c r="C540" i="5"/>
  <c r="B540" i="5"/>
  <c r="O539" i="5"/>
  <c r="N539" i="5"/>
  <c r="M539" i="5"/>
  <c r="L539" i="5"/>
  <c r="K539" i="5"/>
  <c r="J539" i="5"/>
  <c r="I539" i="5"/>
  <c r="H539" i="5"/>
  <c r="G539" i="5"/>
  <c r="F539" i="5"/>
  <c r="E539" i="5"/>
  <c r="D539" i="5"/>
  <c r="C539" i="5"/>
  <c r="B539" i="5"/>
  <c r="O538" i="5"/>
  <c r="N538" i="5"/>
  <c r="M538" i="5"/>
  <c r="L538" i="5"/>
  <c r="K538" i="5"/>
  <c r="J538" i="5"/>
  <c r="I538" i="5"/>
  <c r="H538" i="5"/>
  <c r="G538" i="5"/>
  <c r="F538" i="5"/>
  <c r="E538" i="5"/>
  <c r="D538" i="5"/>
  <c r="C538" i="5"/>
  <c r="B538" i="5"/>
  <c r="O537" i="5"/>
  <c r="N537" i="5"/>
  <c r="M537" i="5"/>
  <c r="L537" i="5"/>
  <c r="K537" i="5"/>
  <c r="J537" i="5"/>
  <c r="I537" i="5"/>
  <c r="H537" i="5"/>
  <c r="G537" i="5"/>
  <c r="F537" i="5"/>
  <c r="E537" i="5"/>
  <c r="D537" i="5"/>
  <c r="C537" i="5"/>
  <c r="B537" i="5"/>
  <c r="O536" i="5"/>
  <c r="N536" i="5"/>
  <c r="M536" i="5"/>
  <c r="L536" i="5"/>
  <c r="K536" i="5"/>
  <c r="J536" i="5"/>
  <c r="I536" i="5"/>
  <c r="H536" i="5"/>
  <c r="G536" i="5"/>
  <c r="F536" i="5"/>
  <c r="E536" i="5"/>
  <c r="D536" i="5"/>
  <c r="C536" i="5"/>
  <c r="B536" i="5"/>
  <c r="O535" i="5"/>
  <c r="N535" i="5"/>
  <c r="M535" i="5"/>
  <c r="L535" i="5"/>
  <c r="K535" i="5"/>
  <c r="J535" i="5"/>
  <c r="I535" i="5"/>
  <c r="H535" i="5"/>
  <c r="G535" i="5"/>
  <c r="F535" i="5"/>
  <c r="E535" i="5"/>
  <c r="D535" i="5"/>
  <c r="C535" i="5"/>
  <c r="B535" i="5"/>
  <c r="O534" i="5"/>
  <c r="N534" i="5"/>
  <c r="M534" i="5"/>
  <c r="L534" i="5"/>
  <c r="K534" i="5"/>
  <c r="J534" i="5"/>
  <c r="I534" i="5"/>
  <c r="H534" i="5"/>
  <c r="G534" i="5"/>
  <c r="F534" i="5"/>
  <c r="E534" i="5"/>
  <c r="D534" i="5"/>
  <c r="C534" i="5"/>
  <c r="B534" i="5"/>
  <c r="O533" i="5"/>
  <c r="N533" i="5"/>
  <c r="M533" i="5"/>
  <c r="L533" i="5"/>
  <c r="K533" i="5"/>
  <c r="J533" i="5"/>
  <c r="I533" i="5"/>
  <c r="H533" i="5"/>
  <c r="G533" i="5"/>
  <c r="F533" i="5"/>
  <c r="E533" i="5"/>
  <c r="D533" i="5"/>
  <c r="C533" i="5"/>
  <c r="B533" i="5"/>
  <c r="O532" i="5"/>
  <c r="N532" i="5"/>
  <c r="M532" i="5"/>
  <c r="L532" i="5"/>
  <c r="K532" i="5"/>
  <c r="J532" i="5"/>
  <c r="I532" i="5"/>
  <c r="H532" i="5"/>
  <c r="G532" i="5"/>
  <c r="F532" i="5"/>
  <c r="E532" i="5"/>
  <c r="D532" i="5"/>
  <c r="C532" i="5"/>
  <c r="B532" i="5"/>
  <c r="O531" i="5"/>
  <c r="N531" i="5"/>
  <c r="M531" i="5"/>
  <c r="L531" i="5"/>
  <c r="K531" i="5"/>
  <c r="J531" i="5"/>
  <c r="I531" i="5"/>
  <c r="H531" i="5"/>
  <c r="G531" i="5"/>
  <c r="F531" i="5"/>
  <c r="E531" i="5"/>
  <c r="D531" i="5"/>
  <c r="C531" i="5"/>
  <c r="B531" i="5"/>
  <c r="O530" i="5"/>
  <c r="N530" i="5"/>
  <c r="M530" i="5"/>
  <c r="L530" i="5"/>
  <c r="K530" i="5"/>
  <c r="J530" i="5"/>
  <c r="I530" i="5"/>
  <c r="H530" i="5"/>
  <c r="G530" i="5"/>
  <c r="F530" i="5"/>
  <c r="E530" i="5"/>
  <c r="D530" i="5"/>
  <c r="C530" i="5"/>
  <c r="B530" i="5"/>
  <c r="O529" i="5"/>
  <c r="N529" i="5"/>
  <c r="M529" i="5"/>
  <c r="L529" i="5"/>
  <c r="K529" i="5"/>
  <c r="J529" i="5"/>
  <c r="I529" i="5"/>
  <c r="H529" i="5"/>
  <c r="G529" i="5"/>
  <c r="F529" i="5"/>
  <c r="E529" i="5"/>
  <c r="D529" i="5"/>
  <c r="C529" i="5"/>
  <c r="B529" i="5"/>
  <c r="O528" i="5"/>
  <c r="N528" i="5"/>
  <c r="M528" i="5"/>
  <c r="L528" i="5"/>
  <c r="K528" i="5"/>
  <c r="J528" i="5"/>
  <c r="I528" i="5"/>
  <c r="H528" i="5"/>
  <c r="G528" i="5"/>
  <c r="F528" i="5"/>
  <c r="E528" i="5"/>
  <c r="D528" i="5"/>
  <c r="C528" i="5"/>
  <c r="B528" i="5"/>
  <c r="O527" i="5"/>
  <c r="N527" i="5"/>
  <c r="M527" i="5"/>
  <c r="L527" i="5"/>
  <c r="K527" i="5"/>
  <c r="J527" i="5"/>
  <c r="I527" i="5"/>
  <c r="H527" i="5"/>
  <c r="G527" i="5"/>
  <c r="F527" i="5"/>
  <c r="E527" i="5"/>
  <c r="D527" i="5"/>
  <c r="C527" i="5"/>
  <c r="B527" i="5"/>
  <c r="O526" i="5"/>
  <c r="N526" i="5"/>
  <c r="M526" i="5"/>
  <c r="L526" i="5"/>
  <c r="K526" i="5"/>
  <c r="J526" i="5"/>
  <c r="I526" i="5"/>
  <c r="H526" i="5"/>
  <c r="G526" i="5"/>
  <c r="F526" i="5"/>
  <c r="E526" i="5"/>
  <c r="D526" i="5"/>
  <c r="C526" i="5"/>
  <c r="B526" i="5"/>
  <c r="O525" i="5"/>
  <c r="N525" i="5"/>
  <c r="M525" i="5"/>
  <c r="L525" i="5"/>
  <c r="K525" i="5"/>
  <c r="J525" i="5"/>
  <c r="I525" i="5"/>
  <c r="H525" i="5"/>
  <c r="G525" i="5"/>
  <c r="F525" i="5"/>
  <c r="E525" i="5"/>
  <c r="D525" i="5"/>
  <c r="C525" i="5"/>
  <c r="B525" i="5"/>
  <c r="O524" i="5"/>
  <c r="N524" i="5"/>
  <c r="M524" i="5"/>
  <c r="L524" i="5"/>
  <c r="K524" i="5"/>
  <c r="J524" i="5"/>
  <c r="I524" i="5"/>
  <c r="H524" i="5"/>
  <c r="G524" i="5"/>
  <c r="F524" i="5"/>
  <c r="E524" i="5"/>
  <c r="D524" i="5"/>
  <c r="C524" i="5"/>
  <c r="B524" i="5"/>
  <c r="O523" i="5"/>
  <c r="N523" i="5"/>
  <c r="M523" i="5"/>
  <c r="L523" i="5"/>
  <c r="K523" i="5"/>
  <c r="J523" i="5"/>
  <c r="I523" i="5"/>
  <c r="H523" i="5"/>
  <c r="G523" i="5"/>
  <c r="F523" i="5"/>
  <c r="E523" i="5"/>
  <c r="D523" i="5"/>
  <c r="C523" i="5"/>
  <c r="B523" i="5"/>
  <c r="O522" i="5"/>
  <c r="N522" i="5"/>
  <c r="M522" i="5"/>
  <c r="L522" i="5"/>
  <c r="K522" i="5"/>
  <c r="J522" i="5"/>
  <c r="I522" i="5"/>
  <c r="H522" i="5"/>
  <c r="G522" i="5"/>
  <c r="F522" i="5"/>
  <c r="E522" i="5"/>
  <c r="D522" i="5"/>
  <c r="C522" i="5"/>
  <c r="B522" i="5"/>
  <c r="O521" i="5"/>
  <c r="N521" i="5"/>
  <c r="M521" i="5"/>
  <c r="L521" i="5"/>
  <c r="K521" i="5"/>
  <c r="J521" i="5"/>
  <c r="I521" i="5"/>
  <c r="H521" i="5"/>
  <c r="G521" i="5"/>
  <c r="F521" i="5"/>
  <c r="E521" i="5"/>
  <c r="D521" i="5"/>
  <c r="C521" i="5"/>
  <c r="B521" i="5"/>
  <c r="O520" i="5"/>
  <c r="N520" i="5"/>
  <c r="M520" i="5"/>
  <c r="L520" i="5"/>
  <c r="K520" i="5"/>
  <c r="J520" i="5"/>
  <c r="I520" i="5"/>
  <c r="H520" i="5"/>
  <c r="G520" i="5"/>
  <c r="F520" i="5"/>
  <c r="E520" i="5"/>
  <c r="D520" i="5"/>
  <c r="C520" i="5"/>
  <c r="B520" i="5"/>
  <c r="O519" i="5"/>
  <c r="N519" i="5"/>
  <c r="M519" i="5"/>
  <c r="L519" i="5"/>
  <c r="K519" i="5"/>
  <c r="J519" i="5"/>
  <c r="I519" i="5"/>
  <c r="H519" i="5"/>
  <c r="G519" i="5"/>
  <c r="F519" i="5"/>
  <c r="E519" i="5"/>
  <c r="D519" i="5"/>
  <c r="C519" i="5"/>
  <c r="B519" i="5"/>
  <c r="O518" i="5"/>
  <c r="N518" i="5"/>
  <c r="M518" i="5"/>
  <c r="L518" i="5"/>
  <c r="K518" i="5"/>
  <c r="J518" i="5"/>
  <c r="I518" i="5"/>
  <c r="H518" i="5"/>
  <c r="G518" i="5"/>
  <c r="F518" i="5"/>
  <c r="E518" i="5"/>
  <c r="D518" i="5"/>
  <c r="C518" i="5"/>
  <c r="B518" i="5"/>
  <c r="O517" i="5"/>
  <c r="N517" i="5"/>
  <c r="M517" i="5"/>
  <c r="L517" i="5"/>
  <c r="K517" i="5"/>
  <c r="J517" i="5"/>
  <c r="I517" i="5"/>
  <c r="H517" i="5"/>
  <c r="G517" i="5"/>
  <c r="F517" i="5"/>
  <c r="E517" i="5"/>
  <c r="D517" i="5"/>
  <c r="C517" i="5"/>
  <c r="B517" i="5"/>
  <c r="O516" i="5"/>
  <c r="N516" i="5"/>
  <c r="M516" i="5"/>
  <c r="L516" i="5"/>
  <c r="K516" i="5"/>
  <c r="J516" i="5"/>
  <c r="I516" i="5"/>
  <c r="H516" i="5"/>
  <c r="G516" i="5"/>
  <c r="F516" i="5"/>
  <c r="E516" i="5"/>
  <c r="D516" i="5"/>
  <c r="C516" i="5"/>
  <c r="B516" i="5"/>
  <c r="O515" i="5"/>
  <c r="N515" i="5"/>
  <c r="M515" i="5"/>
  <c r="L515" i="5"/>
  <c r="K515" i="5"/>
  <c r="J515" i="5"/>
  <c r="I515" i="5"/>
  <c r="H515" i="5"/>
  <c r="G515" i="5"/>
  <c r="F515" i="5"/>
  <c r="E515" i="5"/>
  <c r="D515" i="5"/>
  <c r="C515" i="5"/>
  <c r="B515" i="5"/>
  <c r="O514" i="5"/>
  <c r="N514" i="5"/>
  <c r="M514" i="5"/>
  <c r="L514" i="5"/>
  <c r="K514" i="5"/>
  <c r="J514" i="5"/>
  <c r="I514" i="5"/>
  <c r="H514" i="5"/>
  <c r="G514" i="5"/>
  <c r="F514" i="5"/>
  <c r="E514" i="5"/>
  <c r="D514" i="5"/>
  <c r="C514" i="5"/>
  <c r="B514" i="5"/>
  <c r="O513" i="5"/>
  <c r="N513" i="5"/>
  <c r="M513" i="5"/>
  <c r="L513" i="5"/>
  <c r="K513" i="5"/>
  <c r="J513" i="5"/>
  <c r="I513" i="5"/>
  <c r="H513" i="5"/>
  <c r="G513" i="5"/>
  <c r="F513" i="5"/>
  <c r="E513" i="5"/>
  <c r="D513" i="5"/>
  <c r="C513" i="5"/>
  <c r="B513" i="5"/>
  <c r="O512" i="5"/>
  <c r="N512" i="5"/>
  <c r="M512" i="5"/>
  <c r="L512" i="5"/>
  <c r="K512" i="5"/>
  <c r="J512" i="5"/>
  <c r="I512" i="5"/>
  <c r="H512" i="5"/>
  <c r="G512" i="5"/>
  <c r="F512" i="5"/>
  <c r="E512" i="5"/>
  <c r="D512" i="5"/>
  <c r="C512" i="5"/>
  <c r="B512" i="5"/>
  <c r="O511" i="5"/>
  <c r="N511" i="5"/>
  <c r="M511" i="5"/>
  <c r="L511" i="5"/>
  <c r="K511" i="5"/>
  <c r="J511" i="5"/>
  <c r="I511" i="5"/>
  <c r="H511" i="5"/>
  <c r="G511" i="5"/>
  <c r="F511" i="5"/>
  <c r="E511" i="5"/>
  <c r="D511" i="5"/>
  <c r="C511" i="5"/>
  <c r="B511" i="5"/>
  <c r="O510" i="5"/>
  <c r="N510" i="5"/>
  <c r="M510" i="5"/>
  <c r="L510" i="5"/>
  <c r="K510" i="5"/>
  <c r="J510" i="5"/>
  <c r="I510" i="5"/>
  <c r="H510" i="5"/>
  <c r="G510" i="5"/>
  <c r="F510" i="5"/>
  <c r="E510" i="5"/>
  <c r="D510" i="5"/>
  <c r="C510" i="5"/>
  <c r="B510" i="5"/>
  <c r="O509" i="5"/>
  <c r="N509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O508" i="5"/>
  <c r="N508" i="5"/>
  <c r="M508" i="5"/>
  <c r="L508" i="5"/>
  <c r="K508" i="5"/>
  <c r="J508" i="5"/>
  <c r="I508" i="5"/>
  <c r="H508" i="5"/>
  <c r="G508" i="5"/>
  <c r="F508" i="5"/>
  <c r="E508" i="5"/>
  <c r="D508" i="5"/>
  <c r="C508" i="5"/>
  <c r="B508" i="5"/>
  <c r="O507" i="5"/>
  <c r="N507" i="5"/>
  <c r="M507" i="5"/>
  <c r="L507" i="5"/>
  <c r="K507" i="5"/>
  <c r="J507" i="5"/>
  <c r="I507" i="5"/>
  <c r="H507" i="5"/>
  <c r="G507" i="5"/>
  <c r="F507" i="5"/>
  <c r="E507" i="5"/>
  <c r="D507" i="5"/>
  <c r="C507" i="5"/>
  <c r="B507" i="5"/>
  <c r="O506" i="5"/>
  <c r="N506" i="5"/>
  <c r="M506" i="5"/>
  <c r="L506" i="5"/>
  <c r="K506" i="5"/>
  <c r="J506" i="5"/>
  <c r="I506" i="5"/>
  <c r="H506" i="5"/>
  <c r="G506" i="5"/>
  <c r="F506" i="5"/>
  <c r="E506" i="5"/>
  <c r="D506" i="5"/>
  <c r="C506" i="5"/>
  <c r="B506" i="5"/>
  <c r="O505" i="5"/>
  <c r="N505" i="5"/>
  <c r="M505" i="5"/>
  <c r="L505" i="5"/>
  <c r="K505" i="5"/>
  <c r="J505" i="5"/>
  <c r="I505" i="5"/>
  <c r="H505" i="5"/>
  <c r="G505" i="5"/>
  <c r="F505" i="5"/>
  <c r="E505" i="5"/>
  <c r="D505" i="5"/>
  <c r="C505" i="5"/>
  <c r="B505" i="5"/>
  <c r="O504" i="5"/>
  <c r="N504" i="5"/>
  <c r="M504" i="5"/>
  <c r="L504" i="5"/>
  <c r="K504" i="5"/>
  <c r="J504" i="5"/>
  <c r="I504" i="5"/>
  <c r="H504" i="5"/>
  <c r="G504" i="5"/>
  <c r="F504" i="5"/>
  <c r="E504" i="5"/>
  <c r="D504" i="5"/>
  <c r="C504" i="5"/>
  <c r="B504" i="5"/>
  <c r="O503" i="5"/>
  <c r="N503" i="5"/>
  <c r="M503" i="5"/>
  <c r="L503" i="5"/>
  <c r="K503" i="5"/>
  <c r="J503" i="5"/>
  <c r="I503" i="5"/>
  <c r="H503" i="5"/>
  <c r="G503" i="5"/>
  <c r="F503" i="5"/>
  <c r="E503" i="5"/>
  <c r="D503" i="5"/>
  <c r="C503" i="5"/>
  <c r="B503" i="5"/>
  <c r="O502" i="5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501" i="5"/>
  <c r="N501" i="5"/>
  <c r="M501" i="5"/>
  <c r="L501" i="5"/>
  <c r="K501" i="5"/>
  <c r="J501" i="5"/>
  <c r="I501" i="5"/>
  <c r="H501" i="5"/>
  <c r="G501" i="5"/>
  <c r="F501" i="5"/>
  <c r="E501" i="5"/>
  <c r="D501" i="5"/>
  <c r="C501" i="5"/>
  <c r="B501" i="5"/>
  <c r="O500" i="5"/>
  <c r="N500" i="5"/>
  <c r="M500" i="5"/>
  <c r="L500" i="5"/>
  <c r="K500" i="5"/>
  <c r="J500" i="5"/>
  <c r="I500" i="5"/>
  <c r="H500" i="5"/>
  <c r="G500" i="5"/>
  <c r="F500" i="5"/>
  <c r="E500" i="5"/>
  <c r="D500" i="5"/>
  <c r="C500" i="5"/>
  <c r="B500" i="5"/>
  <c r="O499" i="5"/>
  <c r="N499" i="5"/>
  <c r="M499" i="5"/>
  <c r="L499" i="5"/>
  <c r="K499" i="5"/>
  <c r="J499" i="5"/>
  <c r="I499" i="5"/>
  <c r="H499" i="5"/>
  <c r="G499" i="5"/>
  <c r="F499" i="5"/>
  <c r="E499" i="5"/>
  <c r="D499" i="5"/>
  <c r="C499" i="5"/>
  <c r="B499" i="5"/>
  <c r="O498" i="5"/>
  <c r="N498" i="5"/>
  <c r="M498" i="5"/>
  <c r="L498" i="5"/>
  <c r="K498" i="5"/>
  <c r="J498" i="5"/>
  <c r="I498" i="5"/>
  <c r="H498" i="5"/>
  <c r="G498" i="5"/>
  <c r="F498" i="5"/>
  <c r="E498" i="5"/>
  <c r="D498" i="5"/>
  <c r="C498" i="5"/>
  <c r="B498" i="5"/>
  <c r="O497" i="5"/>
  <c r="N497" i="5"/>
  <c r="M497" i="5"/>
  <c r="L497" i="5"/>
  <c r="K497" i="5"/>
  <c r="J497" i="5"/>
  <c r="I497" i="5"/>
  <c r="H497" i="5"/>
  <c r="G497" i="5"/>
  <c r="F497" i="5"/>
  <c r="E497" i="5"/>
  <c r="D497" i="5"/>
  <c r="C497" i="5"/>
  <c r="B497" i="5"/>
  <c r="O496" i="5"/>
  <c r="N496" i="5"/>
  <c r="M496" i="5"/>
  <c r="L496" i="5"/>
  <c r="K496" i="5"/>
  <c r="J496" i="5"/>
  <c r="I496" i="5"/>
  <c r="H496" i="5"/>
  <c r="G496" i="5"/>
  <c r="F496" i="5"/>
  <c r="E496" i="5"/>
  <c r="D496" i="5"/>
  <c r="C496" i="5"/>
  <c r="B496" i="5"/>
  <c r="O495" i="5"/>
  <c r="N495" i="5"/>
  <c r="M495" i="5"/>
  <c r="L495" i="5"/>
  <c r="K495" i="5"/>
  <c r="J495" i="5"/>
  <c r="I495" i="5"/>
  <c r="H495" i="5"/>
  <c r="G495" i="5"/>
  <c r="F495" i="5"/>
  <c r="E495" i="5"/>
  <c r="D495" i="5"/>
  <c r="C495" i="5"/>
  <c r="B495" i="5"/>
  <c r="O494" i="5"/>
  <c r="N494" i="5"/>
  <c r="M494" i="5"/>
  <c r="L494" i="5"/>
  <c r="K494" i="5"/>
  <c r="J494" i="5"/>
  <c r="I494" i="5"/>
  <c r="H494" i="5"/>
  <c r="G494" i="5"/>
  <c r="F494" i="5"/>
  <c r="E494" i="5"/>
  <c r="D494" i="5"/>
  <c r="C494" i="5"/>
  <c r="B494" i="5"/>
  <c r="O493" i="5"/>
  <c r="N493" i="5"/>
  <c r="M493" i="5"/>
  <c r="L493" i="5"/>
  <c r="K493" i="5"/>
  <c r="J493" i="5"/>
  <c r="I493" i="5"/>
  <c r="H493" i="5"/>
  <c r="G493" i="5"/>
  <c r="F493" i="5"/>
  <c r="E493" i="5"/>
  <c r="D493" i="5"/>
  <c r="C493" i="5"/>
  <c r="B493" i="5"/>
  <c r="O492" i="5"/>
  <c r="N492" i="5"/>
  <c r="M492" i="5"/>
  <c r="L492" i="5"/>
  <c r="K492" i="5"/>
  <c r="J492" i="5"/>
  <c r="I492" i="5"/>
  <c r="H492" i="5"/>
  <c r="G492" i="5"/>
  <c r="F492" i="5"/>
  <c r="E492" i="5"/>
  <c r="D492" i="5"/>
  <c r="C492" i="5"/>
  <c r="B492" i="5"/>
  <c r="O491" i="5"/>
  <c r="N491" i="5"/>
  <c r="M491" i="5"/>
  <c r="L491" i="5"/>
  <c r="K491" i="5"/>
  <c r="J491" i="5"/>
  <c r="I491" i="5"/>
  <c r="H491" i="5"/>
  <c r="G491" i="5"/>
  <c r="F491" i="5"/>
  <c r="E491" i="5"/>
  <c r="D491" i="5"/>
  <c r="C491" i="5"/>
  <c r="B491" i="5"/>
  <c r="O490" i="5"/>
  <c r="N490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O489" i="5"/>
  <c r="N489" i="5"/>
  <c r="M489" i="5"/>
  <c r="L489" i="5"/>
  <c r="K489" i="5"/>
  <c r="J489" i="5"/>
  <c r="I489" i="5"/>
  <c r="H489" i="5"/>
  <c r="G489" i="5"/>
  <c r="F489" i="5"/>
  <c r="E489" i="5"/>
  <c r="D489" i="5"/>
  <c r="C489" i="5"/>
  <c r="B489" i="5"/>
  <c r="O488" i="5"/>
  <c r="N488" i="5"/>
  <c r="M488" i="5"/>
  <c r="L488" i="5"/>
  <c r="K488" i="5"/>
  <c r="J488" i="5"/>
  <c r="I488" i="5"/>
  <c r="H488" i="5"/>
  <c r="G488" i="5"/>
  <c r="F488" i="5"/>
  <c r="E488" i="5"/>
  <c r="D488" i="5"/>
  <c r="C488" i="5"/>
  <c r="B488" i="5"/>
  <c r="O487" i="5"/>
  <c r="N487" i="5"/>
  <c r="M487" i="5"/>
  <c r="L487" i="5"/>
  <c r="K487" i="5"/>
  <c r="J487" i="5"/>
  <c r="I487" i="5"/>
  <c r="H487" i="5"/>
  <c r="G487" i="5"/>
  <c r="F487" i="5"/>
  <c r="E487" i="5"/>
  <c r="D487" i="5"/>
  <c r="C487" i="5"/>
  <c r="B487" i="5"/>
  <c r="O486" i="5"/>
  <c r="N486" i="5"/>
  <c r="M486" i="5"/>
  <c r="L486" i="5"/>
  <c r="K486" i="5"/>
  <c r="J486" i="5"/>
  <c r="I486" i="5"/>
  <c r="H486" i="5"/>
  <c r="G486" i="5"/>
  <c r="F486" i="5"/>
  <c r="E486" i="5"/>
  <c r="D486" i="5"/>
  <c r="C486" i="5"/>
  <c r="B486" i="5"/>
  <c r="O485" i="5"/>
  <c r="N485" i="5"/>
  <c r="M485" i="5"/>
  <c r="L485" i="5"/>
  <c r="K485" i="5"/>
  <c r="J485" i="5"/>
  <c r="I485" i="5"/>
  <c r="H485" i="5"/>
  <c r="G485" i="5"/>
  <c r="F485" i="5"/>
  <c r="E485" i="5"/>
  <c r="D485" i="5"/>
  <c r="C485" i="5"/>
  <c r="B485" i="5"/>
  <c r="O484" i="5"/>
  <c r="N484" i="5"/>
  <c r="M484" i="5"/>
  <c r="L484" i="5"/>
  <c r="K484" i="5"/>
  <c r="J484" i="5"/>
  <c r="I484" i="5"/>
  <c r="H484" i="5"/>
  <c r="G484" i="5"/>
  <c r="F484" i="5"/>
  <c r="E484" i="5"/>
  <c r="D484" i="5"/>
  <c r="C484" i="5"/>
  <c r="B484" i="5"/>
  <c r="O483" i="5"/>
  <c r="N483" i="5"/>
  <c r="M483" i="5"/>
  <c r="L483" i="5"/>
  <c r="K483" i="5"/>
  <c r="J483" i="5"/>
  <c r="I483" i="5"/>
  <c r="H483" i="5"/>
  <c r="G483" i="5"/>
  <c r="F483" i="5"/>
  <c r="E483" i="5"/>
  <c r="D483" i="5"/>
  <c r="C483" i="5"/>
  <c r="B483" i="5"/>
  <c r="O482" i="5"/>
  <c r="N482" i="5"/>
  <c r="M482" i="5"/>
  <c r="L482" i="5"/>
  <c r="K482" i="5"/>
  <c r="J482" i="5"/>
  <c r="I482" i="5"/>
  <c r="H482" i="5"/>
  <c r="G482" i="5"/>
  <c r="F482" i="5"/>
  <c r="E482" i="5"/>
  <c r="D482" i="5"/>
  <c r="C482" i="5"/>
  <c r="B482" i="5"/>
  <c r="O481" i="5"/>
  <c r="N481" i="5"/>
  <c r="M481" i="5"/>
  <c r="L481" i="5"/>
  <c r="K481" i="5"/>
  <c r="J481" i="5"/>
  <c r="I481" i="5"/>
  <c r="H481" i="5"/>
  <c r="G481" i="5"/>
  <c r="F481" i="5"/>
  <c r="E481" i="5"/>
  <c r="D481" i="5"/>
  <c r="C481" i="5"/>
  <c r="B481" i="5"/>
  <c r="O480" i="5"/>
  <c r="N480" i="5"/>
  <c r="M480" i="5"/>
  <c r="L480" i="5"/>
  <c r="K480" i="5"/>
  <c r="J480" i="5"/>
  <c r="I480" i="5"/>
  <c r="H480" i="5"/>
  <c r="G480" i="5"/>
  <c r="F480" i="5"/>
  <c r="E480" i="5"/>
  <c r="D480" i="5"/>
  <c r="C480" i="5"/>
  <c r="B480" i="5"/>
  <c r="O479" i="5"/>
  <c r="N479" i="5"/>
  <c r="M479" i="5"/>
  <c r="L479" i="5"/>
  <c r="K479" i="5"/>
  <c r="J479" i="5"/>
  <c r="I479" i="5"/>
  <c r="H479" i="5"/>
  <c r="G479" i="5"/>
  <c r="F479" i="5"/>
  <c r="E479" i="5"/>
  <c r="D479" i="5"/>
  <c r="C479" i="5"/>
  <c r="B479" i="5"/>
  <c r="O478" i="5"/>
  <c r="N478" i="5"/>
  <c r="M478" i="5"/>
  <c r="L478" i="5"/>
  <c r="K478" i="5"/>
  <c r="J478" i="5"/>
  <c r="I478" i="5"/>
  <c r="H478" i="5"/>
  <c r="G478" i="5"/>
  <c r="F478" i="5"/>
  <c r="E478" i="5"/>
  <c r="D478" i="5"/>
  <c r="C478" i="5"/>
  <c r="B478" i="5"/>
  <c r="O477" i="5"/>
  <c r="N477" i="5"/>
  <c r="M477" i="5"/>
  <c r="L477" i="5"/>
  <c r="K477" i="5"/>
  <c r="J477" i="5"/>
  <c r="I477" i="5"/>
  <c r="H477" i="5"/>
  <c r="G477" i="5"/>
  <c r="F477" i="5"/>
  <c r="E477" i="5"/>
  <c r="D477" i="5"/>
  <c r="C477" i="5"/>
  <c r="B477" i="5"/>
  <c r="O476" i="5"/>
  <c r="N476" i="5"/>
  <c r="M476" i="5"/>
  <c r="L476" i="5"/>
  <c r="K476" i="5"/>
  <c r="J476" i="5"/>
  <c r="I476" i="5"/>
  <c r="H476" i="5"/>
  <c r="G476" i="5"/>
  <c r="F476" i="5"/>
  <c r="E476" i="5"/>
  <c r="D476" i="5"/>
  <c r="C476" i="5"/>
  <c r="B476" i="5"/>
  <c r="O475" i="5"/>
  <c r="N475" i="5"/>
  <c r="M475" i="5"/>
  <c r="L475" i="5"/>
  <c r="K475" i="5"/>
  <c r="J475" i="5"/>
  <c r="I475" i="5"/>
  <c r="H475" i="5"/>
  <c r="G475" i="5"/>
  <c r="F475" i="5"/>
  <c r="E475" i="5"/>
  <c r="D475" i="5"/>
  <c r="C475" i="5"/>
  <c r="B475" i="5"/>
  <c r="O474" i="5"/>
  <c r="N474" i="5"/>
  <c r="M474" i="5"/>
  <c r="L474" i="5"/>
  <c r="K474" i="5"/>
  <c r="J474" i="5"/>
  <c r="I474" i="5"/>
  <c r="H474" i="5"/>
  <c r="G474" i="5"/>
  <c r="F474" i="5"/>
  <c r="E474" i="5"/>
  <c r="D474" i="5"/>
  <c r="C474" i="5"/>
  <c r="B474" i="5"/>
  <c r="O473" i="5"/>
  <c r="N473" i="5"/>
  <c r="M473" i="5"/>
  <c r="L473" i="5"/>
  <c r="K473" i="5"/>
  <c r="J473" i="5"/>
  <c r="I473" i="5"/>
  <c r="H473" i="5"/>
  <c r="G473" i="5"/>
  <c r="F473" i="5"/>
  <c r="E473" i="5"/>
  <c r="D473" i="5"/>
  <c r="C473" i="5"/>
  <c r="B473" i="5"/>
  <c r="O472" i="5"/>
  <c r="N472" i="5"/>
  <c r="M472" i="5"/>
  <c r="L472" i="5"/>
  <c r="K472" i="5"/>
  <c r="J472" i="5"/>
  <c r="I472" i="5"/>
  <c r="H472" i="5"/>
  <c r="G472" i="5"/>
  <c r="F472" i="5"/>
  <c r="E472" i="5"/>
  <c r="D472" i="5"/>
  <c r="C472" i="5"/>
  <c r="B472" i="5"/>
  <c r="O471" i="5"/>
  <c r="N471" i="5"/>
  <c r="M471" i="5"/>
  <c r="L471" i="5"/>
  <c r="K471" i="5"/>
  <c r="J471" i="5"/>
  <c r="I471" i="5"/>
  <c r="H471" i="5"/>
  <c r="G471" i="5"/>
  <c r="F471" i="5"/>
  <c r="E471" i="5"/>
  <c r="D471" i="5"/>
  <c r="C471" i="5"/>
  <c r="B471" i="5"/>
  <c r="O470" i="5"/>
  <c r="N470" i="5"/>
  <c r="M470" i="5"/>
  <c r="L470" i="5"/>
  <c r="K470" i="5"/>
  <c r="J470" i="5"/>
  <c r="I470" i="5"/>
  <c r="H470" i="5"/>
  <c r="G470" i="5"/>
  <c r="F470" i="5"/>
  <c r="E470" i="5"/>
  <c r="D470" i="5"/>
  <c r="C470" i="5"/>
  <c r="B470" i="5"/>
  <c r="O469" i="5"/>
  <c r="N469" i="5"/>
  <c r="M469" i="5"/>
  <c r="L469" i="5"/>
  <c r="K469" i="5"/>
  <c r="J469" i="5"/>
  <c r="I469" i="5"/>
  <c r="H469" i="5"/>
  <c r="G469" i="5"/>
  <c r="F469" i="5"/>
  <c r="E469" i="5"/>
  <c r="D469" i="5"/>
  <c r="C469" i="5"/>
  <c r="B469" i="5"/>
  <c r="O468" i="5"/>
  <c r="N468" i="5"/>
  <c r="M468" i="5"/>
  <c r="L468" i="5"/>
  <c r="K468" i="5"/>
  <c r="J468" i="5"/>
  <c r="I468" i="5"/>
  <c r="H468" i="5"/>
  <c r="G468" i="5"/>
  <c r="F468" i="5"/>
  <c r="E468" i="5"/>
  <c r="D468" i="5"/>
  <c r="C468" i="5"/>
  <c r="B468" i="5"/>
  <c r="O467" i="5"/>
  <c r="N467" i="5"/>
  <c r="M467" i="5"/>
  <c r="L467" i="5"/>
  <c r="K467" i="5"/>
  <c r="J467" i="5"/>
  <c r="I467" i="5"/>
  <c r="H467" i="5"/>
  <c r="G467" i="5"/>
  <c r="F467" i="5"/>
  <c r="E467" i="5"/>
  <c r="D467" i="5"/>
  <c r="C467" i="5"/>
  <c r="B467" i="5"/>
  <c r="O466" i="5"/>
  <c r="N466" i="5"/>
  <c r="M466" i="5"/>
  <c r="L466" i="5"/>
  <c r="K466" i="5"/>
  <c r="J466" i="5"/>
  <c r="I466" i="5"/>
  <c r="H466" i="5"/>
  <c r="G466" i="5"/>
  <c r="F466" i="5"/>
  <c r="E466" i="5"/>
  <c r="D466" i="5"/>
  <c r="C466" i="5"/>
  <c r="B466" i="5"/>
  <c r="O465" i="5"/>
  <c r="N465" i="5"/>
  <c r="M465" i="5"/>
  <c r="L465" i="5"/>
  <c r="K465" i="5"/>
  <c r="J465" i="5"/>
  <c r="I465" i="5"/>
  <c r="H465" i="5"/>
  <c r="G465" i="5"/>
  <c r="F465" i="5"/>
  <c r="E465" i="5"/>
  <c r="D465" i="5"/>
  <c r="C465" i="5"/>
  <c r="B465" i="5"/>
  <c r="O464" i="5"/>
  <c r="N464" i="5"/>
  <c r="M464" i="5"/>
  <c r="L464" i="5"/>
  <c r="K464" i="5"/>
  <c r="J464" i="5"/>
  <c r="I464" i="5"/>
  <c r="H464" i="5"/>
  <c r="G464" i="5"/>
  <c r="F464" i="5"/>
  <c r="E464" i="5"/>
  <c r="D464" i="5"/>
  <c r="C464" i="5"/>
  <c r="B464" i="5"/>
  <c r="O463" i="5"/>
  <c r="N463" i="5"/>
  <c r="M463" i="5"/>
  <c r="L463" i="5"/>
  <c r="K463" i="5"/>
  <c r="J463" i="5"/>
  <c r="I463" i="5"/>
  <c r="H463" i="5"/>
  <c r="G463" i="5"/>
  <c r="F463" i="5"/>
  <c r="E463" i="5"/>
  <c r="D463" i="5"/>
  <c r="C463" i="5"/>
  <c r="B463" i="5"/>
  <c r="O462" i="5"/>
  <c r="N462" i="5"/>
  <c r="M462" i="5"/>
  <c r="L462" i="5"/>
  <c r="K462" i="5"/>
  <c r="J462" i="5"/>
  <c r="I462" i="5"/>
  <c r="H462" i="5"/>
  <c r="G462" i="5"/>
  <c r="F462" i="5"/>
  <c r="E462" i="5"/>
  <c r="D462" i="5"/>
  <c r="C462" i="5"/>
  <c r="B46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60" i="5"/>
  <c r="N460" i="5"/>
  <c r="M460" i="5"/>
  <c r="L460" i="5"/>
  <c r="K460" i="5"/>
  <c r="J460" i="5"/>
  <c r="I460" i="5"/>
  <c r="H460" i="5"/>
  <c r="G460" i="5"/>
  <c r="F460" i="5"/>
  <c r="E460" i="5"/>
  <c r="D460" i="5"/>
  <c r="C460" i="5"/>
  <c r="B460" i="5"/>
  <c r="O459" i="5"/>
  <c r="N459" i="5"/>
  <c r="M459" i="5"/>
  <c r="L459" i="5"/>
  <c r="K459" i="5"/>
  <c r="J459" i="5"/>
  <c r="I459" i="5"/>
  <c r="H459" i="5"/>
  <c r="G459" i="5"/>
  <c r="F459" i="5"/>
  <c r="E459" i="5"/>
  <c r="D459" i="5"/>
  <c r="C459" i="5"/>
  <c r="B459" i="5"/>
  <c r="O458" i="5"/>
  <c r="N458" i="5"/>
  <c r="M458" i="5"/>
  <c r="L458" i="5"/>
  <c r="K458" i="5"/>
  <c r="J458" i="5"/>
  <c r="I458" i="5"/>
  <c r="H458" i="5"/>
  <c r="G458" i="5"/>
  <c r="F458" i="5"/>
  <c r="E458" i="5"/>
  <c r="D458" i="5"/>
  <c r="C458" i="5"/>
  <c r="B458" i="5"/>
  <c r="O457" i="5"/>
  <c r="N457" i="5"/>
  <c r="M457" i="5"/>
  <c r="L457" i="5"/>
  <c r="K457" i="5"/>
  <c r="J457" i="5"/>
  <c r="I457" i="5"/>
  <c r="H457" i="5"/>
  <c r="G457" i="5"/>
  <c r="F457" i="5"/>
  <c r="E457" i="5"/>
  <c r="D457" i="5"/>
  <c r="C457" i="5"/>
  <c r="B457" i="5"/>
  <c r="O456" i="5"/>
  <c r="N456" i="5"/>
  <c r="M456" i="5"/>
  <c r="L456" i="5"/>
  <c r="K456" i="5"/>
  <c r="J456" i="5"/>
  <c r="I456" i="5"/>
  <c r="H456" i="5"/>
  <c r="G456" i="5"/>
  <c r="F456" i="5"/>
  <c r="E456" i="5"/>
  <c r="D456" i="5"/>
  <c r="C456" i="5"/>
  <c r="B456" i="5"/>
  <c r="O455" i="5"/>
  <c r="N455" i="5"/>
  <c r="M455" i="5"/>
  <c r="L455" i="5"/>
  <c r="K455" i="5"/>
  <c r="J455" i="5"/>
  <c r="I455" i="5"/>
  <c r="H455" i="5"/>
  <c r="G455" i="5"/>
  <c r="F455" i="5"/>
  <c r="E455" i="5"/>
  <c r="D455" i="5"/>
  <c r="C455" i="5"/>
  <c r="B455" i="5"/>
  <c r="O454" i="5"/>
  <c r="N454" i="5"/>
  <c r="M454" i="5"/>
  <c r="L454" i="5"/>
  <c r="K454" i="5"/>
  <c r="J454" i="5"/>
  <c r="I454" i="5"/>
  <c r="H454" i="5"/>
  <c r="G454" i="5"/>
  <c r="F454" i="5"/>
  <c r="E454" i="5"/>
  <c r="D454" i="5"/>
  <c r="C454" i="5"/>
  <c r="B454" i="5"/>
  <c r="O453" i="5"/>
  <c r="N453" i="5"/>
  <c r="M453" i="5"/>
  <c r="L453" i="5"/>
  <c r="K453" i="5"/>
  <c r="J453" i="5"/>
  <c r="I453" i="5"/>
  <c r="H453" i="5"/>
  <c r="G453" i="5"/>
  <c r="F453" i="5"/>
  <c r="E453" i="5"/>
  <c r="D453" i="5"/>
  <c r="C453" i="5"/>
  <c r="B453" i="5"/>
  <c r="O452" i="5"/>
  <c r="N452" i="5"/>
  <c r="M452" i="5"/>
  <c r="L452" i="5"/>
  <c r="K452" i="5"/>
  <c r="J452" i="5"/>
  <c r="I452" i="5"/>
  <c r="H452" i="5"/>
  <c r="G452" i="5"/>
  <c r="F452" i="5"/>
  <c r="E452" i="5"/>
  <c r="D452" i="5"/>
  <c r="C452" i="5"/>
  <c r="B452" i="5"/>
  <c r="O451" i="5"/>
  <c r="N451" i="5"/>
  <c r="M451" i="5"/>
  <c r="L451" i="5"/>
  <c r="K451" i="5"/>
  <c r="J451" i="5"/>
  <c r="I451" i="5"/>
  <c r="H451" i="5"/>
  <c r="G451" i="5"/>
  <c r="F451" i="5"/>
  <c r="E451" i="5"/>
  <c r="D451" i="5"/>
  <c r="C451" i="5"/>
  <c r="B451" i="5"/>
  <c r="O450" i="5"/>
  <c r="N450" i="5"/>
  <c r="M450" i="5"/>
  <c r="L450" i="5"/>
  <c r="K450" i="5"/>
  <c r="J450" i="5"/>
  <c r="I450" i="5"/>
  <c r="H450" i="5"/>
  <c r="G450" i="5"/>
  <c r="F450" i="5"/>
  <c r="E450" i="5"/>
  <c r="D450" i="5"/>
  <c r="C450" i="5"/>
  <c r="B450" i="5"/>
  <c r="O449" i="5"/>
  <c r="N449" i="5"/>
  <c r="M449" i="5"/>
  <c r="L449" i="5"/>
  <c r="K449" i="5"/>
  <c r="J449" i="5"/>
  <c r="I449" i="5"/>
  <c r="H449" i="5"/>
  <c r="G449" i="5"/>
  <c r="F449" i="5"/>
  <c r="E449" i="5"/>
  <c r="D449" i="5"/>
  <c r="C449" i="5"/>
  <c r="B449" i="5"/>
  <c r="O448" i="5"/>
  <c r="N448" i="5"/>
  <c r="M448" i="5"/>
  <c r="L448" i="5"/>
  <c r="K448" i="5"/>
  <c r="J448" i="5"/>
  <c r="I448" i="5"/>
  <c r="H448" i="5"/>
  <c r="G448" i="5"/>
  <c r="F448" i="5"/>
  <c r="E448" i="5"/>
  <c r="D448" i="5"/>
  <c r="C448" i="5"/>
  <c r="B448" i="5"/>
  <c r="O447" i="5"/>
  <c r="N447" i="5"/>
  <c r="M447" i="5"/>
  <c r="L447" i="5"/>
  <c r="K447" i="5"/>
  <c r="J447" i="5"/>
  <c r="I447" i="5"/>
  <c r="H447" i="5"/>
  <c r="G447" i="5"/>
  <c r="F447" i="5"/>
  <c r="E447" i="5"/>
  <c r="D447" i="5"/>
  <c r="C447" i="5"/>
  <c r="B447" i="5"/>
  <c r="O446" i="5"/>
  <c r="N446" i="5"/>
  <c r="M446" i="5"/>
  <c r="L446" i="5"/>
  <c r="K446" i="5"/>
  <c r="J446" i="5"/>
  <c r="I446" i="5"/>
  <c r="H446" i="5"/>
  <c r="G446" i="5"/>
  <c r="F446" i="5"/>
  <c r="E446" i="5"/>
  <c r="D446" i="5"/>
  <c r="C446" i="5"/>
  <c r="B446" i="5"/>
  <c r="O445" i="5"/>
  <c r="N445" i="5"/>
  <c r="M445" i="5"/>
  <c r="L445" i="5"/>
  <c r="K445" i="5"/>
  <c r="J445" i="5"/>
  <c r="I445" i="5"/>
  <c r="H445" i="5"/>
  <c r="G445" i="5"/>
  <c r="F445" i="5"/>
  <c r="E445" i="5"/>
  <c r="D445" i="5"/>
  <c r="C445" i="5"/>
  <c r="B445" i="5"/>
  <c r="O444" i="5"/>
  <c r="N444" i="5"/>
  <c r="M444" i="5"/>
  <c r="L444" i="5"/>
  <c r="K444" i="5"/>
  <c r="J444" i="5"/>
  <c r="I444" i="5"/>
  <c r="H444" i="5"/>
  <c r="G444" i="5"/>
  <c r="F444" i="5"/>
  <c r="E444" i="5"/>
  <c r="D444" i="5"/>
  <c r="C444" i="5"/>
  <c r="B444" i="5"/>
  <c r="O443" i="5"/>
  <c r="N443" i="5"/>
  <c r="M443" i="5"/>
  <c r="L443" i="5"/>
  <c r="K443" i="5"/>
  <c r="J443" i="5"/>
  <c r="I443" i="5"/>
  <c r="H443" i="5"/>
  <c r="G443" i="5"/>
  <c r="F443" i="5"/>
  <c r="E443" i="5"/>
  <c r="D443" i="5"/>
  <c r="C443" i="5"/>
  <c r="B443" i="5"/>
  <c r="O442" i="5"/>
  <c r="N442" i="5"/>
  <c r="M442" i="5"/>
  <c r="L442" i="5"/>
  <c r="K442" i="5"/>
  <c r="J442" i="5"/>
  <c r="I442" i="5"/>
  <c r="H442" i="5"/>
  <c r="G442" i="5"/>
  <c r="F442" i="5"/>
  <c r="E442" i="5"/>
  <c r="D442" i="5"/>
  <c r="C442" i="5"/>
  <c r="B442" i="5"/>
  <c r="O441" i="5"/>
  <c r="N441" i="5"/>
  <c r="M441" i="5"/>
  <c r="L441" i="5"/>
  <c r="K441" i="5"/>
  <c r="J441" i="5"/>
  <c r="I441" i="5"/>
  <c r="H441" i="5"/>
  <c r="G441" i="5"/>
  <c r="F441" i="5"/>
  <c r="E441" i="5"/>
  <c r="D441" i="5"/>
  <c r="C441" i="5"/>
  <c r="B441" i="5"/>
  <c r="O440" i="5"/>
  <c r="N440" i="5"/>
  <c r="M440" i="5"/>
  <c r="L440" i="5"/>
  <c r="K440" i="5"/>
  <c r="J440" i="5"/>
  <c r="I440" i="5"/>
  <c r="H440" i="5"/>
  <c r="G440" i="5"/>
  <c r="F440" i="5"/>
  <c r="E440" i="5"/>
  <c r="D440" i="5"/>
  <c r="C440" i="5"/>
  <c r="B440" i="5"/>
  <c r="O439" i="5"/>
  <c r="N439" i="5"/>
  <c r="M439" i="5"/>
  <c r="L439" i="5"/>
  <c r="K439" i="5"/>
  <c r="J439" i="5"/>
  <c r="I439" i="5"/>
  <c r="H439" i="5"/>
  <c r="G439" i="5"/>
  <c r="F439" i="5"/>
  <c r="E439" i="5"/>
  <c r="D439" i="5"/>
  <c r="C439" i="5"/>
  <c r="B439" i="5"/>
  <c r="O438" i="5"/>
  <c r="N438" i="5"/>
  <c r="M438" i="5"/>
  <c r="L438" i="5"/>
  <c r="K438" i="5"/>
  <c r="J438" i="5"/>
  <c r="I438" i="5"/>
  <c r="H438" i="5"/>
  <c r="G438" i="5"/>
  <c r="F438" i="5"/>
  <c r="E438" i="5"/>
  <c r="D438" i="5"/>
  <c r="C438" i="5"/>
  <c r="B438" i="5"/>
  <c r="O437" i="5"/>
  <c r="N437" i="5"/>
  <c r="M437" i="5"/>
  <c r="L437" i="5"/>
  <c r="K437" i="5"/>
  <c r="J437" i="5"/>
  <c r="I437" i="5"/>
  <c r="H437" i="5"/>
  <c r="G437" i="5"/>
  <c r="F437" i="5"/>
  <c r="E437" i="5"/>
  <c r="D437" i="5"/>
  <c r="C437" i="5"/>
  <c r="B437" i="5"/>
  <c r="O436" i="5"/>
  <c r="N436" i="5"/>
  <c r="M436" i="5"/>
  <c r="L436" i="5"/>
  <c r="K436" i="5"/>
  <c r="J436" i="5"/>
  <c r="I436" i="5"/>
  <c r="H436" i="5"/>
  <c r="G436" i="5"/>
  <c r="F436" i="5"/>
  <c r="E436" i="5"/>
  <c r="D436" i="5"/>
  <c r="C436" i="5"/>
  <c r="B436" i="5"/>
  <c r="O435" i="5"/>
  <c r="N435" i="5"/>
  <c r="M435" i="5"/>
  <c r="L435" i="5"/>
  <c r="K435" i="5"/>
  <c r="J435" i="5"/>
  <c r="I435" i="5"/>
  <c r="H435" i="5"/>
  <c r="G435" i="5"/>
  <c r="F435" i="5"/>
  <c r="E435" i="5"/>
  <c r="D435" i="5"/>
  <c r="C435" i="5"/>
  <c r="B435" i="5"/>
  <c r="O434" i="5"/>
  <c r="N434" i="5"/>
  <c r="M434" i="5"/>
  <c r="L434" i="5"/>
  <c r="K434" i="5"/>
  <c r="J434" i="5"/>
  <c r="I434" i="5"/>
  <c r="H434" i="5"/>
  <c r="G434" i="5"/>
  <c r="F434" i="5"/>
  <c r="E434" i="5"/>
  <c r="D434" i="5"/>
  <c r="C434" i="5"/>
  <c r="B434" i="5"/>
  <c r="O433" i="5"/>
  <c r="N433" i="5"/>
  <c r="M433" i="5"/>
  <c r="L433" i="5"/>
  <c r="K433" i="5"/>
  <c r="J433" i="5"/>
  <c r="I433" i="5"/>
  <c r="H433" i="5"/>
  <c r="G433" i="5"/>
  <c r="F433" i="5"/>
  <c r="E433" i="5"/>
  <c r="D433" i="5"/>
  <c r="C433" i="5"/>
  <c r="B433" i="5"/>
  <c r="O432" i="5"/>
  <c r="N432" i="5"/>
  <c r="M432" i="5"/>
  <c r="L432" i="5"/>
  <c r="K432" i="5"/>
  <c r="J432" i="5"/>
  <c r="I432" i="5"/>
  <c r="H432" i="5"/>
  <c r="G432" i="5"/>
  <c r="F432" i="5"/>
  <c r="E432" i="5"/>
  <c r="D432" i="5"/>
  <c r="C432" i="5"/>
  <c r="B432" i="5"/>
  <c r="O431" i="5"/>
  <c r="N431" i="5"/>
  <c r="M431" i="5"/>
  <c r="L431" i="5"/>
  <c r="K431" i="5"/>
  <c r="J431" i="5"/>
  <c r="I431" i="5"/>
  <c r="H431" i="5"/>
  <c r="G431" i="5"/>
  <c r="F431" i="5"/>
  <c r="E431" i="5"/>
  <c r="D431" i="5"/>
  <c r="C431" i="5"/>
  <c r="B431" i="5"/>
  <c r="O430" i="5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  <c r="O429" i="5"/>
  <c r="N429" i="5"/>
  <c r="M429" i="5"/>
  <c r="L429" i="5"/>
  <c r="K429" i="5"/>
  <c r="J429" i="5"/>
  <c r="I429" i="5"/>
  <c r="H429" i="5"/>
  <c r="G429" i="5"/>
  <c r="F429" i="5"/>
  <c r="E429" i="5"/>
  <c r="D429" i="5"/>
  <c r="C429" i="5"/>
  <c r="B429" i="5"/>
  <c r="O428" i="5"/>
  <c r="N428" i="5"/>
  <c r="M428" i="5"/>
  <c r="L428" i="5"/>
  <c r="K428" i="5"/>
  <c r="J428" i="5"/>
  <c r="I428" i="5"/>
  <c r="H428" i="5"/>
  <c r="G428" i="5"/>
  <c r="F428" i="5"/>
  <c r="E428" i="5"/>
  <c r="D428" i="5"/>
  <c r="C428" i="5"/>
  <c r="B428" i="5"/>
  <c r="O427" i="5"/>
  <c r="N427" i="5"/>
  <c r="M427" i="5"/>
  <c r="L427" i="5"/>
  <c r="K427" i="5"/>
  <c r="J427" i="5"/>
  <c r="I427" i="5"/>
  <c r="H427" i="5"/>
  <c r="G427" i="5"/>
  <c r="F427" i="5"/>
  <c r="E427" i="5"/>
  <c r="D427" i="5"/>
  <c r="C427" i="5"/>
  <c r="B427" i="5"/>
  <c r="O426" i="5"/>
  <c r="N426" i="5"/>
  <c r="M426" i="5"/>
  <c r="L426" i="5"/>
  <c r="K426" i="5"/>
  <c r="J426" i="5"/>
  <c r="I426" i="5"/>
  <c r="H426" i="5"/>
  <c r="G426" i="5"/>
  <c r="F426" i="5"/>
  <c r="E426" i="5"/>
  <c r="D426" i="5"/>
  <c r="C426" i="5"/>
  <c r="B426" i="5"/>
  <c r="O425" i="5"/>
  <c r="N425" i="5"/>
  <c r="M425" i="5"/>
  <c r="L425" i="5"/>
  <c r="K425" i="5"/>
  <c r="J425" i="5"/>
  <c r="I425" i="5"/>
  <c r="H425" i="5"/>
  <c r="G425" i="5"/>
  <c r="F425" i="5"/>
  <c r="E425" i="5"/>
  <c r="D425" i="5"/>
  <c r="C425" i="5"/>
  <c r="B425" i="5"/>
  <c r="O424" i="5"/>
  <c r="N424" i="5"/>
  <c r="M424" i="5"/>
  <c r="L424" i="5"/>
  <c r="K424" i="5"/>
  <c r="J424" i="5"/>
  <c r="I424" i="5"/>
  <c r="H424" i="5"/>
  <c r="G424" i="5"/>
  <c r="F424" i="5"/>
  <c r="E424" i="5"/>
  <c r="D424" i="5"/>
  <c r="C424" i="5"/>
  <c r="B424" i="5"/>
  <c r="O423" i="5"/>
  <c r="N423" i="5"/>
  <c r="M423" i="5"/>
  <c r="L423" i="5"/>
  <c r="K423" i="5"/>
  <c r="J423" i="5"/>
  <c r="I423" i="5"/>
  <c r="H423" i="5"/>
  <c r="G423" i="5"/>
  <c r="F423" i="5"/>
  <c r="E423" i="5"/>
  <c r="D423" i="5"/>
  <c r="C423" i="5"/>
  <c r="B423" i="5"/>
  <c r="O422" i="5"/>
  <c r="N422" i="5"/>
  <c r="M422" i="5"/>
  <c r="L422" i="5"/>
  <c r="K422" i="5"/>
  <c r="J422" i="5"/>
  <c r="I422" i="5"/>
  <c r="H422" i="5"/>
  <c r="G422" i="5"/>
  <c r="F422" i="5"/>
  <c r="E422" i="5"/>
  <c r="D422" i="5"/>
  <c r="C422" i="5"/>
  <c r="B422" i="5"/>
  <c r="O421" i="5"/>
  <c r="N421" i="5"/>
  <c r="M421" i="5"/>
  <c r="L421" i="5"/>
  <c r="K421" i="5"/>
  <c r="J421" i="5"/>
  <c r="I421" i="5"/>
  <c r="H421" i="5"/>
  <c r="G421" i="5"/>
  <c r="F421" i="5"/>
  <c r="E421" i="5"/>
  <c r="D421" i="5"/>
  <c r="C421" i="5"/>
  <c r="B42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419" i="5"/>
  <c r="N419" i="5"/>
  <c r="M419" i="5"/>
  <c r="L419" i="5"/>
  <c r="K419" i="5"/>
  <c r="J419" i="5"/>
  <c r="I419" i="5"/>
  <c r="H419" i="5"/>
  <c r="G419" i="5"/>
  <c r="F419" i="5"/>
  <c r="E419" i="5"/>
  <c r="D419" i="5"/>
  <c r="C419" i="5"/>
  <c r="B419" i="5"/>
  <c r="O418" i="5"/>
  <c r="N418" i="5"/>
  <c r="M418" i="5"/>
  <c r="L418" i="5"/>
  <c r="K418" i="5"/>
  <c r="J418" i="5"/>
  <c r="I418" i="5"/>
  <c r="H418" i="5"/>
  <c r="G418" i="5"/>
  <c r="F418" i="5"/>
  <c r="E418" i="5"/>
  <c r="D418" i="5"/>
  <c r="C418" i="5"/>
  <c r="B418" i="5"/>
  <c r="O417" i="5"/>
  <c r="N417" i="5"/>
  <c r="M417" i="5"/>
  <c r="L417" i="5"/>
  <c r="K417" i="5"/>
  <c r="J417" i="5"/>
  <c r="I417" i="5"/>
  <c r="H417" i="5"/>
  <c r="G417" i="5"/>
  <c r="F417" i="5"/>
  <c r="E417" i="5"/>
  <c r="D417" i="5"/>
  <c r="C417" i="5"/>
  <c r="B417" i="5"/>
  <c r="O416" i="5"/>
  <c r="N416" i="5"/>
  <c r="M416" i="5"/>
  <c r="L416" i="5"/>
  <c r="K416" i="5"/>
  <c r="J416" i="5"/>
  <c r="I416" i="5"/>
  <c r="H416" i="5"/>
  <c r="G416" i="5"/>
  <c r="F416" i="5"/>
  <c r="E416" i="5"/>
  <c r="D416" i="5"/>
  <c r="C416" i="5"/>
  <c r="B416" i="5"/>
  <c r="O415" i="5"/>
  <c r="N415" i="5"/>
  <c r="M415" i="5"/>
  <c r="L415" i="5"/>
  <c r="K415" i="5"/>
  <c r="J415" i="5"/>
  <c r="I415" i="5"/>
  <c r="H415" i="5"/>
  <c r="G415" i="5"/>
  <c r="F415" i="5"/>
  <c r="E415" i="5"/>
  <c r="D415" i="5"/>
  <c r="C415" i="5"/>
  <c r="B415" i="5"/>
  <c r="O414" i="5"/>
  <c r="N414" i="5"/>
  <c r="M414" i="5"/>
  <c r="L414" i="5"/>
  <c r="K414" i="5"/>
  <c r="J414" i="5"/>
  <c r="I414" i="5"/>
  <c r="H414" i="5"/>
  <c r="G414" i="5"/>
  <c r="F414" i="5"/>
  <c r="E414" i="5"/>
  <c r="D414" i="5"/>
  <c r="C414" i="5"/>
  <c r="B414" i="5"/>
  <c r="O413" i="5"/>
  <c r="N413" i="5"/>
  <c r="M413" i="5"/>
  <c r="L413" i="5"/>
  <c r="K413" i="5"/>
  <c r="J413" i="5"/>
  <c r="I413" i="5"/>
  <c r="H413" i="5"/>
  <c r="G413" i="5"/>
  <c r="F413" i="5"/>
  <c r="E413" i="5"/>
  <c r="D413" i="5"/>
  <c r="C413" i="5"/>
  <c r="B413" i="5"/>
  <c r="O412" i="5"/>
  <c r="N412" i="5"/>
  <c r="M412" i="5"/>
  <c r="L412" i="5"/>
  <c r="K412" i="5"/>
  <c r="J412" i="5"/>
  <c r="I412" i="5"/>
  <c r="H412" i="5"/>
  <c r="G412" i="5"/>
  <c r="F412" i="5"/>
  <c r="E412" i="5"/>
  <c r="D412" i="5"/>
  <c r="C412" i="5"/>
  <c r="B412" i="5"/>
  <c r="O411" i="5"/>
  <c r="N411" i="5"/>
  <c r="M411" i="5"/>
  <c r="L411" i="5"/>
  <c r="K411" i="5"/>
  <c r="J411" i="5"/>
  <c r="I411" i="5"/>
  <c r="H411" i="5"/>
  <c r="G411" i="5"/>
  <c r="F411" i="5"/>
  <c r="E411" i="5"/>
  <c r="D411" i="5"/>
  <c r="C411" i="5"/>
  <c r="B411" i="5"/>
  <c r="O410" i="5"/>
  <c r="N410" i="5"/>
  <c r="M410" i="5"/>
  <c r="L410" i="5"/>
  <c r="K410" i="5"/>
  <c r="J410" i="5"/>
  <c r="I410" i="5"/>
  <c r="H410" i="5"/>
  <c r="G410" i="5"/>
  <c r="F410" i="5"/>
  <c r="E410" i="5"/>
  <c r="D410" i="5"/>
  <c r="C410" i="5"/>
  <c r="B410" i="5"/>
  <c r="O409" i="5"/>
  <c r="N409" i="5"/>
  <c r="M409" i="5"/>
  <c r="L409" i="5"/>
  <c r="K409" i="5"/>
  <c r="J409" i="5"/>
  <c r="I409" i="5"/>
  <c r="H409" i="5"/>
  <c r="G409" i="5"/>
  <c r="F409" i="5"/>
  <c r="E409" i="5"/>
  <c r="D409" i="5"/>
  <c r="C409" i="5"/>
  <c r="B409" i="5"/>
  <c r="O408" i="5"/>
  <c r="N408" i="5"/>
  <c r="M408" i="5"/>
  <c r="L408" i="5"/>
  <c r="K408" i="5"/>
  <c r="J408" i="5"/>
  <c r="I408" i="5"/>
  <c r="H408" i="5"/>
  <c r="G408" i="5"/>
  <c r="F408" i="5"/>
  <c r="E408" i="5"/>
  <c r="D408" i="5"/>
  <c r="C408" i="5"/>
  <c r="B408" i="5"/>
  <c r="O407" i="5"/>
  <c r="N407" i="5"/>
  <c r="M407" i="5"/>
  <c r="L407" i="5"/>
  <c r="K407" i="5"/>
  <c r="J407" i="5"/>
  <c r="I407" i="5"/>
  <c r="H407" i="5"/>
  <c r="G407" i="5"/>
  <c r="F407" i="5"/>
  <c r="E407" i="5"/>
  <c r="D407" i="5"/>
  <c r="C407" i="5"/>
  <c r="B407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O405" i="5"/>
  <c r="N405" i="5"/>
  <c r="M405" i="5"/>
  <c r="L405" i="5"/>
  <c r="K405" i="5"/>
  <c r="J405" i="5"/>
  <c r="I405" i="5"/>
  <c r="H405" i="5"/>
  <c r="G405" i="5"/>
  <c r="F405" i="5"/>
  <c r="E405" i="5"/>
  <c r="D405" i="5"/>
  <c r="C405" i="5"/>
  <c r="B405" i="5"/>
  <c r="O404" i="5"/>
  <c r="N404" i="5"/>
  <c r="M404" i="5"/>
  <c r="L404" i="5"/>
  <c r="K404" i="5"/>
  <c r="J404" i="5"/>
  <c r="I404" i="5"/>
  <c r="H404" i="5"/>
  <c r="G404" i="5"/>
  <c r="F404" i="5"/>
  <c r="E404" i="5"/>
  <c r="D404" i="5"/>
  <c r="C404" i="5"/>
  <c r="B404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B403" i="5"/>
  <c r="O402" i="5"/>
  <c r="N402" i="5"/>
  <c r="M402" i="5"/>
  <c r="L402" i="5"/>
  <c r="K402" i="5"/>
  <c r="J402" i="5"/>
  <c r="I402" i="5"/>
  <c r="H402" i="5"/>
  <c r="G402" i="5"/>
  <c r="F402" i="5"/>
  <c r="E402" i="5"/>
  <c r="D402" i="5"/>
  <c r="C402" i="5"/>
  <c r="B402" i="5"/>
  <c r="O401" i="5"/>
  <c r="N401" i="5"/>
  <c r="M401" i="5"/>
  <c r="L401" i="5"/>
  <c r="K401" i="5"/>
  <c r="J401" i="5"/>
  <c r="I401" i="5"/>
  <c r="H401" i="5"/>
  <c r="G401" i="5"/>
  <c r="F401" i="5"/>
  <c r="E401" i="5"/>
  <c r="D401" i="5"/>
  <c r="C401" i="5"/>
  <c r="B401" i="5"/>
  <c r="O400" i="5"/>
  <c r="N400" i="5"/>
  <c r="M400" i="5"/>
  <c r="L400" i="5"/>
  <c r="K400" i="5"/>
  <c r="J400" i="5"/>
  <c r="I400" i="5"/>
  <c r="H400" i="5"/>
  <c r="G400" i="5"/>
  <c r="F400" i="5"/>
  <c r="E400" i="5"/>
  <c r="D400" i="5"/>
  <c r="C400" i="5"/>
  <c r="B400" i="5"/>
  <c r="O399" i="5"/>
  <c r="N399" i="5"/>
  <c r="M399" i="5"/>
  <c r="L399" i="5"/>
  <c r="K399" i="5"/>
  <c r="J399" i="5"/>
  <c r="I399" i="5"/>
  <c r="H399" i="5"/>
  <c r="G399" i="5"/>
  <c r="F399" i="5"/>
  <c r="E399" i="5"/>
  <c r="D399" i="5"/>
  <c r="C399" i="5"/>
  <c r="B399" i="5"/>
  <c r="O398" i="5"/>
  <c r="N398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O397" i="5"/>
  <c r="N397" i="5"/>
  <c r="M397" i="5"/>
  <c r="L397" i="5"/>
  <c r="K397" i="5"/>
  <c r="J397" i="5"/>
  <c r="I397" i="5"/>
  <c r="H397" i="5"/>
  <c r="G397" i="5"/>
  <c r="F397" i="5"/>
  <c r="E397" i="5"/>
  <c r="D397" i="5"/>
  <c r="C397" i="5"/>
  <c r="B397" i="5"/>
  <c r="O396" i="5"/>
  <c r="N396" i="5"/>
  <c r="M396" i="5"/>
  <c r="L396" i="5"/>
  <c r="K396" i="5"/>
  <c r="J396" i="5"/>
  <c r="I396" i="5"/>
  <c r="H396" i="5"/>
  <c r="G396" i="5"/>
  <c r="F396" i="5"/>
  <c r="E396" i="5"/>
  <c r="D396" i="5"/>
  <c r="C396" i="5"/>
  <c r="B396" i="5"/>
  <c r="O395" i="5"/>
  <c r="N395" i="5"/>
  <c r="M395" i="5"/>
  <c r="L395" i="5"/>
  <c r="K395" i="5"/>
  <c r="J395" i="5"/>
  <c r="I395" i="5"/>
  <c r="H395" i="5"/>
  <c r="G395" i="5"/>
  <c r="F395" i="5"/>
  <c r="E395" i="5"/>
  <c r="D395" i="5"/>
  <c r="C395" i="5"/>
  <c r="B395" i="5"/>
  <c r="O394" i="5"/>
  <c r="N394" i="5"/>
  <c r="M394" i="5"/>
  <c r="L394" i="5"/>
  <c r="K394" i="5"/>
  <c r="J394" i="5"/>
  <c r="I394" i="5"/>
  <c r="H394" i="5"/>
  <c r="G394" i="5"/>
  <c r="F394" i="5"/>
  <c r="E394" i="5"/>
  <c r="D394" i="5"/>
  <c r="C394" i="5"/>
  <c r="B394" i="5"/>
  <c r="O393" i="5"/>
  <c r="N393" i="5"/>
  <c r="M393" i="5"/>
  <c r="L393" i="5"/>
  <c r="K393" i="5"/>
  <c r="J393" i="5"/>
  <c r="I393" i="5"/>
  <c r="H393" i="5"/>
  <c r="G393" i="5"/>
  <c r="F393" i="5"/>
  <c r="E393" i="5"/>
  <c r="D393" i="5"/>
  <c r="C393" i="5"/>
  <c r="B393" i="5"/>
  <c r="O392" i="5"/>
  <c r="N392" i="5"/>
  <c r="M392" i="5"/>
  <c r="L392" i="5"/>
  <c r="K392" i="5"/>
  <c r="J392" i="5"/>
  <c r="I392" i="5"/>
  <c r="H392" i="5"/>
  <c r="G392" i="5"/>
  <c r="F392" i="5"/>
  <c r="E392" i="5"/>
  <c r="D392" i="5"/>
  <c r="C392" i="5"/>
  <c r="B392" i="5"/>
  <c r="O391" i="5"/>
  <c r="N391" i="5"/>
  <c r="M391" i="5"/>
  <c r="L391" i="5"/>
  <c r="K391" i="5"/>
  <c r="J391" i="5"/>
  <c r="I391" i="5"/>
  <c r="H391" i="5"/>
  <c r="G391" i="5"/>
  <c r="F391" i="5"/>
  <c r="E391" i="5"/>
  <c r="D391" i="5"/>
  <c r="C391" i="5"/>
  <c r="B391" i="5"/>
  <c r="O390" i="5"/>
  <c r="N390" i="5"/>
  <c r="M390" i="5"/>
  <c r="L390" i="5"/>
  <c r="K390" i="5"/>
  <c r="J390" i="5"/>
  <c r="I390" i="5"/>
  <c r="H390" i="5"/>
  <c r="G390" i="5"/>
  <c r="F390" i="5"/>
  <c r="E390" i="5"/>
  <c r="D390" i="5"/>
  <c r="C390" i="5"/>
  <c r="B390" i="5"/>
  <c r="O389" i="5"/>
  <c r="N389" i="5"/>
  <c r="M389" i="5"/>
  <c r="L389" i="5"/>
  <c r="K389" i="5"/>
  <c r="J389" i="5"/>
  <c r="I389" i="5"/>
  <c r="H389" i="5"/>
  <c r="G389" i="5"/>
  <c r="F389" i="5"/>
  <c r="E389" i="5"/>
  <c r="D389" i="5"/>
  <c r="C389" i="5"/>
  <c r="B389" i="5"/>
  <c r="O388" i="5"/>
  <c r="N388" i="5"/>
  <c r="M388" i="5"/>
  <c r="L388" i="5"/>
  <c r="K388" i="5"/>
  <c r="J388" i="5"/>
  <c r="I388" i="5"/>
  <c r="H388" i="5"/>
  <c r="G388" i="5"/>
  <c r="F388" i="5"/>
  <c r="E388" i="5"/>
  <c r="D388" i="5"/>
  <c r="C388" i="5"/>
  <c r="B388" i="5"/>
  <c r="O387" i="5"/>
  <c r="N387" i="5"/>
  <c r="M387" i="5"/>
  <c r="L387" i="5"/>
  <c r="K387" i="5"/>
  <c r="J387" i="5"/>
  <c r="I387" i="5"/>
  <c r="H387" i="5"/>
  <c r="G387" i="5"/>
  <c r="F387" i="5"/>
  <c r="E387" i="5"/>
  <c r="D387" i="5"/>
  <c r="C387" i="5"/>
  <c r="B387" i="5"/>
  <c r="O386" i="5"/>
  <c r="N386" i="5"/>
  <c r="M386" i="5"/>
  <c r="L386" i="5"/>
  <c r="K386" i="5"/>
  <c r="J386" i="5"/>
  <c r="I386" i="5"/>
  <c r="H386" i="5"/>
  <c r="G386" i="5"/>
  <c r="F386" i="5"/>
  <c r="E386" i="5"/>
  <c r="D386" i="5"/>
  <c r="C386" i="5"/>
  <c r="B386" i="5"/>
  <c r="O385" i="5"/>
  <c r="N385" i="5"/>
  <c r="M385" i="5"/>
  <c r="L385" i="5"/>
  <c r="K385" i="5"/>
  <c r="J385" i="5"/>
  <c r="I385" i="5"/>
  <c r="H385" i="5"/>
  <c r="G385" i="5"/>
  <c r="F385" i="5"/>
  <c r="E385" i="5"/>
  <c r="D385" i="5"/>
  <c r="C385" i="5"/>
  <c r="B385" i="5"/>
  <c r="O384" i="5"/>
  <c r="N384" i="5"/>
  <c r="M384" i="5"/>
  <c r="L384" i="5"/>
  <c r="K384" i="5"/>
  <c r="J384" i="5"/>
  <c r="I384" i="5"/>
  <c r="H384" i="5"/>
  <c r="G384" i="5"/>
  <c r="F384" i="5"/>
  <c r="E384" i="5"/>
  <c r="D384" i="5"/>
  <c r="C384" i="5"/>
  <c r="B384" i="5"/>
  <c r="O383" i="5"/>
  <c r="N383" i="5"/>
  <c r="M383" i="5"/>
  <c r="L383" i="5"/>
  <c r="K383" i="5"/>
  <c r="J383" i="5"/>
  <c r="I383" i="5"/>
  <c r="H383" i="5"/>
  <c r="G383" i="5"/>
  <c r="F383" i="5"/>
  <c r="E383" i="5"/>
  <c r="D383" i="5"/>
  <c r="C383" i="5"/>
  <c r="B383" i="5"/>
  <c r="O382" i="5"/>
  <c r="N382" i="5"/>
  <c r="M382" i="5"/>
  <c r="L382" i="5"/>
  <c r="K382" i="5"/>
  <c r="J382" i="5"/>
  <c r="I382" i="5"/>
  <c r="H382" i="5"/>
  <c r="G382" i="5"/>
  <c r="F382" i="5"/>
  <c r="E382" i="5"/>
  <c r="D382" i="5"/>
  <c r="C382" i="5"/>
  <c r="B382" i="5"/>
  <c r="O381" i="5"/>
  <c r="N381" i="5"/>
  <c r="M381" i="5"/>
  <c r="L381" i="5"/>
  <c r="K381" i="5"/>
  <c r="J381" i="5"/>
  <c r="I381" i="5"/>
  <c r="H381" i="5"/>
  <c r="G381" i="5"/>
  <c r="F381" i="5"/>
  <c r="E381" i="5"/>
  <c r="D381" i="5"/>
  <c r="C381" i="5"/>
  <c r="B381" i="5"/>
  <c r="O380" i="5"/>
  <c r="N380" i="5"/>
  <c r="M380" i="5"/>
  <c r="L380" i="5"/>
  <c r="K380" i="5"/>
  <c r="J380" i="5"/>
  <c r="I380" i="5"/>
  <c r="H380" i="5"/>
  <c r="G380" i="5"/>
  <c r="F380" i="5"/>
  <c r="E380" i="5"/>
  <c r="D380" i="5"/>
  <c r="C380" i="5"/>
  <c r="B38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  <c r="O378" i="5"/>
  <c r="N378" i="5"/>
  <c r="M378" i="5"/>
  <c r="L378" i="5"/>
  <c r="K378" i="5"/>
  <c r="J378" i="5"/>
  <c r="I378" i="5"/>
  <c r="H378" i="5"/>
  <c r="G378" i="5"/>
  <c r="F378" i="5"/>
  <c r="E378" i="5"/>
  <c r="D378" i="5"/>
  <c r="C378" i="5"/>
  <c r="B378" i="5"/>
  <c r="O377" i="5"/>
  <c r="N377" i="5"/>
  <c r="M377" i="5"/>
  <c r="L377" i="5"/>
  <c r="K377" i="5"/>
  <c r="J377" i="5"/>
  <c r="I377" i="5"/>
  <c r="H377" i="5"/>
  <c r="G377" i="5"/>
  <c r="F377" i="5"/>
  <c r="E377" i="5"/>
  <c r="D377" i="5"/>
  <c r="C377" i="5"/>
  <c r="B377" i="5"/>
  <c r="O376" i="5"/>
  <c r="N376" i="5"/>
  <c r="M376" i="5"/>
  <c r="L376" i="5"/>
  <c r="K376" i="5"/>
  <c r="J376" i="5"/>
  <c r="I376" i="5"/>
  <c r="H376" i="5"/>
  <c r="G376" i="5"/>
  <c r="F376" i="5"/>
  <c r="E376" i="5"/>
  <c r="D376" i="5"/>
  <c r="C376" i="5"/>
  <c r="B376" i="5"/>
  <c r="O375" i="5"/>
  <c r="N375" i="5"/>
  <c r="M375" i="5"/>
  <c r="L375" i="5"/>
  <c r="K375" i="5"/>
  <c r="J375" i="5"/>
  <c r="I375" i="5"/>
  <c r="H375" i="5"/>
  <c r="G375" i="5"/>
  <c r="F375" i="5"/>
  <c r="E375" i="5"/>
  <c r="D375" i="5"/>
  <c r="C375" i="5"/>
  <c r="B375" i="5"/>
  <c r="O374" i="5"/>
  <c r="N374" i="5"/>
  <c r="M374" i="5"/>
  <c r="L374" i="5"/>
  <c r="K374" i="5"/>
  <c r="J374" i="5"/>
  <c r="I374" i="5"/>
  <c r="H374" i="5"/>
  <c r="G374" i="5"/>
  <c r="F374" i="5"/>
  <c r="E374" i="5"/>
  <c r="D374" i="5"/>
  <c r="C374" i="5"/>
  <c r="B374" i="5"/>
  <c r="O373" i="5"/>
  <c r="N373" i="5"/>
  <c r="M373" i="5"/>
  <c r="L373" i="5"/>
  <c r="K373" i="5"/>
  <c r="J373" i="5"/>
  <c r="I373" i="5"/>
  <c r="H373" i="5"/>
  <c r="G373" i="5"/>
  <c r="F373" i="5"/>
  <c r="E373" i="5"/>
  <c r="D373" i="5"/>
  <c r="C373" i="5"/>
  <c r="B373" i="5"/>
  <c r="O372" i="5"/>
  <c r="N372" i="5"/>
  <c r="M372" i="5"/>
  <c r="L372" i="5"/>
  <c r="K372" i="5"/>
  <c r="J372" i="5"/>
  <c r="I372" i="5"/>
  <c r="H372" i="5"/>
  <c r="G372" i="5"/>
  <c r="F372" i="5"/>
  <c r="E372" i="5"/>
  <c r="D372" i="5"/>
  <c r="C372" i="5"/>
  <c r="B372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B371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B370" i="5"/>
  <c r="O369" i="5"/>
  <c r="N369" i="5"/>
  <c r="M369" i="5"/>
  <c r="L369" i="5"/>
  <c r="K369" i="5"/>
  <c r="J369" i="5"/>
  <c r="I369" i="5"/>
  <c r="H369" i="5"/>
  <c r="G369" i="5"/>
  <c r="F369" i="5"/>
  <c r="E369" i="5"/>
  <c r="D369" i="5"/>
  <c r="C369" i="5"/>
  <c r="B369" i="5"/>
  <c r="O368" i="5"/>
  <c r="N368" i="5"/>
  <c r="M368" i="5"/>
  <c r="L368" i="5"/>
  <c r="K368" i="5"/>
  <c r="J368" i="5"/>
  <c r="I368" i="5"/>
  <c r="H368" i="5"/>
  <c r="G368" i="5"/>
  <c r="F368" i="5"/>
  <c r="E368" i="5"/>
  <c r="D368" i="5"/>
  <c r="C368" i="5"/>
  <c r="B368" i="5"/>
  <c r="O367" i="5"/>
  <c r="N367" i="5"/>
  <c r="M367" i="5"/>
  <c r="L367" i="5"/>
  <c r="K367" i="5"/>
  <c r="J367" i="5"/>
  <c r="I367" i="5"/>
  <c r="H367" i="5"/>
  <c r="G367" i="5"/>
  <c r="F367" i="5"/>
  <c r="E367" i="5"/>
  <c r="D367" i="5"/>
  <c r="C367" i="5"/>
  <c r="B367" i="5"/>
  <c r="O366" i="5"/>
  <c r="N366" i="5"/>
  <c r="M366" i="5"/>
  <c r="L366" i="5"/>
  <c r="K366" i="5"/>
  <c r="J366" i="5"/>
  <c r="I366" i="5"/>
  <c r="H366" i="5"/>
  <c r="G366" i="5"/>
  <c r="F366" i="5"/>
  <c r="E366" i="5"/>
  <c r="D366" i="5"/>
  <c r="C366" i="5"/>
  <c r="B366" i="5"/>
  <c r="O365" i="5"/>
  <c r="N365" i="5"/>
  <c r="M365" i="5"/>
  <c r="L365" i="5"/>
  <c r="K365" i="5"/>
  <c r="J365" i="5"/>
  <c r="I365" i="5"/>
  <c r="H365" i="5"/>
  <c r="G365" i="5"/>
  <c r="F365" i="5"/>
  <c r="E365" i="5"/>
  <c r="D365" i="5"/>
  <c r="C365" i="5"/>
  <c r="B365" i="5"/>
  <c r="O364" i="5"/>
  <c r="N364" i="5"/>
  <c r="M364" i="5"/>
  <c r="L364" i="5"/>
  <c r="K364" i="5"/>
  <c r="J364" i="5"/>
  <c r="I364" i="5"/>
  <c r="H364" i="5"/>
  <c r="G364" i="5"/>
  <c r="F364" i="5"/>
  <c r="E364" i="5"/>
  <c r="D364" i="5"/>
  <c r="C364" i="5"/>
  <c r="B364" i="5"/>
  <c r="O363" i="5"/>
  <c r="N363" i="5"/>
  <c r="M363" i="5"/>
  <c r="L363" i="5"/>
  <c r="K363" i="5"/>
  <c r="J363" i="5"/>
  <c r="I363" i="5"/>
  <c r="H363" i="5"/>
  <c r="G363" i="5"/>
  <c r="F363" i="5"/>
  <c r="E363" i="5"/>
  <c r="D363" i="5"/>
  <c r="C363" i="5"/>
  <c r="B363" i="5"/>
  <c r="O362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B362" i="5"/>
  <c r="O361" i="5"/>
  <c r="N361" i="5"/>
  <c r="M361" i="5"/>
  <c r="L361" i="5"/>
  <c r="K361" i="5"/>
  <c r="J361" i="5"/>
  <c r="I361" i="5"/>
  <c r="H361" i="5"/>
  <c r="G361" i="5"/>
  <c r="F361" i="5"/>
  <c r="E361" i="5"/>
  <c r="D361" i="5"/>
  <c r="C361" i="5"/>
  <c r="B361" i="5"/>
  <c r="O360" i="5"/>
  <c r="N360" i="5"/>
  <c r="M360" i="5"/>
  <c r="L360" i="5"/>
  <c r="K360" i="5"/>
  <c r="J360" i="5"/>
  <c r="I360" i="5"/>
  <c r="H360" i="5"/>
  <c r="G360" i="5"/>
  <c r="F360" i="5"/>
  <c r="E360" i="5"/>
  <c r="D360" i="5"/>
  <c r="C360" i="5"/>
  <c r="B360" i="5"/>
  <c r="O359" i="5"/>
  <c r="N359" i="5"/>
  <c r="M359" i="5"/>
  <c r="L359" i="5"/>
  <c r="K359" i="5"/>
  <c r="J359" i="5"/>
  <c r="I359" i="5"/>
  <c r="H359" i="5"/>
  <c r="G359" i="5"/>
  <c r="F359" i="5"/>
  <c r="E359" i="5"/>
  <c r="D359" i="5"/>
  <c r="C359" i="5"/>
  <c r="B359" i="5"/>
  <c r="O358" i="5"/>
  <c r="N358" i="5"/>
  <c r="M358" i="5"/>
  <c r="L358" i="5"/>
  <c r="K358" i="5"/>
  <c r="J358" i="5"/>
  <c r="I358" i="5"/>
  <c r="H358" i="5"/>
  <c r="G358" i="5"/>
  <c r="F358" i="5"/>
  <c r="E358" i="5"/>
  <c r="D358" i="5"/>
  <c r="C358" i="5"/>
  <c r="B358" i="5"/>
  <c r="O357" i="5"/>
  <c r="N357" i="5"/>
  <c r="M357" i="5"/>
  <c r="L357" i="5"/>
  <c r="K357" i="5"/>
  <c r="J357" i="5"/>
  <c r="I357" i="5"/>
  <c r="H357" i="5"/>
  <c r="G357" i="5"/>
  <c r="F357" i="5"/>
  <c r="E357" i="5"/>
  <c r="D357" i="5"/>
  <c r="C357" i="5"/>
  <c r="B357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B356" i="5"/>
  <c r="O355" i="5"/>
  <c r="N355" i="5"/>
  <c r="M355" i="5"/>
  <c r="L355" i="5"/>
  <c r="K355" i="5"/>
  <c r="J355" i="5"/>
  <c r="I355" i="5"/>
  <c r="H355" i="5"/>
  <c r="G355" i="5"/>
  <c r="F355" i="5"/>
  <c r="E355" i="5"/>
  <c r="D355" i="5"/>
  <c r="C355" i="5"/>
  <c r="B355" i="5"/>
  <c r="O354" i="5"/>
  <c r="N354" i="5"/>
  <c r="M354" i="5"/>
  <c r="L354" i="5"/>
  <c r="K354" i="5"/>
  <c r="J354" i="5"/>
  <c r="I354" i="5"/>
  <c r="H354" i="5"/>
  <c r="G354" i="5"/>
  <c r="F354" i="5"/>
  <c r="E354" i="5"/>
  <c r="D354" i="5"/>
  <c r="C354" i="5"/>
  <c r="B354" i="5"/>
  <c r="O353" i="5"/>
  <c r="N353" i="5"/>
  <c r="M353" i="5"/>
  <c r="L353" i="5"/>
  <c r="K353" i="5"/>
  <c r="J353" i="5"/>
  <c r="I353" i="5"/>
  <c r="H353" i="5"/>
  <c r="G353" i="5"/>
  <c r="F353" i="5"/>
  <c r="E353" i="5"/>
  <c r="D353" i="5"/>
  <c r="C353" i="5"/>
  <c r="B353" i="5"/>
  <c r="O352" i="5"/>
  <c r="N352" i="5"/>
  <c r="M352" i="5"/>
  <c r="L352" i="5"/>
  <c r="K352" i="5"/>
  <c r="J352" i="5"/>
  <c r="I352" i="5"/>
  <c r="H352" i="5"/>
  <c r="G352" i="5"/>
  <c r="F352" i="5"/>
  <c r="E352" i="5"/>
  <c r="D352" i="5"/>
  <c r="C352" i="5"/>
  <c r="B352" i="5"/>
  <c r="O351" i="5"/>
  <c r="N351" i="5"/>
  <c r="M351" i="5"/>
  <c r="L351" i="5"/>
  <c r="K351" i="5"/>
  <c r="J351" i="5"/>
  <c r="I351" i="5"/>
  <c r="H351" i="5"/>
  <c r="G351" i="5"/>
  <c r="F351" i="5"/>
  <c r="E351" i="5"/>
  <c r="D351" i="5"/>
  <c r="C351" i="5"/>
  <c r="B351" i="5"/>
  <c r="O350" i="5"/>
  <c r="N350" i="5"/>
  <c r="M350" i="5"/>
  <c r="L350" i="5"/>
  <c r="K350" i="5"/>
  <c r="J350" i="5"/>
  <c r="I350" i="5"/>
  <c r="H350" i="5"/>
  <c r="G350" i="5"/>
  <c r="F350" i="5"/>
  <c r="E350" i="5"/>
  <c r="D350" i="5"/>
  <c r="C350" i="5"/>
  <c r="B350" i="5"/>
  <c r="O349" i="5"/>
  <c r="N349" i="5"/>
  <c r="M349" i="5"/>
  <c r="L349" i="5"/>
  <c r="K349" i="5"/>
  <c r="J349" i="5"/>
  <c r="I349" i="5"/>
  <c r="H349" i="5"/>
  <c r="G349" i="5"/>
  <c r="F349" i="5"/>
  <c r="E349" i="5"/>
  <c r="D349" i="5"/>
  <c r="C349" i="5"/>
  <c r="B349" i="5"/>
  <c r="O348" i="5"/>
  <c r="N348" i="5"/>
  <c r="M348" i="5"/>
  <c r="L348" i="5"/>
  <c r="K348" i="5"/>
  <c r="J348" i="5"/>
  <c r="I348" i="5"/>
  <c r="H348" i="5"/>
  <c r="G348" i="5"/>
  <c r="F348" i="5"/>
  <c r="E348" i="5"/>
  <c r="D348" i="5"/>
  <c r="C348" i="5"/>
  <c r="B348" i="5"/>
  <c r="O347" i="5"/>
  <c r="N347" i="5"/>
  <c r="M347" i="5"/>
  <c r="L347" i="5"/>
  <c r="K347" i="5"/>
  <c r="J347" i="5"/>
  <c r="I347" i="5"/>
  <c r="H347" i="5"/>
  <c r="G347" i="5"/>
  <c r="F347" i="5"/>
  <c r="E347" i="5"/>
  <c r="D347" i="5"/>
  <c r="C347" i="5"/>
  <c r="B347" i="5"/>
  <c r="O346" i="5"/>
  <c r="N346" i="5"/>
  <c r="M346" i="5"/>
  <c r="L346" i="5"/>
  <c r="K346" i="5"/>
  <c r="J346" i="5"/>
  <c r="I346" i="5"/>
  <c r="H346" i="5"/>
  <c r="G346" i="5"/>
  <c r="F346" i="5"/>
  <c r="E346" i="5"/>
  <c r="D346" i="5"/>
  <c r="C346" i="5"/>
  <c r="B346" i="5"/>
  <c r="O345" i="5"/>
  <c r="N345" i="5"/>
  <c r="M345" i="5"/>
  <c r="L345" i="5"/>
  <c r="K345" i="5"/>
  <c r="J345" i="5"/>
  <c r="I345" i="5"/>
  <c r="H345" i="5"/>
  <c r="G345" i="5"/>
  <c r="F345" i="5"/>
  <c r="E345" i="5"/>
  <c r="D345" i="5"/>
  <c r="C345" i="5"/>
  <c r="B345" i="5"/>
  <c r="O344" i="5"/>
  <c r="N344" i="5"/>
  <c r="M344" i="5"/>
  <c r="L344" i="5"/>
  <c r="K344" i="5"/>
  <c r="J344" i="5"/>
  <c r="I344" i="5"/>
  <c r="H344" i="5"/>
  <c r="G344" i="5"/>
  <c r="F344" i="5"/>
  <c r="E344" i="5"/>
  <c r="D344" i="5"/>
  <c r="C344" i="5"/>
  <c r="B344" i="5"/>
  <c r="O343" i="5"/>
  <c r="N343" i="5"/>
  <c r="M343" i="5"/>
  <c r="L343" i="5"/>
  <c r="K343" i="5"/>
  <c r="J343" i="5"/>
  <c r="I343" i="5"/>
  <c r="H343" i="5"/>
  <c r="G343" i="5"/>
  <c r="F343" i="5"/>
  <c r="E343" i="5"/>
  <c r="D343" i="5"/>
  <c r="C343" i="5"/>
  <c r="B343" i="5"/>
  <c r="O342" i="5"/>
  <c r="N342" i="5"/>
  <c r="M342" i="5"/>
  <c r="L342" i="5"/>
  <c r="K342" i="5"/>
  <c r="J342" i="5"/>
  <c r="I342" i="5"/>
  <c r="H342" i="5"/>
  <c r="G342" i="5"/>
  <c r="F342" i="5"/>
  <c r="E342" i="5"/>
  <c r="D342" i="5"/>
  <c r="C342" i="5"/>
  <c r="B342" i="5"/>
  <c r="O341" i="5"/>
  <c r="N341" i="5"/>
  <c r="M341" i="5"/>
  <c r="L341" i="5"/>
  <c r="K341" i="5"/>
  <c r="J341" i="5"/>
  <c r="I341" i="5"/>
  <c r="H341" i="5"/>
  <c r="G341" i="5"/>
  <c r="F341" i="5"/>
  <c r="E341" i="5"/>
  <c r="D341" i="5"/>
  <c r="C341" i="5"/>
  <c r="B341" i="5"/>
  <c r="O340" i="5"/>
  <c r="N340" i="5"/>
  <c r="M340" i="5"/>
  <c r="L340" i="5"/>
  <c r="K340" i="5"/>
  <c r="J340" i="5"/>
  <c r="I340" i="5"/>
  <c r="H340" i="5"/>
  <c r="G340" i="5"/>
  <c r="F340" i="5"/>
  <c r="E340" i="5"/>
  <c r="D340" i="5"/>
  <c r="C340" i="5"/>
  <c r="B340" i="5"/>
  <c r="O339" i="5"/>
  <c r="N339" i="5"/>
  <c r="M339" i="5"/>
  <c r="L339" i="5"/>
  <c r="K339" i="5"/>
  <c r="J339" i="5"/>
  <c r="I339" i="5"/>
  <c r="H339" i="5"/>
  <c r="G339" i="5"/>
  <c r="F339" i="5"/>
  <c r="E339" i="5"/>
  <c r="D339" i="5"/>
  <c r="C339" i="5"/>
  <c r="B339" i="5"/>
  <c r="O338" i="5"/>
  <c r="N338" i="5"/>
  <c r="M338" i="5"/>
  <c r="L338" i="5"/>
  <c r="K338" i="5"/>
  <c r="J338" i="5"/>
  <c r="I338" i="5"/>
  <c r="H338" i="5"/>
  <c r="G338" i="5"/>
  <c r="F338" i="5"/>
  <c r="E338" i="5"/>
  <c r="D338" i="5"/>
  <c r="C338" i="5"/>
  <c r="B338" i="5"/>
  <c r="O337" i="5"/>
  <c r="N337" i="5"/>
  <c r="M337" i="5"/>
  <c r="L337" i="5"/>
  <c r="K337" i="5"/>
  <c r="J337" i="5"/>
  <c r="I337" i="5"/>
  <c r="H337" i="5"/>
  <c r="G337" i="5"/>
  <c r="F337" i="5"/>
  <c r="E337" i="5"/>
  <c r="D337" i="5"/>
  <c r="C337" i="5"/>
  <c r="B337" i="5"/>
  <c r="O336" i="5"/>
  <c r="N336" i="5"/>
  <c r="M336" i="5"/>
  <c r="L336" i="5"/>
  <c r="K336" i="5"/>
  <c r="J336" i="5"/>
  <c r="I336" i="5"/>
  <c r="H336" i="5"/>
  <c r="G336" i="5"/>
  <c r="F336" i="5"/>
  <c r="E336" i="5"/>
  <c r="D336" i="5"/>
  <c r="C336" i="5"/>
  <c r="B336" i="5"/>
  <c r="O335" i="5"/>
  <c r="N335" i="5"/>
  <c r="M335" i="5"/>
  <c r="L335" i="5"/>
  <c r="K335" i="5"/>
  <c r="J335" i="5"/>
  <c r="I335" i="5"/>
  <c r="H335" i="5"/>
  <c r="G335" i="5"/>
  <c r="F335" i="5"/>
  <c r="E335" i="5"/>
  <c r="D335" i="5"/>
  <c r="C335" i="5"/>
  <c r="B335" i="5"/>
  <c r="O334" i="5"/>
  <c r="N334" i="5"/>
  <c r="M334" i="5"/>
  <c r="L334" i="5"/>
  <c r="K334" i="5"/>
  <c r="J334" i="5"/>
  <c r="I334" i="5"/>
  <c r="H334" i="5"/>
  <c r="G334" i="5"/>
  <c r="F334" i="5"/>
  <c r="E334" i="5"/>
  <c r="D334" i="5"/>
  <c r="C334" i="5"/>
  <c r="B334" i="5"/>
  <c r="O333" i="5"/>
  <c r="N333" i="5"/>
  <c r="M333" i="5"/>
  <c r="L333" i="5"/>
  <c r="K333" i="5"/>
  <c r="J333" i="5"/>
  <c r="I333" i="5"/>
  <c r="H333" i="5"/>
  <c r="G333" i="5"/>
  <c r="F333" i="5"/>
  <c r="E333" i="5"/>
  <c r="D333" i="5"/>
  <c r="C333" i="5"/>
  <c r="B333" i="5"/>
  <c r="O332" i="5"/>
  <c r="N332" i="5"/>
  <c r="M332" i="5"/>
  <c r="L332" i="5"/>
  <c r="K332" i="5"/>
  <c r="J332" i="5"/>
  <c r="I332" i="5"/>
  <c r="H332" i="5"/>
  <c r="G332" i="5"/>
  <c r="F332" i="5"/>
  <c r="E332" i="5"/>
  <c r="D332" i="5"/>
  <c r="C332" i="5"/>
  <c r="B332" i="5"/>
  <c r="O331" i="5"/>
  <c r="N331" i="5"/>
  <c r="M331" i="5"/>
  <c r="L331" i="5"/>
  <c r="K331" i="5"/>
  <c r="J331" i="5"/>
  <c r="I331" i="5"/>
  <c r="H331" i="5"/>
  <c r="G331" i="5"/>
  <c r="F331" i="5"/>
  <c r="E331" i="5"/>
  <c r="D331" i="5"/>
  <c r="C331" i="5"/>
  <c r="B331" i="5"/>
  <c r="O330" i="5"/>
  <c r="N330" i="5"/>
  <c r="M330" i="5"/>
  <c r="L330" i="5"/>
  <c r="K330" i="5"/>
  <c r="J330" i="5"/>
  <c r="I330" i="5"/>
  <c r="H330" i="5"/>
  <c r="G330" i="5"/>
  <c r="F330" i="5"/>
  <c r="E330" i="5"/>
  <c r="D330" i="5"/>
  <c r="C330" i="5"/>
  <c r="B330" i="5"/>
  <c r="O329" i="5"/>
  <c r="N329" i="5"/>
  <c r="M329" i="5"/>
  <c r="L329" i="5"/>
  <c r="K329" i="5"/>
  <c r="J329" i="5"/>
  <c r="I329" i="5"/>
  <c r="H329" i="5"/>
  <c r="G329" i="5"/>
  <c r="F329" i="5"/>
  <c r="E329" i="5"/>
  <c r="D329" i="5"/>
  <c r="C329" i="5"/>
  <c r="B329" i="5"/>
  <c r="O328" i="5"/>
  <c r="N328" i="5"/>
  <c r="M328" i="5"/>
  <c r="L328" i="5"/>
  <c r="K328" i="5"/>
  <c r="J328" i="5"/>
  <c r="I328" i="5"/>
  <c r="H328" i="5"/>
  <c r="G328" i="5"/>
  <c r="F328" i="5"/>
  <c r="E328" i="5"/>
  <c r="D328" i="5"/>
  <c r="C328" i="5"/>
  <c r="B328" i="5"/>
  <c r="O327" i="5"/>
  <c r="N327" i="5"/>
  <c r="M327" i="5"/>
  <c r="L327" i="5"/>
  <c r="K327" i="5"/>
  <c r="J327" i="5"/>
  <c r="I327" i="5"/>
  <c r="H327" i="5"/>
  <c r="G327" i="5"/>
  <c r="F327" i="5"/>
  <c r="E327" i="5"/>
  <c r="D327" i="5"/>
  <c r="C327" i="5"/>
  <c r="B327" i="5"/>
  <c r="O326" i="5"/>
  <c r="N326" i="5"/>
  <c r="M326" i="5"/>
  <c r="L326" i="5"/>
  <c r="K326" i="5"/>
  <c r="J326" i="5"/>
  <c r="I326" i="5"/>
  <c r="H326" i="5"/>
  <c r="G326" i="5"/>
  <c r="F326" i="5"/>
  <c r="E326" i="5"/>
  <c r="D326" i="5"/>
  <c r="C326" i="5"/>
  <c r="B326" i="5"/>
  <c r="O325" i="5"/>
  <c r="N325" i="5"/>
  <c r="M325" i="5"/>
  <c r="L325" i="5"/>
  <c r="K325" i="5"/>
  <c r="J325" i="5"/>
  <c r="I325" i="5"/>
  <c r="H325" i="5"/>
  <c r="G325" i="5"/>
  <c r="F325" i="5"/>
  <c r="E325" i="5"/>
  <c r="D325" i="5"/>
  <c r="C325" i="5"/>
  <c r="B325" i="5"/>
  <c r="O324" i="5"/>
  <c r="N324" i="5"/>
  <c r="M324" i="5"/>
  <c r="L324" i="5"/>
  <c r="K324" i="5"/>
  <c r="J324" i="5"/>
  <c r="I324" i="5"/>
  <c r="H324" i="5"/>
  <c r="G324" i="5"/>
  <c r="F324" i="5"/>
  <c r="E324" i="5"/>
  <c r="D324" i="5"/>
  <c r="C324" i="5"/>
  <c r="B324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O322" i="5"/>
  <c r="N322" i="5"/>
  <c r="M322" i="5"/>
  <c r="L322" i="5"/>
  <c r="K322" i="5"/>
  <c r="J322" i="5"/>
  <c r="I322" i="5"/>
  <c r="H322" i="5"/>
  <c r="G322" i="5"/>
  <c r="F322" i="5"/>
  <c r="E322" i="5"/>
  <c r="D322" i="5"/>
  <c r="C322" i="5"/>
  <c r="B322" i="5"/>
  <c r="O321" i="5"/>
  <c r="N321" i="5"/>
  <c r="M321" i="5"/>
  <c r="L321" i="5"/>
  <c r="K321" i="5"/>
  <c r="J321" i="5"/>
  <c r="I321" i="5"/>
  <c r="H321" i="5"/>
  <c r="G321" i="5"/>
  <c r="F321" i="5"/>
  <c r="E321" i="5"/>
  <c r="D321" i="5"/>
  <c r="C321" i="5"/>
  <c r="B321" i="5"/>
  <c r="O320" i="5"/>
  <c r="N320" i="5"/>
  <c r="M320" i="5"/>
  <c r="L320" i="5"/>
  <c r="K320" i="5"/>
  <c r="J320" i="5"/>
  <c r="I320" i="5"/>
  <c r="H320" i="5"/>
  <c r="G320" i="5"/>
  <c r="F320" i="5"/>
  <c r="E320" i="5"/>
  <c r="D320" i="5"/>
  <c r="C320" i="5"/>
  <c r="B320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B318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C317" i="5"/>
  <c r="B317" i="5"/>
  <c r="O316" i="5"/>
  <c r="N316" i="5"/>
  <c r="M316" i="5"/>
  <c r="L316" i="5"/>
  <c r="K316" i="5"/>
  <c r="J316" i="5"/>
  <c r="I316" i="5"/>
  <c r="H316" i="5"/>
  <c r="G316" i="5"/>
  <c r="F316" i="5"/>
  <c r="E316" i="5"/>
  <c r="D316" i="5"/>
  <c r="C316" i="5"/>
  <c r="B316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C315" i="5"/>
  <c r="B315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B313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C311" i="5"/>
  <c r="B311" i="5"/>
  <c r="O310" i="5"/>
  <c r="N310" i="5"/>
  <c r="M310" i="5"/>
  <c r="L310" i="5"/>
  <c r="K310" i="5"/>
  <c r="J310" i="5"/>
  <c r="I310" i="5"/>
  <c r="H310" i="5"/>
  <c r="G310" i="5"/>
  <c r="F310" i="5"/>
  <c r="E310" i="5"/>
  <c r="D310" i="5"/>
  <c r="C310" i="5"/>
  <c r="B310" i="5"/>
  <c r="O309" i="5"/>
  <c r="N309" i="5"/>
  <c r="M309" i="5"/>
  <c r="L309" i="5"/>
  <c r="K309" i="5"/>
  <c r="J309" i="5"/>
  <c r="I309" i="5"/>
  <c r="H309" i="5"/>
  <c r="G309" i="5"/>
  <c r="F309" i="5"/>
  <c r="E309" i="5"/>
  <c r="D309" i="5"/>
  <c r="C309" i="5"/>
  <c r="B309" i="5"/>
  <c r="O308" i="5"/>
  <c r="N308" i="5"/>
  <c r="M308" i="5"/>
  <c r="L308" i="5"/>
  <c r="K308" i="5"/>
  <c r="J308" i="5"/>
  <c r="I308" i="5"/>
  <c r="H308" i="5"/>
  <c r="G308" i="5"/>
  <c r="F308" i="5"/>
  <c r="E308" i="5"/>
  <c r="D308" i="5"/>
  <c r="C308" i="5"/>
  <c r="B308" i="5"/>
  <c r="O307" i="5"/>
  <c r="N307" i="5"/>
  <c r="M307" i="5"/>
  <c r="L307" i="5"/>
  <c r="K307" i="5"/>
  <c r="J307" i="5"/>
  <c r="I307" i="5"/>
  <c r="H307" i="5"/>
  <c r="G307" i="5"/>
  <c r="F307" i="5"/>
  <c r="E307" i="5"/>
  <c r="D307" i="5"/>
  <c r="C307" i="5"/>
  <c r="B307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B306" i="5"/>
  <c r="O305" i="5"/>
  <c r="N305" i="5"/>
  <c r="M305" i="5"/>
  <c r="L305" i="5"/>
  <c r="K305" i="5"/>
  <c r="J305" i="5"/>
  <c r="I305" i="5"/>
  <c r="H305" i="5"/>
  <c r="G305" i="5"/>
  <c r="F305" i="5"/>
  <c r="E305" i="5"/>
  <c r="D305" i="5"/>
  <c r="C305" i="5"/>
  <c r="B305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C303" i="5"/>
  <c r="B303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C302" i="5"/>
  <c r="B302" i="5"/>
  <c r="O301" i="5"/>
  <c r="N301" i="5"/>
  <c r="M301" i="5"/>
  <c r="L301" i="5"/>
  <c r="K301" i="5"/>
  <c r="J301" i="5"/>
  <c r="I301" i="5"/>
  <c r="H301" i="5"/>
  <c r="G301" i="5"/>
  <c r="F301" i="5"/>
  <c r="E301" i="5"/>
  <c r="D301" i="5"/>
  <c r="C301" i="5"/>
  <c r="B301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C300" i="5"/>
  <c r="B300" i="5"/>
  <c r="O299" i="5"/>
  <c r="N299" i="5"/>
  <c r="M299" i="5"/>
  <c r="L299" i="5"/>
  <c r="K299" i="5"/>
  <c r="J299" i="5"/>
  <c r="I299" i="5"/>
  <c r="H299" i="5"/>
  <c r="G299" i="5"/>
  <c r="F299" i="5"/>
  <c r="E299" i="5"/>
  <c r="D299" i="5"/>
  <c r="C299" i="5"/>
  <c r="B299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C298" i="5"/>
  <c r="B298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297" i="5"/>
  <c r="B297" i="5"/>
  <c r="O296" i="5"/>
  <c r="N296" i="5"/>
  <c r="M296" i="5"/>
  <c r="L296" i="5"/>
  <c r="K296" i="5"/>
  <c r="J296" i="5"/>
  <c r="I296" i="5"/>
  <c r="H296" i="5"/>
  <c r="G296" i="5"/>
  <c r="F296" i="5"/>
  <c r="E296" i="5"/>
  <c r="D296" i="5"/>
  <c r="C296" i="5"/>
  <c r="B296" i="5"/>
  <c r="O295" i="5"/>
  <c r="N295" i="5"/>
  <c r="M295" i="5"/>
  <c r="L295" i="5"/>
  <c r="K295" i="5"/>
  <c r="J295" i="5"/>
  <c r="I295" i="5"/>
  <c r="H295" i="5"/>
  <c r="G295" i="5"/>
  <c r="F295" i="5"/>
  <c r="E295" i="5"/>
  <c r="D295" i="5"/>
  <c r="C295" i="5"/>
  <c r="B295" i="5"/>
  <c r="O294" i="5"/>
  <c r="N294" i="5"/>
  <c r="M294" i="5"/>
  <c r="L294" i="5"/>
  <c r="K294" i="5"/>
  <c r="J294" i="5"/>
  <c r="I294" i="5"/>
  <c r="H294" i="5"/>
  <c r="G294" i="5"/>
  <c r="F294" i="5"/>
  <c r="E294" i="5"/>
  <c r="D294" i="5"/>
  <c r="C294" i="5"/>
  <c r="B294" i="5"/>
  <c r="O293" i="5"/>
  <c r="N293" i="5"/>
  <c r="M293" i="5"/>
  <c r="L293" i="5"/>
  <c r="K293" i="5"/>
  <c r="J293" i="5"/>
  <c r="I293" i="5"/>
  <c r="H293" i="5"/>
  <c r="G293" i="5"/>
  <c r="F293" i="5"/>
  <c r="E293" i="5"/>
  <c r="D293" i="5"/>
  <c r="C293" i="5"/>
  <c r="B293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B292" i="5"/>
  <c r="O291" i="5"/>
  <c r="N291" i="5"/>
  <c r="M291" i="5"/>
  <c r="L291" i="5"/>
  <c r="K291" i="5"/>
  <c r="J291" i="5"/>
  <c r="I291" i="5"/>
  <c r="H291" i="5"/>
  <c r="G291" i="5"/>
  <c r="F291" i="5"/>
  <c r="E291" i="5"/>
  <c r="D291" i="5"/>
  <c r="C291" i="5"/>
  <c r="B291" i="5"/>
  <c r="O290" i="5"/>
  <c r="N290" i="5"/>
  <c r="M290" i="5"/>
  <c r="L290" i="5"/>
  <c r="K290" i="5"/>
  <c r="J290" i="5"/>
  <c r="I290" i="5"/>
  <c r="H290" i="5"/>
  <c r="G290" i="5"/>
  <c r="F290" i="5"/>
  <c r="E290" i="5"/>
  <c r="D290" i="5"/>
  <c r="C290" i="5"/>
  <c r="B290" i="5"/>
  <c r="O289" i="5"/>
  <c r="N289" i="5"/>
  <c r="M289" i="5"/>
  <c r="L289" i="5"/>
  <c r="K289" i="5"/>
  <c r="J289" i="5"/>
  <c r="I289" i="5"/>
  <c r="H289" i="5"/>
  <c r="G289" i="5"/>
  <c r="F289" i="5"/>
  <c r="E289" i="5"/>
  <c r="D289" i="5"/>
  <c r="C289" i="5"/>
  <c r="B289" i="5"/>
  <c r="O288" i="5"/>
  <c r="N288" i="5"/>
  <c r="M288" i="5"/>
  <c r="L288" i="5"/>
  <c r="K288" i="5"/>
  <c r="J288" i="5"/>
  <c r="I288" i="5"/>
  <c r="H288" i="5"/>
  <c r="G288" i="5"/>
  <c r="F288" i="5"/>
  <c r="E288" i="5"/>
  <c r="D288" i="5"/>
  <c r="C288" i="5"/>
  <c r="B288" i="5"/>
  <c r="O287" i="5"/>
  <c r="N287" i="5"/>
  <c r="M287" i="5"/>
  <c r="L287" i="5"/>
  <c r="K287" i="5"/>
  <c r="J287" i="5"/>
  <c r="I287" i="5"/>
  <c r="H287" i="5"/>
  <c r="G287" i="5"/>
  <c r="F287" i="5"/>
  <c r="E287" i="5"/>
  <c r="D287" i="5"/>
  <c r="C287" i="5"/>
  <c r="B287" i="5"/>
  <c r="O286" i="5"/>
  <c r="N286" i="5"/>
  <c r="M286" i="5"/>
  <c r="L286" i="5"/>
  <c r="K286" i="5"/>
  <c r="J286" i="5"/>
  <c r="I286" i="5"/>
  <c r="H286" i="5"/>
  <c r="G286" i="5"/>
  <c r="F286" i="5"/>
  <c r="E286" i="5"/>
  <c r="D286" i="5"/>
  <c r="C286" i="5"/>
  <c r="B286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O284" i="5"/>
  <c r="N284" i="5"/>
  <c r="M284" i="5"/>
  <c r="L284" i="5"/>
  <c r="K284" i="5"/>
  <c r="J284" i="5"/>
  <c r="I284" i="5"/>
  <c r="H284" i="5"/>
  <c r="G284" i="5"/>
  <c r="F284" i="5"/>
  <c r="E284" i="5"/>
  <c r="D284" i="5"/>
  <c r="C284" i="5"/>
  <c r="B284" i="5"/>
  <c r="O283" i="5"/>
  <c r="N283" i="5"/>
  <c r="M283" i="5"/>
  <c r="L283" i="5"/>
  <c r="K283" i="5"/>
  <c r="J283" i="5"/>
  <c r="I283" i="5"/>
  <c r="H283" i="5"/>
  <c r="G283" i="5"/>
  <c r="F283" i="5"/>
  <c r="E283" i="5"/>
  <c r="D283" i="5"/>
  <c r="C283" i="5"/>
  <c r="B283" i="5"/>
  <c r="O282" i="5"/>
  <c r="N282" i="5"/>
  <c r="M282" i="5"/>
  <c r="L282" i="5"/>
  <c r="K282" i="5"/>
  <c r="J282" i="5"/>
  <c r="I282" i="5"/>
  <c r="H282" i="5"/>
  <c r="G282" i="5"/>
  <c r="F282" i="5"/>
  <c r="E282" i="5"/>
  <c r="D282" i="5"/>
  <c r="C282" i="5"/>
  <c r="B282" i="5"/>
  <c r="O281" i="5"/>
  <c r="N281" i="5"/>
  <c r="M281" i="5"/>
  <c r="L281" i="5"/>
  <c r="K281" i="5"/>
  <c r="J281" i="5"/>
  <c r="I281" i="5"/>
  <c r="H281" i="5"/>
  <c r="G281" i="5"/>
  <c r="F281" i="5"/>
  <c r="E281" i="5"/>
  <c r="D281" i="5"/>
  <c r="C281" i="5"/>
  <c r="B281" i="5"/>
  <c r="O280" i="5"/>
  <c r="N280" i="5"/>
  <c r="M280" i="5"/>
  <c r="L280" i="5"/>
  <c r="K280" i="5"/>
  <c r="J280" i="5"/>
  <c r="I280" i="5"/>
  <c r="H280" i="5"/>
  <c r="G280" i="5"/>
  <c r="F280" i="5"/>
  <c r="E280" i="5"/>
  <c r="D280" i="5"/>
  <c r="C280" i="5"/>
  <c r="B280" i="5"/>
  <c r="O279" i="5"/>
  <c r="N279" i="5"/>
  <c r="M279" i="5"/>
  <c r="L279" i="5"/>
  <c r="K279" i="5"/>
  <c r="J279" i="5"/>
  <c r="I279" i="5"/>
  <c r="H279" i="5"/>
  <c r="G279" i="5"/>
  <c r="F279" i="5"/>
  <c r="E279" i="5"/>
  <c r="D279" i="5"/>
  <c r="C279" i="5"/>
  <c r="B279" i="5"/>
  <c r="O278" i="5"/>
  <c r="N278" i="5"/>
  <c r="M278" i="5"/>
  <c r="L278" i="5"/>
  <c r="K278" i="5"/>
  <c r="J278" i="5"/>
  <c r="I278" i="5"/>
  <c r="H278" i="5"/>
  <c r="G278" i="5"/>
  <c r="F278" i="5"/>
  <c r="E278" i="5"/>
  <c r="D278" i="5"/>
  <c r="C278" i="5"/>
  <c r="B278" i="5"/>
  <c r="O277" i="5"/>
  <c r="N277" i="5"/>
  <c r="M277" i="5"/>
  <c r="L277" i="5"/>
  <c r="K277" i="5"/>
  <c r="J277" i="5"/>
  <c r="I277" i="5"/>
  <c r="H277" i="5"/>
  <c r="G277" i="5"/>
  <c r="F277" i="5"/>
  <c r="E277" i="5"/>
  <c r="D277" i="5"/>
  <c r="C277" i="5"/>
  <c r="B277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C276" i="5"/>
  <c r="B276" i="5"/>
  <c r="O275" i="5"/>
  <c r="N275" i="5"/>
  <c r="M275" i="5"/>
  <c r="L275" i="5"/>
  <c r="K275" i="5"/>
  <c r="J275" i="5"/>
  <c r="I275" i="5"/>
  <c r="H275" i="5"/>
  <c r="G275" i="5"/>
  <c r="F275" i="5"/>
  <c r="E275" i="5"/>
  <c r="D275" i="5"/>
  <c r="C275" i="5"/>
  <c r="B275" i="5"/>
  <c r="O274" i="5"/>
  <c r="N274" i="5"/>
  <c r="M274" i="5"/>
  <c r="L274" i="5"/>
  <c r="K274" i="5"/>
  <c r="J274" i="5"/>
  <c r="I274" i="5"/>
  <c r="H274" i="5"/>
  <c r="G274" i="5"/>
  <c r="F274" i="5"/>
  <c r="E274" i="5"/>
  <c r="D274" i="5"/>
  <c r="C274" i="5"/>
  <c r="B274" i="5"/>
  <c r="O273" i="5"/>
  <c r="N273" i="5"/>
  <c r="M273" i="5"/>
  <c r="L273" i="5"/>
  <c r="K273" i="5"/>
  <c r="J273" i="5"/>
  <c r="I273" i="5"/>
  <c r="H273" i="5"/>
  <c r="G273" i="5"/>
  <c r="F273" i="5"/>
  <c r="E273" i="5"/>
  <c r="D273" i="5"/>
  <c r="C273" i="5"/>
  <c r="B273" i="5"/>
  <c r="O272" i="5"/>
  <c r="N272" i="5"/>
  <c r="M272" i="5"/>
  <c r="L272" i="5"/>
  <c r="K272" i="5"/>
  <c r="J272" i="5"/>
  <c r="I272" i="5"/>
  <c r="H272" i="5"/>
  <c r="G272" i="5"/>
  <c r="F272" i="5"/>
  <c r="E272" i="5"/>
  <c r="D272" i="5"/>
  <c r="C272" i="5"/>
  <c r="B272" i="5"/>
  <c r="O271" i="5"/>
  <c r="N271" i="5"/>
  <c r="M271" i="5"/>
  <c r="L271" i="5"/>
  <c r="K271" i="5"/>
  <c r="J271" i="5"/>
  <c r="I271" i="5"/>
  <c r="H271" i="5"/>
  <c r="G271" i="5"/>
  <c r="F271" i="5"/>
  <c r="E271" i="5"/>
  <c r="D271" i="5"/>
  <c r="C271" i="5"/>
  <c r="B271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C270" i="5"/>
  <c r="B270" i="5"/>
  <c r="O269" i="5"/>
  <c r="N269" i="5"/>
  <c r="M269" i="5"/>
  <c r="L269" i="5"/>
  <c r="K269" i="5"/>
  <c r="J269" i="5"/>
  <c r="I269" i="5"/>
  <c r="H269" i="5"/>
  <c r="G269" i="5"/>
  <c r="F269" i="5"/>
  <c r="E269" i="5"/>
  <c r="D269" i="5"/>
  <c r="C269" i="5"/>
  <c r="B269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C268" i="5"/>
  <c r="B268" i="5"/>
  <c r="O267" i="5"/>
  <c r="N267" i="5"/>
  <c r="M267" i="5"/>
  <c r="L267" i="5"/>
  <c r="K267" i="5"/>
  <c r="J267" i="5"/>
  <c r="I267" i="5"/>
  <c r="H267" i="5"/>
  <c r="G267" i="5"/>
  <c r="F267" i="5"/>
  <c r="E267" i="5"/>
  <c r="D267" i="5"/>
  <c r="C267" i="5"/>
  <c r="B267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O264" i="5"/>
  <c r="N264" i="5"/>
  <c r="M264" i="5"/>
  <c r="L264" i="5"/>
  <c r="K264" i="5"/>
  <c r="J264" i="5"/>
  <c r="I264" i="5"/>
  <c r="H264" i="5"/>
  <c r="G264" i="5"/>
  <c r="F264" i="5"/>
  <c r="E264" i="5"/>
  <c r="D264" i="5"/>
  <c r="C264" i="5"/>
  <c r="B264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B263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C260" i="5"/>
  <c r="B260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O251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O28" i="5"/>
  <c r="L28" i="5"/>
  <c r="K28" i="5"/>
  <c r="N28" i="5" s="1"/>
  <c r="J28" i="5"/>
  <c r="M28" i="5" s="1"/>
  <c r="I28" i="5"/>
  <c r="H28" i="5"/>
  <c r="G28" i="5"/>
  <c r="F28" i="5"/>
  <c r="E28" i="5"/>
  <c r="D28" i="5"/>
  <c r="C28" i="5"/>
  <c r="B28" i="5"/>
  <c r="J27" i="5"/>
  <c r="M27" i="5" s="1"/>
  <c r="I27" i="5"/>
  <c r="H27" i="5"/>
  <c r="G27" i="5"/>
  <c r="F27" i="5"/>
  <c r="E27" i="5"/>
  <c r="D27" i="5"/>
  <c r="C27" i="5"/>
  <c r="B27" i="5"/>
  <c r="J26" i="5"/>
  <c r="M26" i="5" s="1"/>
  <c r="I26" i="5"/>
  <c r="H26" i="5"/>
  <c r="G26" i="5"/>
  <c r="F26" i="5"/>
  <c r="E26" i="5"/>
  <c r="D26" i="5"/>
  <c r="C26" i="5"/>
  <c r="B26" i="5"/>
  <c r="J25" i="5"/>
  <c r="M25" i="5" s="1"/>
  <c r="I25" i="5"/>
  <c r="H25" i="5"/>
  <c r="G25" i="5"/>
  <c r="F25" i="5"/>
  <c r="E25" i="5"/>
  <c r="D25" i="5"/>
  <c r="C25" i="5"/>
  <c r="B25" i="5"/>
  <c r="J24" i="5"/>
  <c r="M24" i="5" s="1"/>
  <c r="I24" i="5"/>
  <c r="H24" i="5"/>
  <c r="G24" i="5"/>
  <c r="F24" i="5"/>
  <c r="E24" i="5"/>
  <c r="D24" i="5"/>
  <c r="C24" i="5"/>
  <c r="B24" i="5"/>
  <c r="J23" i="5"/>
  <c r="M23" i="5" s="1"/>
  <c r="I23" i="5"/>
  <c r="H23" i="5"/>
  <c r="G23" i="5"/>
  <c r="F23" i="5"/>
  <c r="E23" i="5"/>
  <c r="D23" i="5"/>
  <c r="C23" i="5"/>
  <c r="B23" i="5"/>
  <c r="J22" i="5"/>
  <c r="M22" i="5" s="1"/>
  <c r="I22" i="5"/>
  <c r="H22" i="5"/>
  <c r="G22" i="5"/>
  <c r="F22" i="5"/>
  <c r="E22" i="5"/>
  <c r="D22" i="5"/>
  <c r="C22" i="5"/>
  <c r="B22" i="5"/>
  <c r="J21" i="5"/>
  <c r="M21" i="5" s="1"/>
  <c r="I21" i="5"/>
  <c r="H21" i="5"/>
  <c r="G21" i="5"/>
  <c r="F21" i="5"/>
  <c r="E21" i="5"/>
  <c r="D21" i="5"/>
  <c r="C21" i="5"/>
  <c r="B21" i="5"/>
  <c r="J20" i="5"/>
  <c r="M20" i="5" s="1"/>
  <c r="I20" i="5"/>
  <c r="H20" i="5"/>
  <c r="G20" i="5"/>
  <c r="F20" i="5"/>
  <c r="E20" i="5"/>
  <c r="D20" i="5"/>
  <c r="C20" i="5"/>
  <c r="B20" i="5"/>
  <c r="J19" i="5"/>
  <c r="M19" i="5" s="1"/>
  <c r="I19" i="5"/>
  <c r="H19" i="5"/>
  <c r="G19" i="5"/>
  <c r="F19" i="5"/>
  <c r="E19" i="5"/>
  <c r="D19" i="5"/>
  <c r="C19" i="5"/>
  <c r="B19" i="5"/>
  <c r="J18" i="5"/>
  <c r="M18" i="5" s="1"/>
  <c r="I18" i="5"/>
  <c r="H18" i="5"/>
  <c r="G18" i="5"/>
  <c r="F18" i="5"/>
  <c r="E18" i="5"/>
  <c r="D18" i="5"/>
  <c r="C18" i="5"/>
  <c r="B18" i="5"/>
  <c r="J17" i="5"/>
  <c r="M17" i="5" s="1"/>
  <c r="I17" i="5"/>
  <c r="H17" i="5"/>
  <c r="G17" i="5"/>
  <c r="F17" i="5"/>
  <c r="E17" i="5"/>
  <c r="D17" i="5"/>
  <c r="C17" i="5"/>
  <c r="B17" i="5"/>
  <c r="J16" i="5"/>
  <c r="M16" i="5" s="1"/>
  <c r="I16" i="5"/>
  <c r="H16" i="5"/>
  <c r="G16" i="5"/>
  <c r="F16" i="5"/>
  <c r="E16" i="5"/>
  <c r="D16" i="5"/>
  <c r="C16" i="5"/>
  <c r="B16" i="5"/>
  <c r="J15" i="5"/>
  <c r="M15" i="5" s="1"/>
  <c r="I15" i="5"/>
  <c r="H15" i="5"/>
  <c r="G15" i="5"/>
  <c r="F15" i="5"/>
  <c r="E15" i="5"/>
  <c r="D15" i="5"/>
  <c r="C15" i="5"/>
  <c r="B15" i="5"/>
  <c r="J14" i="5"/>
  <c r="M14" i="5" s="1"/>
  <c r="I14" i="5"/>
  <c r="H14" i="5"/>
  <c r="G14" i="5"/>
  <c r="F14" i="5"/>
  <c r="E14" i="5"/>
  <c r="D14" i="5"/>
  <c r="C14" i="5"/>
  <c r="B14" i="5"/>
  <c r="J13" i="5"/>
  <c r="M13" i="5" s="1"/>
  <c r="I13" i="5"/>
  <c r="H13" i="5"/>
  <c r="G13" i="5"/>
  <c r="F13" i="5"/>
  <c r="E13" i="5"/>
  <c r="D13" i="5"/>
  <c r="C13" i="5"/>
  <c r="B13" i="5"/>
  <c r="J12" i="5"/>
  <c r="M12" i="5" s="1"/>
  <c r="I12" i="5"/>
  <c r="H12" i="5"/>
  <c r="G12" i="5"/>
  <c r="F12" i="5"/>
  <c r="E12" i="5"/>
  <c r="D12" i="5"/>
  <c r="C12" i="5"/>
  <c r="B12" i="5"/>
  <c r="J11" i="5"/>
  <c r="M11" i="5" s="1"/>
  <c r="I11" i="5"/>
  <c r="H11" i="5"/>
  <c r="G11" i="5"/>
  <c r="F11" i="5"/>
  <c r="E11" i="5"/>
  <c r="D11" i="5"/>
  <c r="C11" i="5"/>
  <c r="B11" i="5"/>
  <c r="J10" i="5"/>
  <c r="M10" i="5" s="1"/>
  <c r="I10" i="5"/>
  <c r="H10" i="5"/>
  <c r="G10" i="5"/>
  <c r="F10" i="5"/>
  <c r="E10" i="5"/>
  <c r="D10" i="5"/>
  <c r="C10" i="5"/>
  <c r="B10" i="5"/>
  <c r="J9" i="5"/>
  <c r="M9" i="5" s="1"/>
  <c r="I9" i="5"/>
  <c r="H9" i="5"/>
  <c r="G9" i="5"/>
  <c r="F9" i="5"/>
  <c r="E9" i="5"/>
  <c r="D9" i="5"/>
  <c r="C9" i="5"/>
  <c r="B9" i="5"/>
  <c r="G38" i="3"/>
  <c r="H38" i="3" s="1"/>
  <c r="C11" i="3"/>
  <c r="L24" i="5" s="1"/>
  <c r="D15" i="3" l="1"/>
  <c r="C16" i="3" s="1"/>
  <c r="D16" i="3"/>
  <c r="C17" i="3" s="1"/>
  <c r="D17" i="3"/>
  <c r="C18" i="3" s="1"/>
  <c r="D18" i="3"/>
  <c r="C19" i="3" s="1"/>
  <c r="K10" i="5"/>
  <c r="K16" i="5"/>
  <c r="K24" i="5"/>
  <c r="L14" i="5"/>
  <c r="L26" i="5"/>
  <c r="D19" i="3"/>
  <c r="L10" i="5"/>
  <c r="L16" i="5"/>
  <c r="L20" i="5"/>
  <c r="L22" i="5"/>
  <c r="K12" i="5"/>
  <c r="K14" i="5"/>
  <c r="K18" i="5"/>
  <c r="K22" i="5"/>
  <c r="K26" i="5"/>
  <c r="L12" i="5"/>
  <c r="L18" i="5"/>
  <c r="K9" i="5"/>
  <c r="K11" i="5"/>
  <c r="K13" i="5"/>
  <c r="K17" i="5"/>
  <c r="K23" i="5"/>
  <c r="K27" i="5"/>
  <c r="L9" i="5"/>
  <c r="L11" i="5"/>
  <c r="L13" i="5"/>
  <c r="L15" i="5"/>
  <c r="L17" i="5"/>
  <c r="L19" i="5"/>
  <c r="L21" i="5"/>
  <c r="L23" i="5"/>
  <c r="L25" i="5"/>
  <c r="L27" i="5"/>
  <c r="K15" i="5"/>
  <c r="K19" i="5"/>
  <c r="K21" i="5"/>
  <c r="K25" i="5"/>
  <c r="N17" i="5" l="1"/>
  <c r="O17" i="5" s="1"/>
  <c r="N14" i="5"/>
  <c r="O14" i="5" s="1"/>
  <c r="O25" i="5"/>
  <c r="N25" i="5"/>
  <c r="N15" i="5"/>
  <c r="O15" i="5" s="1"/>
  <c r="N16" i="5"/>
  <c r="O16" i="5" s="1"/>
  <c r="N10" i="5"/>
  <c r="O10" i="5" s="1"/>
  <c r="K20" i="5"/>
  <c r="O27" i="5"/>
  <c r="N27" i="5"/>
  <c r="N9" i="5"/>
  <c r="O9" i="5" s="1"/>
  <c r="N18" i="5"/>
  <c r="O18" i="5" s="1"/>
  <c r="N21" i="5"/>
  <c r="O21" i="5" s="1"/>
  <c r="N12" i="5"/>
  <c r="O12" i="5" s="1"/>
  <c r="N13" i="5"/>
  <c r="O13" i="5" s="1"/>
  <c r="N26" i="5"/>
  <c r="O26" i="5" s="1"/>
  <c r="N19" i="5"/>
  <c r="O19" i="5" s="1"/>
  <c r="N24" i="5"/>
  <c r="O24" i="5"/>
  <c r="N23" i="5"/>
  <c r="O23" i="5" s="1"/>
  <c r="N11" i="5"/>
  <c r="O11" i="5" s="1"/>
  <c r="N22" i="5"/>
  <c r="O22" i="5" s="1"/>
  <c r="N20" i="5" l="1"/>
  <c r="O20" i="5" s="1"/>
  <c r="C21" i="6" s="1"/>
  <c r="B9" i="6" l="1"/>
  <c r="C16" i="6"/>
  <c r="C17" i="6"/>
  <c r="C18" i="6"/>
  <c r="D9" i="6"/>
  <c r="C19" i="6"/>
  <c r="C9" i="6"/>
  <c r="C20" i="6"/>
  <c r="C22" i="6" l="1"/>
  <c r="D16" i="6"/>
  <c r="D17" i="6"/>
  <c r="D18" i="6"/>
  <c r="D19" i="6"/>
  <c r="D20" i="6"/>
  <c r="D21" i="6"/>
</calcChain>
</file>

<file path=xl/sharedStrings.xml><?xml version="1.0" encoding="utf-8"?>
<sst xmlns="http://schemas.openxmlformats.org/spreadsheetml/2006/main" count="529" uniqueCount="421">
  <si>
    <t>ANLEITUNG</t>
  </si>
  <si>
    <t>RFM-Analyse</t>
  </si>
  <si>
    <t>Kundensegmentierung in 4 Schritten</t>
  </si>
  <si>
    <t>4</t>
  </si>
  <si>
    <t>2.000</t>
  </si>
  <si>
    <t>5</t>
  </si>
  <si>
    <t>Schritte zur Segmentierung</t>
  </si>
  <si>
    <t>Kunden Kapazität</t>
  </si>
  <si>
    <t>Segmente plus Datenfehler-Prüfung</t>
  </si>
  <si>
    <t>WORKFLOW</t>
  </si>
  <si>
    <t>1</t>
  </si>
  <si>
    <t>Kundendaten eintragen</t>
  </si>
  <si>
    <t>Adresse, letzter Kauf, Anzahl Käufe, Gesamtumsatz im Blatt „Kundendaten“.</t>
  </si>
  <si>
    <t>2</t>
  </si>
  <si>
    <t>Einstellungen anpassen</t>
  </si>
  <si>
    <t>Stichtag heute, Betrachtungszeitraum (Standard 12 Monate), Scoring-Grenzen erst nach erstem Durchlauf.</t>
  </si>
  <si>
    <t>3</t>
  </si>
  <si>
    <t>Auswertung ansehen</t>
  </si>
  <si>
    <t>Scores und Segmente werden automatisch berechnet.</t>
  </si>
  <si>
    <t>Zusammenfassung nutzen</t>
  </si>
  <si>
    <t>Segmentverteilung, Maßnahmen und Ziele auf einen Blick.</t>
  </si>
  <si>
    <t>Du willst mit uns arbeiten?</t>
  </si>
  <si>
    <t>Wir setzen deine Print-Mailings um – von der Datenaufbereitung bis zur Auflieferung.</t>
  </si>
  <si>
    <t xml:space="preserve"> 030 / 8303094-00</t>
  </si>
  <si>
    <t>info@adressdruck.de</t>
  </si>
  <si>
    <t>adressdruck.de</t>
  </si>
  <si>
    <t>© adressdruck.de GmbH · Mai 2026</t>
  </si>
  <si>
    <t>DEIN INPUT</t>
  </si>
  <si>
    <t>Kundendaten</t>
  </si>
  <si>
    <t>Trage hier bis zu 2.000 Kunden ein. Kopiere dazu deine Daten aus einer anderen Tabelle. Klicke unten in die markierte Zelle B10 (derzeit "K-001") und füge deine Daten ein. Alle übrigen Blätter rechnen automatisch.</t>
  </si>
  <si>
    <t>Wichtig: Anzahl Käufe und Gesamtumsatz beziehen sich auf den Betrachtungszeitraum (siehe Blatt „Einstellungen“, Standard: 12 Monate).</t>
  </si>
  <si>
    <t>Kunden-Nr.</t>
  </si>
  <si>
    <t>Kundenname 1</t>
  </si>
  <si>
    <t>Kundenname 2</t>
  </si>
  <si>
    <t>Kundenname 3</t>
  </si>
  <si>
    <t>Straße / Postfach</t>
  </si>
  <si>
    <t>PLZ</t>
  </si>
  <si>
    <t>Ort</t>
  </si>
  <si>
    <t>Land</t>
  </si>
  <si>
    <t>Letzter Kauf</t>
  </si>
  <si>
    <t>Anzahl Käufe</t>
  </si>
  <si>
    <t>Gesamtumsatz (€)</t>
  </si>
  <si>
    <t>K-001</t>
  </si>
  <si>
    <t>Müller GmbH</t>
  </si>
  <si>
    <t>Geschäftsführung</t>
  </si>
  <si>
    <t>Industriestr. 12</t>
  </si>
  <si>
    <t>10115</t>
  </si>
  <si>
    <t>Berlin</t>
  </si>
  <si>
    <t>D</t>
  </si>
  <si>
    <t>K-002</t>
  </si>
  <si>
    <t>Schmidt &amp; Co.</t>
  </si>
  <si>
    <t>z.Hd. Herrn Schmidt</t>
  </si>
  <si>
    <t>Hauptstr. 45</t>
  </si>
  <si>
    <t>20095</t>
  </si>
  <si>
    <t>Hamburg</t>
  </si>
  <si>
    <t>Deutschland</t>
  </si>
  <si>
    <t>K-003</t>
  </si>
  <si>
    <t>Weber AG</t>
  </si>
  <si>
    <t>Am Markt 7</t>
  </si>
  <si>
    <t>80331</t>
  </si>
  <si>
    <t>München</t>
  </si>
  <si>
    <t>DEU</t>
  </si>
  <si>
    <t>K-004</t>
  </si>
  <si>
    <t>Fischer OHG</t>
  </si>
  <si>
    <t>Einkauf</t>
  </si>
  <si>
    <t>Bahnhofstr. 23</t>
  </si>
  <si>
    <t>50667</t>
  </si>
  <si>
    <t>Köln</t>
  </si>
  <si>
    <t>K-005</t>
  </si>
  <si>
    <t>Schneider KG</t>
  </si>
  <si>
    <t>Postfach 1234</t>
  </si>
  <si>
    <t>70173</t>
  </si>
  <si>
    <t>Stuttgart</t>
  </si>
  <si>
    <t>K-006</t>
  </si>
  <si>
    <t>Hofmann GmbH</t>
  </si>
  <si>
    <t>Schillerstr. 8</t>
  </si>
  <si>
    <t>60313</t>
  </si>
  <si>
    <t>Frankfurt</t>
  </si>
  <si>
    <t>K-007</t>
  </si>
  <si>
    <t>Braun &amp; Partner</t>
  </si>
  <si>
    <t>Rechtsanwälte</t>
  </si>
  <si>
    <t>Goethestr. 15</t>
  </si>
  <si>
    <t>01067</t>
  </si>
  <si>
    <t>Dresden</t>
  </si>
  <si>
    <t>DE</t>
  </si>
  <si>
    <t>K-008</t>
  </si>
  <si>
    <t>Klein GmbH</t>
  </si>
  <si>
    <t>Vertrieb</t>
  </si>
  <si>
    <t>Frau Klein</t>
  </si>
  <si>
    <t>Ringstr. 3</t>
  </si>
  <si>
    <t>40213</t>
  </si>
  <si>
    <t>Düsseldorf</t>
  </si>
  <si>
    <t>K-009</t>
  </si>
  <si>
    <t>Koch Services</t>
  </si>
  <si>
    <t>Berliner Str. 99</t>
  </si>
  <si>
    <t>04109</t>
  </si>
  <si>
    <t>Leipzig</t>
  </si>
  <si>
    <t>K-010</t>
  </si>
  <si>
    <t>Richter AG</t>
  </si>
  <si>
    <t>Dorfstr. 1</t>
  </si>
  <si>
    <t>90402</t>
  </si>
  <si>
    <t>Nürnberg</t>
  </si>
  <si>
    <t>K-011</t>
  </si>
  <si>
    <t>Meier Handel</t>
  </si>
  <si>
    <t>Marktplatz 5</t>
  </si>
  <si>
    <t>28195</t>
  </si>
  <si>
    <t>Bremen</t>
  </si>
  <si>
    <t>K-012</t>
  </si>
  <si>
    <t>Wagner GmbH</t>
  </si>
  <si>
    <t>Lindenweg 22</t>
  </si>
  <si>
    <t>30159</t>
  </si>
  <si>
    <t>Hannover</t>
  </si>
  <si>
    <t>K-013</t>
  </si>
  <si>
    <t>Schulz &amp; Söhne</t>
  </si>
  <si>
    <t>Herr Schulz jr.</t>
  </si>
  <si>
    <t>Waldstr. 18</t>
  </si>
  <si>
    <t>45127</t>
  </si>
  <si>
    <t>Essen</t>
  </si>
  <si>
    <t>K-014</t>
  </si>
  <si>
    <t>Becker KG</t>
  </si>
  <si>
    <t>Mühlenstr. 6</t>
  </si>
  <si>
    <t>24103</t>
  </si>
  <si>
    <t>Kiel</t>
  </si>
  <si>
    <t>K-015</t>
  </si>
  <si>
    <t>Hoffmann Ltd.</t>
  </si>
  <si>
    <t>Rue de Rivoli 10</t>
  </si>
  <si>
    <t>75001</t>
  </si>
  <si>
    <t>Paris</t>
  </si>
  <si>
    <t>F</t>
  </si>
  <si>
    <t>K-016</t>
  </si>
  <si>
    <t>Krüger GmbH</t>
  </si>
  <si>
    <t>Kirchstr. 33</t>
  </si>
  <si>
    <t>99084</t>
  </si>
  <si>
    <t>Erfurt</t>
  </si>
  <si>
    <t>K-017</t>
  </si>
  <si>
    <t>Lehmann OHG</t>
  </si>
  <si>
    <t>Mozartstr. 11</t>
  </si>
  <si>
    <t>39104</t>
  </si>
  <si>
    <t>Magdeburg</t>
  </si>
  <si>
    <t>K-018</t>
  </si>
  <si>
    <t>Wolf Services</t>
  </si>
  <si>
    <t>Herrn Wolf</t>
  </si>
  <si>
    <t>Wiener Str. 5</t>
  </si>
  <si>
    <t>1010</t>
  </si>
  <si>
    <t>Wien</t>
  </si>
  <si>
    <t>AT</t>
  </si>
  <si>
    <t>K-019</t>
  </si>
  <si>
    <t>Peters GmbH</t>
  </si>
  <si>
    <t>Bahnhofplatz 2</t>
  </si>
  <si>
    <t>8001</t>
  </si>
  <si>
    <t>Zürich</t>
  </si>
  <si>
    <t>CH</t>
  </si>
  <si>
    <t>K-020</t>
  </si>
  <si>
    <t>Neumann AG</t>
  </si>
  <si>
    <t>Am Ring 14</t>
  </si>
  <si>
    <t>DEINE VORARBEIT</t>
  </si>
  <si>
    <t>Einstellungen</t>
  </si>
  <si>
    <t>Anpassbar an Branche und Auswertungszeitraum</t>
  </si>
  <si>
    <t>GRUNDEINSTELLUNGEN</t>
  </si>
  <si>
    <t>Stichtag (heute):</t>
  </si>
  <si>
    <t>Betrachtungszeitraum (Monate):</t>
  </si>
  <si>
    <t>Betrachtungszeitraum (Tage):</t>
  </si>
  <si>
    <t>berechnet</t>
  </si>
  <si>
    <t>R – RECENCY (TAGE SEIT LETZTEM KAUF) – AUTOMATISCH AUF BETRACHTUNGSZEITRAUM SKALIERT</t>
  </si>
  <si>
    <t>Score</t>
  </si>
  <si>
    <t>Von (Tage)</t>
  </si>
  <si>
    <t>Bis (Tage)</t>
  </si>
  <si>
    <t>Bedeutung</t>
  </si>
  <si>
    <t>Gewichtung R in %</t>
  </si>
  <si>
    <t>Sehr aktuell</t>
  </si>
  <si>
    <t>Aktuell</t>
  </si>
  <si>
    <t>Mittel</t>
  </si>
  <si>
    <t>Veraltet</t>
  </si>
  <si>
    <t>Stark veraltet</t>
  </si>
  <si>
    <t>Die Grenzen berechnen sich aus dem Betrachtungszeitraum. Für eigene Grenzwerte einfach die vorhandene Formel mit einer Zahl überschreiben.</t>
  </si>
  <si>
    <t>F – FREQUENCY (ANZAHL KÄUFE IM BETRACHTUNGSZEITRAUM)</t>
  </si>
  <si>
    <t>Von</t>
  </si>
  <si>
    <t>Bis</t>
  </si>
  <si>
    <t>Gewichtung F in %</t>
  </si>
  <si>
    <t>Vielkäufer</t>
  </si>
  <si>
    <t>Häufig</t>
  </si>
  <si>
    <t>Regelmäßig</t>
  </si>
  <si>
    <t>Wiederkäufer</t>
  </si>
  <si>
    <t>Einmalkäufer</t>
  </si>
  <si>
    <t>M – MONETARY (UMSATZ IN € IM BETRACHTUNGSZEITRAUM)</t>
  </si>
  <si>
    <t>Von (€)</t>
  </si>
  <si>
    <t>Bis (€)</t>
  </si>
  <si>
    <t>Gewichtung M in %</t>
  </si>
  <si>
    <t>Top-Umsatz</t>
  </si>
  <si>
    <t>Hoch</t>
  </si>
  <si>
    <t>Niedrig</t>
  </si>
  <si>
    <t>Minimal</t>
  </si>
  <si>
    <t>Summe Gewichtungen in %</t>
  </si>
  <si>
    <t>Blaue Werte sind anpassbar. Passe sie an deine Branche und dein Preisgefüge an.</t>
  </si>
  <si>
    <t>A</t>
  </si>
  <si>
    <t>Österreich</t>
  </si>
  <si>
    <t>AUT</t>
  </si>
  <si>
    <t>Schweiz</t>
  </si>
  <si>
    <t>CHE</t>
  </si>
  <si>
    <t>Frankreich</t>
  </si>
  <si>
    <t>FR</t>
  </si>
  <si>
    <t>FRA</t>
  </si>
  <si>
    <t>NL</t>
  </si>
  <si>
    <t>Niederlande</t>
  </si>
  <si>
    <t>NLD</t>
  </si>
  <si>
    <t>B</t>
  </si>
  <si>
    <t>Belgien</t>
  </si>
  <si>
    <t>BE</t>
  </si>
  <si>
    <t>BEL</t>
  </si>
  <si>
    <t>L</t>
  </si>
  <si>
    <t>Luxemburg</t>
  </si>
  <si>
    <t>LU</t>
  </si>
  <si>
    <t>LUX</t>
  </si>
  <si>
    <t>PL</t>
  </si>
  <si>
    <t>Polen</t>
  </si>
  <si>
    <t>POL</t>
  </si>
  <si>
    <t>CZ</t>
  </si>
  <si>
    <t>Tschechien</t>
  </si>
  <si>
    <t>CZE</t>
  </si>
  <si>
    <t>DK</t>
  </si>
  <si>
    <t>Dänemark</t>
  </si>
  <si>
    <t>DNK</t>
  </si>
  <si>
    <t>S</t>
  </si>
  <si>
    <t>Schweden</t>
  </si>
  <si>
    <t>SE</t>
  </si>
  <si>
    <t>SWE</t>
  </si>
  <si>
    <t>N</t>
  </si>
  <si>
    <t>Norwegen</t>
  </si>
  <si>
    <t>NO</t>
  </si>
  <si>
    <t>NOR</t>
  </si>
  <si>
    <t>FI</t>
  </si>
  <si>
    <t>Finnland</t>
  </si>
  <si>
    <t>FIN</t>
  </si>
  <si>
    <t>GB</t>
  </si>
  <si>
    <t>Großbritannien</t>
  </si>
  <si>
    <t>GBR</t>
  </si>
  <si>
    <t>UK</t>
  </si>
  <si>
    <t>IE</t>
  </si>
  <si>
    <t>Irland</t>
  </si>
  <si>
    <t>IRL</t>
  </si>
  <si>
    <t>E</t>
  </si>
  <si>
    <t>Spanien</t>
  </si>
  <si>
    <t>ES</t>
  </si>
  <si>
    <t>ESP</t>
  </si>
  <si>
    <t>P</t>
  </si>
  <si>
    <t>Portugal</t>
  </si>
  <si>
    <t>PT</t>
  </si>
  <si>
    <t>PRT</t>
  </si>
  <si>
    <t>I</t>
  </si>
  <si>
    <t>Italien</t>
  </si>
  <si>
    <t>IT</t>
  </si>
  <si>
    <t>ITA</t>
  </si>
  <si>
    <t>GR</t>
  </si>
  <si>
    <t>Griechenland</t>
  </si>
  <si>
    <t>GRC</t>
  </si>
  <si>
    <t>HU</t>
  </si>
  <si>
    <t>Ungarn</t>
  </si>
  <si>
    <t>HUN</t>
  </si>
  <si>
    <t>SK</t>
  </si>
  <si>
    <t>Slowakei</t>
  </si>
  <si>
    <t>SVK</t>
  </si>
  <si>
    <t>SI</t>
  </si>
  <si>
    <t>Slowenien</t>
  </si>
  <si>
    <t>SVN</t>
  </si>
  <si>
    <t>HR</t>
  </si>
  <si>
    <t>Kroatien</t>
  </si>
  <si>
    <t>HRV</t>
  </si>
  <si>
    <t>RO</t>
  </si>
  <si>
    <t>Rumänien</t>
  </si>
  <si>
    <t>ROU</t>
  </si>
  <si>
    <t>BG</t>
  </si>
  <si>
    <t>Bulgarien</t>
  </si>
  <si>
    <t>BGR</t>
  </si>
  <si>
    <t>EE</t>
  </si>
  <si>
    <t>Estland</t>
  </si>
  <si>
    <t>EST</t>
  </si>
  <si>
    <t>LV</t>
  </si>
  <si>
    <t>Lettland</t>
  </si>
  <si>
    <t>LVA</t>
  </si>
  <si>
    <t>LT</t>
  </si>
  <si>
    <t>Litauen</t>
  </si>
  <si>
    <t>LTU</t>
  </si>
  <si>
    <t>US</t>
  </si>
  <si>
    <t>Vereinigte Staaten</t>
  </si>
  <si>
    <t>USA</t>
  </si>
  <si>
    <t>CA</t>
  </si>
  <si>
    <t>Kanada</t>
  </si>
  <si>
    <t>CAN</t>
  </si>
  <si>
    <t>JP</t>
  </si>
  <si>
    <t>Japan</t>
  </si>
  <si>
    <t>JPN</t>
  </si>
  <si>
    <t>CN</t>
  </si>
  <si>
    <t>China</t>
  </si>
  <si>
    <t>CHN</t>
  </si>
  <si>
    <t>AU</t>
  </si>
  <si>
    <t>Australien</t>
  </si>
  <si>
    <t>AUS</t>
  </si>
  <si>
    <t>BR</t>
  </si>
  <si>
    <t>Brasilien</t>
  </si>
  <si>
    <t>BRA</t>
  </si>
  <si>
    <t>RU</t>
  </si>
  <si>
    <t>Russland</t>
  </si>
  <si>
    <t>RUS</t>
  </si>
  <si>
    <t>IN</t>
  </si>
  <si>
    <t>Indien</t>
  </si>
  <si>
    <t>IND</t>
  </si>
  <si>
    <t>ZA</t>
  </si>
  <si>
    <t>Südafrika</t>
  </si>
  <si>
    <t>ZAF</t>
  </si>
  <si>
    <t>TR</t>
  </si>
  <si>
    <t>Türkei</t>
  </si>
  <si>
    <t>TUR</t>
  </si>
  <si>
    <t>MX</t>
  </si>
  <si>
    <t>Mexiko</t>
  </si>
  <si>
    <t>MEX</t>
  </si>
  <si>
    <t>KR</t>
  </si>
  <si>
    <t>Südkorea</t>
  </si>
  <si>
    <t>KOR</t>
  </si>
  <si>
    <t>IL</t>
  </si>
  <si>
    <t>Israel</t>
  </si>
  <si>
    <t>ISR</t>
  </si>
  <si>
    <t>AE</t>
  </si>
  <si>
    <t>Vereinigte Arabische Emirate</t>
  </si>
  <si>
    <t>ARE</t>
  </si>
  <si>
    <t>SA</t>
  </si>
  <si>
    <t>Saudi-Arabien</t>
  </si>
  <si>
    <t>SAU</t>
  </si>
  <si>
    <t>TH</t>
  </si>
  <si>
    <t>Thailand</t>
  </si>
  <si>
    <t>THA</t>
  </si>
  <si>
    <t>SG</t>
  </si>
  <si>
    <t>Singapur</t>
  </si>
  <si>
    <t>SGP</t>
  </si>
  <si>
    <t>NZ</t>
  </si>
  <si>
    <t>Neuseeland</t>
  </si>
  <si>
    <t>NZL</t>
  </si>
  <si>
    <t>EG</t>
  </si>
  <si>
    <t>Ägypten</t>
  </si>
  <si>
    <t>EGY</t>
  </si>
  <si>
    <t>MA</t>
  </si>
  <si>
    <t>Marokko</t>
  </si>
  <si>
    <t>MAR</t>
  </si>
  <si>
    <t>DEIN ERGEBNIS</t>
  </si>
  <si>
    <t>RFM-Auswertung</t>
  </si>
  <si>
    <t>Automatische Berechnung auf Basis deiner Kundendaten</t>
  </si>
  <si>
    <t>Recency (Tage)</t>
  </si>
  <si>
    <t>R</t>
  </si>
  <si>
    <t>M</t>
  </si>
  <si>
    <t>RFM-Gesamt</t>
  </si>
  <si>
    <t>Segment</t>
  </si>
  <si>
    <t>DIE QUINTESSENZ</t>
  </si>
  <si>
    <t>Zusammenfassung</t>
  </si>
  <si>
    <t>Segmentverteilung und Handlungsempfehlungen</t>
  </si>
  <si>
    <t>Champions</t>
  </si>
  <si>
    <t>Im Risiko</t>
  </si>
  <si>
    <t>Inaktiv</t>
  </si>
  <si>
    <t>SEGMENTVERTEILUNG</t>
  </si>
  <si>
    <t>Anzahl</t>
  </si>
  <si>
    <t>Anteil</t>
  </si>
  <si>
    <t>Empfohlene Maßnahme</t>
  </si>
  <si>
    <t>Ziel</t>
  </si>
  <si>
    <t>Champion</t>
  </si>
  <si>
    <t>VIP-Angebot, exklusiver Vorab-Zugang, Dankschreiben</t>
  </si>
  <si>
    <t>Bindung stärken</t>
  </si>
  <si>
    <t>Entwicklung</t>
  </si>
  <si>
    <t>Passendes Zusatzangebot mit zeitlicher Begrenzung</t>
  </si>
  <si>
    <t>Kauffrequenz erhöhen</t>
  </si>
  <si>
    <t>Gefährdet</t>
  </si>
  <si>
    <t>Gutschein mit Deadline, z. B. 20 % Rabatt</t>
  </si>
  <si>
    <t>Reaktivieren</t>
  </si>
  <si>
    <t>Abwanderung</t>
  </si>
  <si>
    <t>Rabattgutschein mit klarem Call-to-Action</t>
  </si>
  <si>
    <t>Letzter Versuch</t>
  </si>
  <si>
    <t>Adressabgleich, dann Reaktivierungsmailing mit starkem Anreiz</t>
  </si>
  <si>
    <t>Zurückgewinnen oder bereinigen</t>
  </si>
  <si>
    <t>⚠ Datenfehler</t>
  </si>
  <si>
    <t>Datum prüfen: letzter Kauf liegt in der Zukunft</t>
  </si>
  <si>
    <t>Datenfehler korrigieren</t>
  </si>
  <si>
    <t>Gesamt</t>
  </si>
  <si>
    <t>Nächster Schritt: Das passende Mailing für jedes Segment – siehe Blatt „Umsetzung“.</t>
  </si>
  <si>
    <t>NUTZE NUN DEIN NEUES WISSEN!</t>
  </si>
  <si>
    <t>Umsetzung</t>
  </si>
  <si>
    <t>Für jedes Segment das passende Mailing – aus einer Hand</t>
  </si>
  <si>
    <t>MAILING-EMPFEHLUNGEN JE SEGMENT</t>
  </si>
  <si>
    <t>Jedes Segment braucht eine eigene Ansprache. Wir setzen die Mailings für dich um.</t>
  </si>
  <si>
    <t>Mailing-Typ</t>
  </si>
  <si>
    <t>Ausstattung</t>
  </si>
  <si>
    <t>Wirkung</t>
  </si>
  <si>
    <t>Beispiel-CTA</t>
  </si>
  <si>
    <t>VIP-Dankschreiben oder Vorabinformation für bald eingeführte Produkte</t>
  </si>
  <si>
    <t>Papier mit höherer Grammatur, volladressiert und personalisiert. Frankierung evtl. per Briefmarke.</t>
  </si>
  <si>
    <t>Bindung stärken, Wertschätzung zeigen, Empfehlungen auslösen</t>
  </si>
  <si>
    <t>„Als Dankeschön für Ihre Treue: exklusiver Vorab-Zugang zu unserem neuen Sortiment.“</t>
  </si>
  <si>
    <t>Cross-Selling-Postkarte</t>
  </si>
  <si>
    <t>Postkarte oder Selfmailer im Maxi-Format, personalisiert, zeitlich begrenztes Angebot.</t>
  </si>
  <si>
    <t>Kauffrequenz erhöhen, Zusatzprodukte platzieren</t>
  </si>
  <si>
    <t>„Kunden wie Sie interessieren sich auch für … – jetzt 14 Tage gültig.“</t>
  </si>
  <si>
    <t>Reaktivierungsmailing mit Gutschein</t>
  </si>
  <si>
    <t>Selfmailer oder Brief mit Gutscheincode (Prozente, nicht Euro), klare Deadline, Response-Element.</t>
  </si>
  <si>
    <t>Kunden zurückholen, bevor sie endgültig abwandern</t>
  </si>
  <si>
    <t>„Wir haben Sie vermisst – 20 % auf Ihre nächste Bestellung, gültig bis [Datum].“</t>
  </si>
  <si>
    <t>Letzte-Chance-Mailing</t>
  </si>
  <si>
    <t>Postkarte oder Brief mit starkem Rabatt, emotionale Ansprache, Responseplus-Antwortkarte.</t>
  </si>
  <si>
    <t>Letzter Versuch vor Verlust. Lieber wenig Marge als den Kunden kampflos aufgeben.</t>
  </si>
  <si>
    <t>„Erinnern Sie sich noch an uns? Ihr persönlicher 25 %-Gutschein – nur noch 10 Tage.“</t>
  </si>
  <si>
    <t>Reaktivierungskampagne nach Adressabgleich</t>
  </si>
  <si>
    <t>Erst Adressprüfung (ideal über Lettershop), dann Mailing mit starkem Anreiz und Response-Element.</t>
  </si>
  <si>
    <t>Prüfen, ob erreichbar und demografisch sinnvoll – dann zurückgewinnen.</t>
  </si>
  <si>
    <t>„Es ist eine Weile her – schauen Sie, was sich bei uns getan hat. 30 % Rabatt für Sie.“</t>
  </si>
  <si>
    <t>Mehr als 2.000 Kunden? Oder lieber direkt zu uns?</t>
  </si>
  <si>
    <t>Diese Excel-Vorlage funktioniert für bis zu 2.000 Kunden und segmentiert in jeweils 5 Quintile. Du hast die Daten nicht im passenden Format? Wir machen's für dich.</t>
  </si>
  <si>
    <t>Das bekommst du bei adressdruck.de</t>
  </si>
  <si>
    <t>Alles aus einer Hand – von den Rohdaten bis zum fertigen Mailing.</t>
  </si>
  <si>
    <t>•   Datenaufbereitung und RFM-Analyse</t>
  </si>
  <si>
    <t>•   Gestaltungsunterstützung und Druck</t>
  </si>
  <si>
    <t>•   Personalisierung und Mailingproduktion</t>
  </si>
  <si>
    <t>•   DV-Freimachung und Postauflieferung</t>
  </si>
  <si>
    <t>•   Responseplus-Antwortumschläge und -postkarten, Rücklaufverarbeitung</t>
  </si>
  <si>
    <t>•   Adressabgleich und Dublettenprüfung</t>
  </si>
  <si>
    <t xml:space="preserve">      &lt;--</t>
  </si>
  <si>
    <t>Hier kannst du die Gewichtung der einzelnen Kenngrößen (R, F, M) für die Auswertung bestimmen. Die empfohlene Einstellung ist 
R: 50%
F: 30%
M: 20%
Bitte achte darauf, dass du bei Änderungen der Gewichtung in der Summe wieder auf 100% kommst.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</si>
</sst>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&quot; €&quot;"/>
    <numFmt numFmtId="166" formatCode="0.0%"/>
  </numFmts>
  <fonts count="39" x14ac:knownFonts="1">
    <font>
      <sz val="11"/>
      <color theme="1"/>
      <name val="Calibri"/>
      <family val="2"/>
      <charset val="1"/>
    </font>
    <font>
      <b/>
      <sz val="10"/>
      <color rgb="FFFFFFFF"/>
      <name val="Calibri"/>
      <charset val="1"/>
    </font>
    <font>
      <b/>
      <sz val="24"/>
      <color rgb="FF0F172A"/>
      <name val="Calibri"/>
      <charset val="1"/>
    </font>
    <font>
      <sz val="11"/>
      <color rgb="FF64748B"/>
      <name val="Calibri"/>
      <charset val="1"/>
    </font>
    <font>
      <b/>
      <sz val="22"/>
      <color rgb="FF1A4B7E"/>
      <name val="Calibri"/>
      <charset val="1"/>
    </font>
    <font>
      <sz val="10"/>
      <color rgb="FF64748B"/>
      <name val="Calibri"/>
      <charset val="1"/>
    </font>
    <font>
      <b/>
      <sz val="10"/>
      <color rgb="FF64748B"/>
      <name val="Calibri"/>
      <charset val="1"/>
    </font>
    <font>
      <b/>
      <sz val="24"/>
      <color rgb="FF1A4B7E"/>
      <name val="Calibri"/>
      <charset val="1"/>
    </font>
    <font>
      <b/>
      <sz val="11"/>
      <color rgb="FF0F172A"/>
      <name val="Calibri"/>
      <charset val="1"/>
    </font>
    <font>
      <sz val="11"/>
      <color rgb="FF334155"/>
      <name val="Calibri"/>
      <charset val="1"/>
    </font>
    <font>
      <b/>
      <sz val="15"/>
      <color rgb="FF0F172A"/>
      <name val="Calibri"/>
      <charset val="1"/>
    </font>
    <font>
      <b/>
      <u/>
      <sz val="11"/>
      <color rgb="FF1A4B7E"/>
      <name val="Calibri"/>
      <charset val="1"/>
    </font>
    <font>
      <sz val="9"/>
      <color rgb="FF64748B"/>
      <name val="Calibri"/>
      <charset val="1"/>
    </font>
    <font>
      <b/>
      <sz val="9"/>
      <color rgb="FFF39200"/>
      <name val="Calibri"/>
      <charset val="1"/>
    </font>
    <font>
      <i/>
      <sz val="10"/>
      <color rgb="FFF39200"/>
      <name val="Calibri"/>
      <charset val="1"/>
    </font>
    <font>
      <sz val="10"/>
      <color rgb="FF334155"/>
      <name val="Calibri"/>
      <charset val="1"/>
    </font>
    <font>
      <sz val="10"/>
      <color rgb="FF3B82F6"/>
      <name val="Calibri"/>
      <charset val="1"/>
    </font>
    <font>
      <b/>
      <sz val="9"/>
      <color rgb="FFFFFFFF"/>
      <name val="Calibri"/>
      <charset val="1"/>
    </font>
    <font>
      <sz val="10"/>
      <color rgb="FF5B7220"/>
      <name val="Calibri"/>
      <charset val="1"/>
    </font>
    <font>
      <b/>
      <sz val="10"/>
      <color rgb="FF3B82F6"/>
      <name val="Calibri"/>
      <charset val="1"/>
    </font>
    <font>
      <sz val="10"/>
      <color rgb="FF6F8A2E"/>
      <name val="Calibri"/>
      <charset val="1"/>
    </font>
    <font>
      <sz val="10"/>
      <color rgb="FF7D6608"/>
      <name val="Calibri"/>
      <charset val="1"/>
    </font>
    <font>
      <sz val="10"/>
      <color rgb="FFA66200"/>
      <name val="Calibri"/>
      <charset val="1"/>
    </font>
    <font>
      <sz val="10"/>
      <color rgb="FF8B1A1A"/>
      <name val="Calibri"/>
      <charset val="1"/>
    </font>
    <font>
      <b/>
      <sz val="10"/>
      <color rgb="FF334155"/>
      <name val="Calibri"/>
      <charset val="1"/>
    </font>
    <font>
      <b/>
      <sz val="15"/>
      <color rgb="FF0F172A"/>
      <name val="Calibri"/>
      <family val="2"/>
      <charset val="1"/>
    </font>
    <font>
      <sz val="11"/>
      <color rgb="FF334155"/>
      <name val="Calibri"/>
      <family val="2"/>
      <charset val="1"/>
    </font>
    <font>
      <b/>
      <u/>
      <sz val="11"/>
      <color rgb="FF1A4B7E"/>
      <name val="Calibri"/>
      <family val="2"/>
      <charset val="1"/>
    </font>
    <font>
      <b/>
      <sz val="10"/>
      <color rgb="FF8B0000"/>
      <name val="Calibri"/>
      <charset val="1"/>
    </font>
    <font>
      <sz val="10"/>
      <color rgb="FF1A4B7E"/>
      <name val="Calibri"/>
      <charset val="1"/>
    </font>
    <font>
      <sz val="10"/>
      <color rgb="FF606060"/>
      <name val="Calibri"/>
      <charset val="1"/>
    </font>
    <font>
      <b/>
      <sz val="13"/>
      <color rgb="FF1A4B7E"/>
      <name val="Calibri"/>
      <charset val="1"/>
    </font>
    <font>
      <b/>
      <sz val="10"/>
      <color rgb="FF5B7220"/>
      <name val="Calibri"/>
      <charset val="1"/>
    </font>
    <font>
      <i/>
      <sz val="10"/>
      <color rgb="FF595959"/>
      <name val="Calibri"/>
      <charset val="1"/>
    </font>
    <font>
      <b/>
      <sz val="10"/>
      <color rgb="FF1A4B7E"/>
      <name val="Calibri"/>
      <charset val="1"/>
    </font>
    <font>
      <b/>
      <sz val="10"/>
      <color rgb="FFA66200"/>
      <name val="Calibri"/>
      <charset val="1"/>
    </font>
    <font>
      <b/>
      <sz val="10"/>
      <color rgb="FF8B1A1A"/>
      <name val="Calibri"/>
      <charset val="1"/>
    </font>
    <font>
      <b/>
      <sz val="10"/>
      <color rgb="FF606060"/>
      <name val="Calibri"/>
      <charset val="1"/>
    </font>
    <font>
      <b/>
      <sz val="14"/>
      <color rgb="FF1A4B7E"/>
      <name val="Calibri"/>
      <charset val="1"/>
    </font>
  </fonts>
  <fills count="19">
    <fill>
      <patternFill patternType="none"/>
    </fill>
    <fill>
      <patternFill patternType="gray125"/>
    </fill>
    <fill>
      <patternFill patternType="solid">
        <fgColor rgb="FFF39200"/>
        <bgColor rgb="FFFF8080"/>
      </patternFill>
    </fill>
    <fill>
      <patternFill patternType="solid">
        <fgColor rgb="FFEFF4F9"/>
        <bgColor rgb="FFF8FAFC"/>
      </patternFill>
    </fill>
    <fill>
      <patternFill patternType="solid">
        <fgColor rgb="FFFFFFFF"/>
        <bgColor rgb="FFF8FAFC"/>
      </patternFill>
    </fill>
    <fill>
      <patternFill patternType="solid">
        <fgColor rgb="FFFEF4E5"/>
        <bgColor rgb="FFFDEADA"/>
      </patternFill>
    </fill>
    <fill>
      <patternFill patternType="solid">
        <fgColor rgb="FF1A4B7E"/>
        <bgColor rgb="FF334155"/>
      </patternFill>
    </fill>
    <fill>
      <patternFill patternType="solid">
        <fgColor theme="9" tint="0.79989013336588644"/>
        <bgColor rgb="FFFCE4C8"/>
      </patternFill>
    </fill>
    <fill>
      <patternFill patternType="solid">
        <fgColor rgb="FFF8FAFC"/>
        <bgColor rgb="FFFFFFFF"/>
      </patternFill>
    </fill>
    <fill>
      <patternFill patternType="solid">
        <fgColor rgb="FFDFEBC5"/>
        <bgColor rgb="FFEBF2D9"/>
      </patternFill>
    </fill>
    <fill>
      <patternFill patternType="solid">
        <fgColor rgb="FFFFE8B8"/>
        <bgColor rgb="FFFCE4C8"/>
      </patternFill>
    </fill>
    <fill>
      <patternFill patternType="solid">
        <fgColor rgb="FFEBF2D9"/>
        <bgColor rgb="FFE8E8E8"/>
      </patternFill>
    </fill>
    <fill>
      <patternFill patternType="solid">
        <fgColor rgb="FFFFF4C7"/>
        <bgColor rgb="FFFEF4E5"/>
      </patternFill>
    </fill>
    <fill>
      <patternFill patternType="solid">
        <fgColor rgb="FFFCE4C8"/>
        <bgColor rgb="FFFFE8B8"/>
      </patternFill>
    </fill>
    <fill>
      <patternFill patternType="solid">
        <fgColor rgb="FFF5D1D1"/>
        <bgColor rgb="FFFCE4C8"/>
      </patternFill>
    </fill>
    <fill>
      <patternFill patternType="solid">
        <fgColor rgb="FFD6E4F0"/>
        <bgColor rgb="FFDCE3EC"/>
      </patternFill>
    </fill>
    <fill>
      <patternFill patternType="solid">
        <fgColor rgb="FFE8E8E8"/>
        <bgColor rgb="FFDCE3EC"/>
      </patternFill>
    </fill>
    <fill>
      <patternFill patternType="solid">
        <fgColor rgb="FF8B0000"/>
        <bgColor rgb="FF800000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DCE3EC"/>
      </bottom>
      <diagonal/>
    </border>
    <border>
      <left style="thin">
        <color rgb="FFDCE3EC"/>
      </left>
      <right style="thin">
        <color rgb="FFDCE3EC"/>
      </right>
      <top style="thin">
        <color rgb="FFDCE3EC"/>
      </top>
      <bottom/>
      <diagonal/>
    </border>
    <border>
      <left style="thin">
        <color rgb="FFDCE3EC"/>
      </left>
      <right style="thin">
        <color rgb="FFDCE3EC"/>
      </right>
      <top/>
      <bottom/>
      <diagonal/>
    </border>
    <border>
      <left style="thin">
        <color rgb="FFDCE3EC"/>
      </left>
      <right style="thin">
        <color rgb="FFDCE3EC"/>
      </right>
      <top/>
      <bottom style="thin">
        <color rgb="FFDCE3EC"/>
      </bottom>
      <diagonal/>
    </border>
    <border>
      <left style="thin">
        <color rgb="FFDCE3EC"/>
      </left>
      <right/>
      <top style="thin">
        <color rgb="FFDCE3EC"/>
      </top>
      <bottom/>
      <diagonal/>
    </border>
    <border>
      <left/>
      <right/>
      <top style="thin">
        <color rgb="FFDCE3EC"/>
      </top>
      <bottom/>
      <diagonal/>
    </border>
    <border>
      <left/>
      <right style="thin">
        <color rgb="FFDCE3EC"/>
      </right>
      <top style="thin">
        <color rgb="FFDCE3EC"/>
      </top>
      <bottom/>
      <diagonal/>
    </border>
    <border>
      <left style="thin">
        <color rgb="FFDCE3EC"/>
      </left>
      <right/>
      <top/>
      <bottom/>
      <diagonal/>
    </border>
    <border>
      <left/>
      <right style="thin">
        <color rgb="FFDCE3EC"/>
      </right>
      <top/>
      <bottom/>
      <diagonal/>
    </border>
    <border>
      <left style="thin">
        <color rgb="FFDCE3EC"/>
      </left>
      <right/>
      <top/>
      <bottom style="thin">
        <color rgb="FFDCE3EC"/>
      </bottom>
      <diagonal/>
    </border>
    <border>
      <left/>
      <right style="thin">
        <color rgb="FFDCE3EC"/>
      </right>
      <top/>
      <bottom style="thin">
        <color rgb="FFDCE3EC"/>
      </bottom>
      <diagonal/>
    </border>
    <border>
      <left style="thick">
        <color rgb="FFF39200"/>
      </left>
      <right/>
      <top style="thin">
        <color rgb="FFDCE3EC"/>
      </top>
      <bottom/>
      <diagonal/>
    </border>
    <border>
      <left style="thick">
        <color rgb="FFF39200"/>
      </left>
      <right/>
      <top/>
      <bottom/>
      <diagonal/>
    </border>
    <border>
      <left style="thick">
        <color rgb="FFF39200"/>
      </left>
      <right/>
      <top/>
      <bottom style="thin">
        <color rgb="FFDCE3EC"/>
      </bottom>
      <diagonal/>
    </border>
    <border>
      <left/>
      <right/>
      <top style="thin">
        <color rgb="FFDCE3EC"/>
      </top>
      <bottom style="thin">
        <color rgb="FFDCE3EC"/>
      </bottom>
      <diagonal/>
    </border>
    <border>
      <left style="thin">
        <color rgb="FFDCE3EC"/>
      </left>
      <right style="thin">
        <color rgb="FFDCE3EC"/>
      </right>
      <top style="thin">
        <color rgb="FFDCE3EC"/>
      </top>
      <bottom style="thin">
        <color rgb="FFDCE3EC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7" fillId="6" borderId="0" xfId="0" applyFont="1" applyFill="1" applyAlignment="1">
      <alignment horizontal="center" vertical="center"/>
    </xf>
    <xf numFmtId="0" fontId="12" fillId="0" borderId="0" xfId="0" applyFont="1"/>
    <xf numFmtId="0" fontId="11" fillId="5" borderId="0" xfId="0" applyFont="1" applyFill="1" applyAlignment="1">
      <alignment horizontal="lef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3" borderId="2" xfId="0" applyFill="1" applyBorder="1"/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4" xfId="0" applyFill="1" applyBorder="1"/>
    <xf numFmtId="0" fontId="6" fillId="0" borderId="0" xfId="0" applyFon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11" xfId="0" applyFill="1" applyBorder="1"/>
    <xf numFmtId="0" fontId="0" fillId="5" borderId="12" xfId="0" applyFill="1" applyBorder="1"/>
    <xf numFmtId="0" fontId="0" fillId="5" borderId="6" xfId="0" applyFill="1" applyBorder="1"/>
    <xf numFmtId="0" fontId="0" fillId="5" borderId="7" xfId="0" applyFill="1" applyBorder="1"/>
    <xf numFmtId="0" fontId="11" fillId="5" borderId="13" xfId="0" applyFont="1" applyFill="1" applyBorder="1" applyAlignment="1">
      <alignment horizontal="left" vertical="center" indent="2"/>
    </xf>
    <xf numFmtId="0" fontId="0" fillId="5" borderId="14" xfId="0" applyFill="1" applyBorder="1"/>
    <xf numFmtId="0" fontId="0" fillId="5" borderId="1" xfId="0" applyFill="1" applyBorder="1"/>
    <xf numFmtId="0" fontId="0" fillId="5" borderId="11" xfId="0" applyFill="1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165" fontId="15" fillId="0" borderId="15" xfId="0" applyNumberFormat="1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/>
    </xf>
    <xf numFmtId="164" fontId="15" fillId="8" borderId="1" xfId="0" applyNumberFormat="1" applyFont="1" applyFill="1" applyBorder="1" applyAlignment="1">
      <alignment horizontal="center" vertical="center"/>
    </xf>
    <xf numFmtId="165" fontId="15" fillId="8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/>
    </xf>
    <xf numFmtId="1" fontId="19" fillId="10" borderId="0" xfId="0" applyNumberFormat="1" applyFont="1" applyFill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2" fillId="13" borderId="16" xfId="0" applyFont="1" applyFill="1" applyBorder="1" applyAlignment="1">
      <alignment horizontal="center" vertical="center"/>
    </xf>
    <xf numFmtId="0" fontId="23" fillId="14" borderId="16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1" fontId="15" fillId="0" borderId="15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66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 indent="1"/>
    </xf>
    <xf numFmtId="0" fontId="29" fillId="15" borderId="16" xfId="0" applyFont="1" applyFill="1" applyBorder="1" applyAlignment="1">
      <alignment horizontal="center" vertical="center"/>
    </xf>
    <xf numFmtId="0" fontId="30" fillId="16" borderId="16" xfId="0" applyFont="1" applyFill="1" applyBorder="1" applyAlignment="1">
      <alignment horizontal="center" vertical="center"/>
    </xf>
    <xf numFmtId="0" fontId="1" fillId="17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1" fillId="0" borderId="0" xfId="0" applyFont="1"/>
    <xf numFmtId="0" fontId="32" fillId="9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 indent="1"/>
    </xf>
    <xf numFmtId="0" fontId="33" fillId="0" borderId="16" xfId="0" applyFont="1" applyBorder="1" applyAlignment="1">
      <alignment horizontal="left" vertical="center" wrapText="1" indent="1"/>
    </xf>
    <xf numFmtId="0" fontId="34" fillId="15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 wrapText="1" indent="1"/>
    </xf>
    <xf numFmtId="0" fontId="15" fillId="8" borderId="16" xfId="0" applyFont="1" applyFill="1" applyBorder="1" applyAlignment="1">
      <alignment horizontal="left" vertical="center" wrapText="1" indent="1"/>
    </xf>
    <xf numFmtId="0" fontId="33" fillId="8" borderId="16" xfId="0" applyFont="1" applyFill="1" applyBorder="1" applyAlignment="1">
      <alignment horizontal="left" vertical="center" wrapText="1" indent="1"/>
    </xf>
    <xf numFmtId="0" fontId="35" fillId="13" borderId="16" xfId="0" applyFont="1" applyFill="1" applyBorder="1" applyAlignment="1">
      <alignment horizontal="center" vertical="center"/>
    </xf>
    <xf numFmtId="0" fontId="36" fillId="14" borderId="16" xfId="0" applyFont="1" applyFill="1" applyBorder="1" applyAlignment="1">
      <alignment horizontal="center" vertical="center"/>
    </xf>
    <xf numFmtId="0" fontId="37" fillId="16" borderId="16" xfId="0" applyFont="1" applyFill="1" applyBorder="1" applyAlignment="1">
      <alignment horizontal="center" vertical="center"/>
    </xf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1" fillId="5" borderId="0" xfId="0" applyFont="1" applyFill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 indent="1"/>
    </xf>
    <xf numFmtId="0" fontId="9" fillId="4" borderId="9" xfId="0" applyFont="1" applyFill="1" applyBorder="1" applyAlignment="1">
      <alignment horizontal="left" vertical="center" wrapText="1" indent="1"/>
    </xf>
    <xf numFmtId="0" fontId="10" fillId="5" borderId="13" xfId="0" applyFont="1" applyFill="1" applyBorder="1" applyAlignment="1">
      <alignment horizontal="left" vertical="center" indent="2"/>
    </xf>
    <xf numFmtId="0" fontId="9" fillId="5" borderId="13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18" borderId="0" xfId="0" applyFill="1" applyAlignment="1">
      <alignment horizontal="left" vertical="center" wrapText="1"/>
    </xf>
    <xf numFmtId="0" fontId="12" fillId="0" borderId="0" xfId="0" applyFont="1"/>
    <xf numFmtId="0" fontId="17" fillId="6" borderId="0" xfId="0" applyFont="1" applyFill="1" applyAlignment="1">
      <alignment horizontal="center" vertical="center"/>
    </xf>
    <xf numFmtId="0" fontId="25" fillId="5" borderId="13" xfId="0" applyFont="1" applyFill="1" applyBorder="1" applyAlignment="1">
      <alignment horizontal="left" vertical="center" indent="2"/>
    </xf>
    <xf numFmtId="0" fontId="26" fillId="5" borderId="13" xfId="0" applyFont="1" applyFill="1" applyBorder="1" applyAlignment="1">
      <alignment horizontal="left" vertical="center" indent="2"/>
    </xf>
    <xf numFmtId="0" fontId="28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38" fillId="4" borderId="3" xfId="0" applyFont="1" applyFill="1" applyBorder="1" applyAlignment="1">
      <alignment horizontal="left" vertical="center" indent="1"/>
    </xf>
  </cellXfs>
  <cellStyles count="1">
    <cellStyle name="Standard" xfId="0" builtinId="0"/>
  </cellStyles>
  <dxfs count="16">
    <dxf>
      <font>
        <b/>
        <sz val="10"/>
        <color rgb="FF5B7220"/>
        <name val="Calibri"/>
        <charset val="1"/>
      </font>
      <fill>
        <patternFill>
          <bgColor rgb="FFDFEBC5"/>
        </patternFill>
      </fill>
    </dxf>
    <dxf>
      <font>
        <sz val="10"/>
        <color rgb="FF5B7220"/>
        <name val="Calibri"/>
        <charset val="1"/>
      </font>
      <fill>
        <patternFill>
          <bgColor rgb="FFDFEBC5"/>
        </patternFill>
      </fill>
    </dxf>
    <dxf>
      <font>
        <sz val="10"/>
        <color rgb="FF6F8A2E"/>
        <name val="Calibri"/>
        <charset val="1"/>
      </font>
      <fill>
        <patternFill>
          <bgColor rgb="FFEBF2D9"/>
        </patternFill>
      </fill>
    </dxf>
    <dxf>
      <font>
        <sz val="10"/>
        <color rgb="FF7D6608"/>
        <name val="Calibri"/>
        <charset val="1"/>
      </font>
      <fill>
        <patternFill>
          <bgColor rgb="FFFFF4C7"/>
        </patternFill>
      </fill>
    </dxf>
    <dxf>
      <font>
        <sz val="10"/>
        <color rgb="FFA66200"/>
        <name val="Calibri"/>
        <charset val="1"/>
      </font>
      <fill>
        <patternFill>
          <bgColor rgb="FFFCE4C8"/>
        </patternFill>
      </fill>
    </dxf>
    <dxf>
      <font>
        <sz val="10"/>
        <color rgb="FF8B1A1A"/>
        <name val="Calibri"/>
        <charset val="1"/>
      </font>
      <fill>
        <patternFill>
          <bgColor rgb="FFF5D1D1"/>
        </patternFill>
      </fill>
    </dxf>
    <dxf>
      <font>
        <sz val="10"/>
        <color rgb="FF606060"/>
        <name val="Calibri"/>
        <charset val="1"/>
      </font>
      <fill>
        <patternFill>
          <bgColor rgb="FFE8E8E8"/>
        </patternFill>
      </fill>
    </dxf>
    <dxf>
      <font>
        <b/>
        <sz val="10"/>
        <color rgb="FFFFFFFF"/>
        <name val="Calibri"/>
        <charset val="1"/>
      </font>
      <fill>
        <patternFill>
          <bgColor rgb="FF8B0000"/>
        </patternFill>
      </fill>
    </dxf>
    <dxf>
      <font>
        <b/>
        <sz val="10"/>
        <color rgb="FF8B0000"/>
        <name val="Calibri"/>
        <charset val="1"/>
      </font>
      <fill>
        <patternFill>
          <bgColor rgb="FFF5D1D1"/>
        </patternFill>
      </fill>
    </dxf>
    <dxf>
      <font>
        <b/>
        <sz val="10"/>
        <color rgb="FF8B0000"/>
        <name val="Calibri"/>
        <charset val="1"/>
      </font>
    </dxf>
    <dxf>
      <font>
        <b/>
        <sz val="10"/>
        <color rgb="FF5B7220"/>
        <name val="Calibri"/>
        <charset val="1"/>
      </font>
    </dxf>
    <dxf>
      <font>
        <b/>
        <sz val="10"/>
        <color rgb="FF8B0000"/>
        <name val="Calibri"/>
        <charset val="1"/>
      </font>
      <fill>
        <patternFill>
          <bgColor rgb="FFF5D1D1"/>
        </patternFill>
      </fill>
    </dxf>
    <dxf>
      <font>
        <b/>
        <sz val="10"/>
        <color rgb="FF5B7220"/>
        <name val="Calibri"/>
        <charset val="1"/>
      </font>
      <fill>
        <patternFill>
          <bgColor rgb="FFDFEBC5"/>
        </patternFill>
      </fill>
    </dxf>
    <dxf>
      <border diagonalUp="0" diagonalDown="0">
        <left style="medium">
          <color rgb="FF8B0000"/>
        </left>
        <right style="medium">
          <color rgb="FF8B0000"/>
        </right>
        <top style="medium">
          <color rgb="FF8B0000"/>
        </top>
        <bottom style="medium">
          <color rgb="FF8B0000"/>
        </bottom>
      </border>
    </dxf>
    <dxf>
      <border diagonalUp="0" diagonalDown="0">
        <left style="medium">
          <color rgb="FF8B0000"/>
        </left>
        <right style="medium">
          <color rgb="FF8B0000"/>
        </right>
        <top style="medium">
          <color rgb="FF8B0000"/>
        </top>
        <bottom style="medium">
          <color rgb="FF8B0000"/>
        </bottom>
      </border>
    </dxf>
    <dxf>
      <border diagonalUp="0" diagonalDown="0">
        <left style="medium">
          <color rgb="FF8B0000"/>
        </left>
        <right style="medium">
          <color rgb="FF8B0000"/>
        </right>
        <top style="medium">
          <color rgb="FF8B0000"/>
        </top>
        <bottom style="medium">
          <color rgb="FF8B0000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EF4E5"/>
      <rgbColor rgb="FFFF00FF"/>
      <rgbColor rgb="FF00FFFF"/>
      <rgbColor rgb="FF8B0000"/>
      <rgbColor rgb="FF008000"/>
      <rgbColor rgb="FF000080"/>
      <rgbColor rgb="FF6F8A2E"/>
      <rgbColor rgb="FF800080"/>
      <rgbColor rgb="FF009EC8"/>
      <rgbColor rgb="FFDCE3EC"/>
      <rgbColor rgb="FF606060"/>
      <rgbColor rgb="FF9999FF"/>
      <rgbColor rgb="FF7D6608"/>
      <rgbColor rgb="FFFFF4C7"/>
      <rgbColor rgb="FFEFF4F9"/>
      <rgbColor rgb="FF660066"/>
      <rgbColor rgb="FFFF8080"/>
      <rgbColor rgb="FF0066CC"/>
      <rgbColor rgb="FFD6E4F0"/>
      <rgbColor rgb="FF000080"/>
      <rgbColor rgb="FFFF00FF"/>
      <rgbColor rgb="FFF8FAFC"/>
      <rgbColor rgb="FF00FFFF"/>
      <rgbColor rgb="FF800080"/>
      <rgbColor rgb="FF800000"/>
      <rgbColor rgb="FF008080"/>
      <rgbColor rgb="FF0000FF"/>
      <rgbColor rgb="FF00CCFF"/>
      <rgbColor rgb="FFEBF2D9"/>
      <rgbColor rgb="FFDFEBC5"/>
      <rgbColor rgb="FFFFE8B8"/>
      <rgbColor rgb="FFE8E8E8"/>
      <rgbColor rgb="FFFCE4C8"/>
      <rgbColor rgb="FFFDEADA"/>
      <rgbColor rgb="FFF5D1D1"/>
      <rgbColor rgb="FF3B82F6"/>
      <rgbColor rgb="FF33CCCC"/>
      <rgbColor rgb="FFAFCB37"/>
      <rgbColor rgb="FFFFCC00"/>
      <rgbColor rgb="FFF39200"/>
      <rgbColor rgb="FFA66200"/>
      <rgbColor rgb="FF64748B"/>
      <rgbColor rgb="FF969696"/>
      <rgbColor rgb="FF1A4B7E"/>
      <rgbColor rgb="FF5B7220"/>
      <rgbColor rgb="FF0F172A"/>
      <rgbColor rgb="FF333300"/>
      <rgbColor rgb="FF8B1A1A"/>
      <rgbColor rgb="FF993366"/>
      <rgbColor rgb="FF595959"/>
      <rgbColor rgb="FF3341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/xl/media/image1.p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/xl/media/image3.pn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/xl/media/image5.pn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/xl/media/image7.png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/xl/media/image9.pn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/xl/media/image1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190440</xdr:colOff>
      <xdr:row>0</xdr:row>
      <xdr:rowOff>46613</xdr:rowOff>
    </xdr:from>
    <xdr:to>
      <xdr:col>2</xdr:col>
      <xdr:colOff>556401</xdr:colOff>
      <xdr:row>0</xdr:row>
      <xdr:rowOff>570600</xdr:rowOff>
    </xdr:to>
    <xdr:pic>
      <xdr:nvPicPr>
        <xdr:cNvPr id="2" name="Image 1" descr="Pictur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0440" y="47520"/>
          <a:ext cx="2637720" cy="523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1086681</xdr:colOff>
      <xdr:row>0</xdr:row>
      <xdr:rowOff>21801</xdr:rowOff>
    </xdr:from>
    <xdr:to>
      <xdr:col>4</xdr:col>
      <xdr:colOff>1886241</xdr:colOff>
      <xdr:row>0</xdr:row>
      <xdr:rowOff>541253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05840" y="19080"/>
          <a:ext cx="799560" cy="523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190440</xdr:colOff>
      <xdr:row>0</xdr:row>
      <xdr:rowOff>47520</xdr:rowOff>
    </xdr:from>
    <xdr:to>
      <xdr:col>3</xdr:col>
      <xdr:colOff>79200</xdr:colOff>
      <xdr:row>0</xdr:row>
      <xdr:rowOff>570600</xdr:rowOff>
    </xdr:to>
    <xdr:pic>
      <xdr:nvPicPr>
        <xdr:cNvPr id="2" name="Image 1" descr="Pictur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0440" y="47520"/>
          <a:ext cx="2637720" cy="523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1455480</xdr:colOff>
      <xdr:row>0</xdr:row>
      <xdr:rowOff>19080</xdr:rowOff>
    </xdr:from>
    <xdr:to>
      <xdr:col>6</xdr:col>
      <xdr:colOff>492840</xdr:colOff>
      <xdr:row>0</xdr:row>
      <xdr:rowOff>542160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05840" y="19080"/>
          <a:ext cx="799560" cy="523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190440</xdr:colOff>
      <xdr:row>0</xdr:row>
      <xdr:rowOff>41171</xdr:rowOff>
    </xdr:from>
    <xdr:to>
      <xdr:col>2</xdr:col>
      <xdr:colOff>644774</xdr:colOff>
      <xdr:row>0</xdr:row>
      <xdr:rowOff>570600</xdr:rowOff>
    </xdr:to>
    <xdr:pic>
      <xdr:nvPicPr>
        <xdr:cNvPr id="4" name="Image 1" descr="Pictur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0440" y="47520"/>
          <a:ext cx="2637720" cy="523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609840</xdr:colOff>
      <xdr:row>0</xdr:row>
      <xdr:rowOff>35406</xdr:rowOff>
    </xdr:from>
    <xdr:to>
      <xdr:col>6</xdr:col>
      <xdr:colOff>1374631</xdr:colOff>
      <xdr:row>0</xdr:row>
      <xdr:rowOff>535811</xdr:rowOff>
    </xdr:to>
    <xdr:pic>
      <xdr:nvPicPr>
        <xdr:cNvPr id="5" name="Image 2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05840" y="19080"/>
          <a:ext cx="799560" cy="523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190440</xdr:colOff>
      <xdr:row>0</xdr:row>
      <xdr:rowOff>46613</xdr:rowOff>
    </xdr:from>
    <xdr:to>
      <xdr:col>3</xdr:col>
      <xdr:colOff>79200</xdr:colOff>
      <xdr:row>0</xdr:row>
      <xdr:rowOff>570600</xdr:rowOff>
    </xdr:to>
    <xdr:pic>
      <xdr:nvPicPr>
        <xdr:cNvPr id="6" name="Image 1" descr="Pictur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0440" y="47520"/>
          <a:ext cx="2637720" cy="523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1454573</xdr:colOff>
      <xdr:row>0</xdr:row>
      <xdr:rowOff>21801</xdr:rowOff>
    </xdr:from>
    <xdr:to>
      <xdr:col>6</xdr:col>
      <xdr:colOff>492840</xdr:colOff>
      <xdr:row>0</xdr:row>
      <xdr:rowOff>541253</xdr:rowOff>
    </xdr:to>
    <xdr:pic>
      <xdr:nvPicPr>
        <xdr:cNvPr id="7" name="Image 2" descr="Picture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05840" y="19080"/>
          <a:ext cx="799560" cy="523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190440</xdr:colOff>
      <xdr:row>0</xdr:row>
      <xdr:rowOff>45706</xdr:rowOff>
    </xdr:from>
    <xdr:to>
      <xdr:col>2</xdr:col>
      <xdr:colOff>1065960</xdr:colOff>
      <xdr:row>0</xdr:row>
      <xdr:rowOff>570600</xdr:rowOff>
    </xdr:to>
    <xdr:pic>
      <xdr:nvPicPr>
        <xdr:cNvPr id="8" name="Image 1" descr="Pictur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0440" y="47520"/>
          <a:ext cx="2637720" cy="523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2441333</xdr:colOff>
      <xdr:row>0</xdr:row>
      <xdr:rowOff>24522</xdr:rowOff>
    </xdr:from>
    <xdr:to>
      <xdr:col>4</xdr:col>
      <xdr:colOff>3240893</xdr:colOff>
      <xdr:row>0</xdr:row>
      <xdr:rowOff>540346</xdr:rowOff>
    </xdr:to>
    <xdr:pic>
      <xdr:nvPicPr>
        <xdr:cNvPr id="9" name="Image 2" descr="Picture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05840" y="19080"/>
          <a:ext cx="799560" cy="523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190440</xdr:colOff>
      <xdr:row>0</xdr:row>
      <xdr:rowOff>47520</xdr:rowOff>
    </xdr:from>
    <xdr:to>
      <xdr:col>2</xdr:col>
      <xdr:colOff>412560</xdr:colOff>
      <xdr:row>0</xdr:row>
      <xdr:rowOff>570600</xdr:rowOff>
    </xdr:to>
    <xdr:pic>
      <xdr:nvPicPr>
        <xdr:cNvPr id="10" name="Image 1" descr="Pictur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0440" y="47520"/>
          <a:ext cx="2637720" cy="523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2211840</xdr:colOff>
      <xdr:row>0</xdr:row>
      <xdr:rowOff>19080</xdr:rowOff>
    </xdr:from>
    <xdr:to>
      <xdr:col>4</xdr:col>
      <xdr:colOff>51120</xdr:colOff>
      <xdr:row>0</xdr:row>
      <xdr:rowOff>542160</xdr:rowOff>
    </xdr:to>
    <xdr:pic>
      <xdr:nvPicPr>
        <xdr:cNvPr id="11" name="Image 2" descr="Picture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05840" y="19080"/>
          <a:ext cx="799560" cy="523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ressdruck.de/" TargetMode="External"/><Relationship Id="rId2" Type="http://schemas.openxmlformats.org/officeDocument/2006/relationships/hyperlink" Target="mailto:info@adressdruck.de" TargetMode="External"/><Relationship Id="rId1" Type="http://schemas.openxmlformats.org/officeDocument/2006/relationships/hyperlink" Target="tel:+49308303094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ressdruck.de/" TargetMode="External"/><Relationship Id="rId2" Type="http://schemas.openxmlformats.org/officeDocument/2006/relationships/hyperlink" Target="mailto:info@adressdruck.de" TargetMode="External"/><Relationship Id="rId1" Type="http://schemas.openxmlformats.org/officeDocument/2006/relationships/hyperlink" Target="tel:+493083030940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ressdruck.de/" TargetMode="External"/><Relationship Id="rId2" Type="http://schemas.openxmlformats.org/officeDocument/2006/relationships/hyperlink" Target="mailto:info@adressdruck.de" TargetMode="External"/><Relationship Id="rId1" Type="http://schemas.openxmlformats.org/officeDocument/2006/relationships/hyperlink" Target="tel:+493083030940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ressdruck.de/" TargetMode="External"/><Relationship Id="rId2" Type="http://schemas.openxmlformats.org/officeDocument/2006/relationships/hyperlink" Target="mailto:info@adressdruck.de" TargetMode="External"/><Relationship Id="rId1" Type="http://schemas.openxmlformats.org/officeDocument/2006/relationships/hyperlink" Target="tel:+493083030940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4B7E"/>
  </sheetPr>
  <dimension ref="B1:G41"/>
  <sheetViews>
    <sheetView showGridLines="0" tabSelected="1" zoomScaleNormal="100" workbookViewId="0">
      <selection activeCell="C41" sqref="C41"/>
    </sheetView>
  </sheetViews>
  <sheetFormatPr baseColWidth="10" defaultColWidth="8.7265625" defaultRowHeight="14.5" x14ac:dyDescent="0.35"/>
  <cols>
    <col min="1" max="1" width="3" customWidth="1"/>
    <col min="2" max="2" width="29.26953125" customWidth="1"/>
    <col min="3" max="4" width="28" customWidth="1"/>
    <col min="5" max="5" width="34.81640625" customWidth="1"/>
    <col min="6" max="6" width="4" customWidth="1"/>
  </cols>
  <sheetData>
    <row r="1" spans="2:7" ht="64.5" customHeight="1" x14ac:dyDescent="0.35"/>
    <row r="2" spans="2:7" ht="3.75" customHeight="1" x14ac:dyDescent="0.35">
      <c r="B2" s="4"/>
      <c r="C2" s="4"/>
      <c r="D2" s="4"/>
      <c r="E2" s="4"/>
      <c r="F2" s="4"/>
      <c r="G2" s="4"/>
    </row>
    <row r="3" spans="2:7" ht="18" customHeight="1" x14ac:dyDescent="0.35"/>
    <row r="4" spans="2:7" ht="37.5" customHeight="1" x14ac:dyDescent="0.35">
      <c r="B4" s="5" t="s">
        <v>0</v>
      </c>
      <c r="C4" s="90" t="s">
        <v>1</v>
      </c>
      <c r="D4" s="90"/>
      <c r="E4" s="90"/>
    </row>
    <row r="5" spans="2:7" ht="19.5" customHeight="1" x14ac:dyDescent="0.35">
      <c r="C5" s="91" t="s">
        <v>2</v>
      </c>
      <c r="D5" s="91"/>
      <c r="E5" s="91"/>
    </row>
    <row r="6" spans="2:7" ht="15.75" customHeight="1" x14ac:dyDescent="0.35"/>
    <row r="7" spans="2:7" ht="9.75" customHeight="1" x14ac:dyDescent="0.35">
      <c r="B7" s="6"/>
      <c r="C7" s="6"/>
      <c r="D7" s="6"/>
    </row>
    <row r="8" spans="2:7" ht="31.5" customHeight="1" x14ac:dyDescent="0.35">
      <c r="B8" s="7" t="s">
        <v>3</v>
      </c>
      <c r="C8" s="7" t="s">
        <v>4</v>
      </c>
      <c r="D8" s="7" t="s">
        <v>5</v>
      </c>
    </row>
    <row r="9" spans="2:7" ht="18" customHeight="1" x14ac:dyDescent="0.35">
      <c r="B9" s="8" t="s">
        <v>6</v>
      </c>
      <c r="C9" s="8" t="s">
        <v>7</v>
      </c>
      <c r="D9" s="8" t="s">
        <v>8</v>
      </c>
    </row>
    <row r="10" spans="2:7" ht="9.75" customHeight="1" x14ac:dyDescent="0.35">
      <c r="B10" s="9"/>
      <c r="C10" s="9"/>
      <c r="D10" s="9"/>
    </row>
    <row r="11" spans="2:7" ht="21.75" customHeight="1" x14ac:dyDescent="0.35"/>
    <row r="12" spans="2:7" ht="15.75" customHeight="1" x14ac:dyDescent="0.35">
      <c r="C12" s="10" t="s">
        <v>9</v>
      </c>
    </row>
    <row r="13" spans="2:7" ht="6" customHeight="1" x14ac:dyDescent="0.35"/>
    <row r="14" spans="2:7" ht="3.75" customHeight="1" x14ac:dyDescent="0.35">
      <c r="B14" s="11"/>
      <c r="C14" s="12"/>
      <c r="D14" s="12"/>
      <c r="E14" s="13"/>
    </row>
    <row r="15" spans="2:7" ht="21.75" customHeight="1" x14ac:dyDescent="0.35">
      <c r="B15" s="85" t="s">
        <v>10</v>
      </c>
      <c r="C15" s="86" t="s">
        <v>11</v>
      </c>
      <c r="D15" s="86"/>
      <c r="E15" s="86"/>
    </row>
    <row r="16" spans="2:7" ht="21.75" customHeight="1" x14ac:dyDescent="0.35">
      <c r="B16" s="85"/>
      <c r="C16" s="87" t="s">
        <v>12</v>
      </c>
      <c r="D16" s="87"/>
      <c r="E16" s="87"/>
    </row>
    <row r="17" spans="2:5" ht="3.75" customHeight="1" x14ac:dyDescent="0.35">
      <c r="B17" s="14"/>
      <c r="C17" s="15"/>
      <c r="D17" s="15"/>
      <c r="E17" s="16"/>
    </row>
    <row r="18" spans="2:5" ht="3" customHeight="1" x14ac:dyDescent="0.35"/>
    <row r="19" spans="2:5" ht="3.75" customHeight="1" x14ac:dyDescent="0.35">
      <c r="B19" s="11"/>
      <c r="C19" s="12"/>
      <c r="D19" s="12"/>
      <c r="E19" s="13"/>
    </row>
    <row r="20" spans="2:5" ht="21.75" customHeight="1" x14ac:dyDescent="0.35">
      <c r="B20" s="85" t="s">
        <v>13</v>
      </c>
      <c r="C20" s="86" t="s">
        <v>14</v>
      </c>
      <c r="D20" s="86"/>
      <c r="E20" s="86"/>
    </row>
    <row r="21" spans="2:5" ht="21.75" customHeight="1" x14ac:dyDescent="0.35">
      <c r="B21" s="85"/>
      <c r="C21" s="87" t="s">
        <v>15</v>
      </c>
      <c r="D21" s="87"/>
      <c r="E21" s="87"/>
    </row>
    <row r="22" spans="2:5" ht="3.75" customHeight="1" x14ac:dyDescent="0.35">
      <c r="B22" s="14"/>
      <c r="C22" s="15"/>
      <c r="D22" s="15"/>
      <c r="E22" s="16"/>
    </row>
    <row r="23" spans="2:5" ht="3" customHeight="1" x14ac:dyDescent="0.35"/>
    <row r="24" spans="2:5" ht="3.75" customHeight="1" x14ac:dyDescent="0.35">
      <c r="B24" s="11"/>
      <c r="C24" s="12"/>
      <c r="D24" s="12"/>
      <c r="E24" s="13"/>
    </row>
    <row r="25" spans="2:5" ht="21.75" customHeight="1" x14ac:dyDescent="0.35">
      <c r="B25" s="85" t="s">
        <v>16</v>
      </c>
      <c r="C25" s="86" t="s">
        <v>17</v>
      </c>
      <c r="D25" s="86"/>
      <c r="E25" s="86"/>
    </row>
    <row r="26" spans="2:5" ht="21.75" customHeight="1" x14ac:dyDescent="0.35">
      <c r="B26" s="85"/>
      <c r="C26" s="87" t="s">
        <v>18</v>
      </c>
      <c r="D26" s="87"/>
      <c r="E26" s="87"/>
    </row>
    <row r="27" spans="2:5" ht="3.75" customHeight="1" x14ac:dyDescent="0.35">
      <c r="B27" s="14"/>
      <c r="C27" s="15"/>
      <c r="D27" s="15"/>
      <c r="E27" s="16"/>
    </row>
    <row r="28" spans="2:5" ht="3" customHeight="1" x14ac:dyDescent="0.35"/>
    <row r="29" spans="2:5" ht="3.75" customHeight="1" x14ac:dyDescent="0.35">
      <c r="B29" s="11"/>
      <c r="C29" s="12"/>
      <c r="D29" s="12"/>
      <c r="E29" s="13"/>
    </row>
    <row r="30" spans="2:5" ht="21.75" customHeight="1" x14ac:dyDescent="0.35">
      <c r="B30" s="85" t="s">
        <v>3</v>
      </c>
      <c r="C30" s="86" t="s">
        <v>19</v>
      </c>
      <c r="D30" s="86"/>
      <c r="E30" s="86"/>
    </row>
    <row r="31" spans="2:5" ht="21.75" customHeight="1" x14ac:dyDescent="0.35">
      <c r="B31" s="85"/>
      <c r="C31" s="87" t="s">
        <v>20</v>
      </c>
      <c r="D31" s="87"/>
      <c r="E31" s="87"/>
    </row>
    <row r="32" spans="2:5" ht="3.75" customHeight="1" x14ac:dyDescent="0.35">
      <c r="B32" s="14"/>
      <c r="C32" s="15"/>
      <c r="D32" s="15"/>
      <c r="E32" s="16"/>
    </row>
    <row r="33" spans="2:5" ht="3" customHeight="1" x14ac:dyDescent="0.35"/>
    <row r="34" spans="2:5" ht="18" customHeight="1" x14ac:dyDescent="0.35"/>
    <row r="35" spans="2:5" ht="7.5" customHeight="1" x14ac:dyDescent="0.35">
      <c r="B35" s="17"/>
      <c r="C35" s="18"/>
      <c r="D35" s="18"/>
      <c r="E35" s="19"/>
    </row>
    <row r="36" spans="2:5" ht="25.5" customHeight="1" x14ac:dyDescent="0.35">
      <c r="B36" s="88" t="s">
        <v>21</v>
      </c>
      <c r="C36" s="88"/>
      <c r="D36" s="88"/>
      <c r="E36" s="88"/>
    </row>
    <row r="37" spans="2:5" ht="21.75" customHeight="1" x14ac:dyDescent="0.35">
      <c r="B37" s="89" t="s">
        <v>22</v>
      </c>
      <c r="C37" s="89"/>
      <c r="D37" s="89"/>
      <c r="E37" s="89"/>
    </row>
    <row r="38" spans="2:5" ht="21.75" customHeight="1" x14ac:dyDescent="0.35">
      <c r="B38" s="20" t="s">
        <v>23</v>
      </c>
      <c r="C38" s="3" t="s">
        <v>24</v>
      </c>
      <c r="D38" s="84" t="s">
        <v>25</v>
      </c>
      <c r="E38" s="84"/>
    </row>
    <row r="39" spans="2:5" ht="7.5" customHeight="1" x14ac:dyDescent="0.35">
      <c r="B39" s="21"/>
      <c r="C39" s="22"/>
      <c r="D39" s="22"/>
      <c r="E39" s="23"/>
    </row>
    <row r="40" spans="2:5" ht="15.75" customHeight="1" x14ac:dyDescent="0.35"/>
    <row r="41" spans="2:5" ht="13.5" customHeight="1" x14ac:dyDescent="0.35">
      <c r="B41" s="2" t="s">
        <v>26</v>
      </c>
    </row>
  </sheetData>
  <mergeCells count="17">
    <mergeCell ref="C4:E4"/>
    <mergeCell ref="C5:E5"/>
    <mergeCell ref="B15:B16"/>
    <mergeCell ref="C15:E15"/>
    <mergeCell ref="C16:E16"/>
    <mergeCell ref="B20:B21"/>
    <mergeCell ref="C20:E20"/>
    <mergeCell ref="C21:E21"/>
    <mergeCell ref="B25:B26"/>
    <mergeCell ref="C25:E25"/>
    <mergeCell ref="C26:E26"/>
    <mergeCell ref="D38:E38"/>
    <mergeCell ref="B30:B31"/>
    <mergeCell ref="C30:E30"/>
    <mergeCell ref="C31:E31"/>
    <mergeCell ref="B36:E36"/>
    <mergeCell ref="B37:E37"/>
  </mergeCells>
  <hyperlinks>
    <hyperlink ref="B38" r:id="rId1" xr:uid="{00000000-0004-0000-0000-000000000000}"/>
    <hyperlink ref="C38" r:id="rId2" xr:uid="{00000000-0004-0000-0000-000001000000}"/>
    <hyperlink ref="D38" r:id="rId3" xr:uid="{00000000-0004-0000-0000-000002000000}"/>
  </hyperlinks>
  <pageMargins left="0.75" right="0.75" top="1" bottom="1" header="0.511811023622047" footer="0.511811023622047"/>
  <pageSetup paperSize="9" orientation="portrait" horizontalDpi="300" verticalDpi="30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FCB37"/>
  </sheetPr>
  <dimension ref="B1:L35"/>
  <sheetViews>
    <sheetView showGridLines="0" zoomScaleNormal="100" workbookViewId="0">
      <pane ySplit="9" topLeftCell="A10" activePane="bottomLeft" state="frozen"/>
      <selection pane="bottomLeft" activeCell="B10" sqref="B10"/>
    </sheetView>
  </sheetViews>
  <sheetFormatPr baseColWidth="10" defaultColWidth="8.7265625" defaultRowHeight="14.5" x14ac:dyDescent="0.35"/>
  <cols>
    <col min="1" max="1" width="3" customWidth="1"/>
    <col min="2" max="2" width="14" customWidth="1"/>
    <col min="3" max="5" width="22" customWidth="1"/>
    <col min="6" max="6" width="25" customWidth="1"/>
    <col min="7" max="7" width="10" customWidth="1"/>
    <col min="8" max="8" width="18" customWidth="1"/>
    <col min="9" max="9" width="10" customWidth="1"/>
    <col min="10" max="10" width="16" customWidth="1"/>
    <col min="11" max="11" width="14" customWidth="1"/>
    <col min="12" max="12" width="18" customWidth="1"/>
    <col min="13" max="13" width="4" customWidth="1"/>
  </cols>
  <sheetData>
    <row r="1" spans="2:12" ht="64.5" customHeight="1" x14ac:dyDescent="0.35"/>
    <row r="2" spans="2:12" ht="3.75" customHeight="1" x14ac:dyDescent="0.35">
      <c r="B2" s="4"/>
      <c r="C2" s="4"/>
      <c r="D2" s="4"/>
      <c r="E2" s="4"/>
      <c r="F2" s="4"/>
      <c r="G2" s="4"/>
    </row>
    <row r="3" spans="2:12" ht="18" customHeight="1" x14ac:dyDescent="0.35"/>
    <row r="4" spans="2:12" ht="15.75" customHeight="1" x14ac:dyDescent="0.35">
      <c r="B4" s="24" t="s">
        <v>27</v>
      </c>
    </row>
    <row r="5" spans="2:12" ht="31.5" customHeight="1" x14ac:dyDescent="0.35">
      <c r="B5" s="25" t="s">
        <v>28</v>
      </c>
    </row>
    <row r="6" spans="2:12" ht="19.5" customHeight="1" x14ac:dyDescent="0.35">
      <c r="B6" s="26" t="s">
        <v>29</v>
      </c>
    </row>
    <row r="7" spans="2:12" ht="18" customHeight="1" x14ac:dyDescent="0.35">
      <c r="B7" s="92" t="s">
        <v>30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2" ht="7.5" customHeight="1" x14ac:dyDescent="0.35"/>
    <row r="9" spans="2:12" ht="24" customHeight="1" x14ac:dyDescent="0.35">
      <c r="B9" s="27" t="s">
        <v>31</v>
      </c>
      <c r="C9" s="27" t="s">
        <v>32</v>
      </c>
      <c r="D9" s="27" t="s">
        <v>33</v>
      </c>
      <c r="E9" s="27" t="s">
        <v>34</v>
      </c>
      <c r="F9" s="27" t="s">
        <v>35</v>
      </c>
      <c r="G9" s="27" t="s">
        <v>36</v>
      </c>
      <c r="H9" s="27" t="s">
        <v>37</v>
      </c>
      <c r="I9" s="27" t="s">
        <v>38</v>
      </c>
      <c r="J9" s="27" t="s">
        <v>39</v>
      </c>
      <c r="K9" s="27" t="s">
        <v>40</v>
      </c>
      <c r="L9" s="27" t="s">
        <v>41</v>
      </c>
    </row>
    <row r="10" spans="2:12" ht="14.25" customHeight="1" x14ac:dyDescent="0.35">
      <c r="B10" s="28" t="s">
        <v>42</v>
      </c>
      <c r="C10" s="29" t="s">
        <v>43</v>
      </c>
      <c r="D10" s="29" t="s">
        <v>44</v>
      </c>
      <c r="E10" s="29"/>
      <c r="F10" s="29" t="s">
        <v>45</v>
      </c>
      <c r="G10" s="30" t="s">
        <v>46</v>
      </c>
      <c r="H10" s="29" t="s">
        <v>47</v>
      </c>
      <c r="I10" s="30" t="s">
        <v>48</v>
      </c>
      <c r="J10" s="31">
        <v>46140</v>
      </c>
      <c r="K10" s="30">
        <v>8</v>
      </c>
      <c r="L10" s="32">
        <v>4200</v>
      </c>
    </row>
    <row r="11" spans="2:12" ht="14.25" customHeight="1" x14ac:dyDescent="0.35">
      <c r="B11" s="33" t="s">
        <v>49</v>
      </c>
      <c r="C11" s="34" t="s">
        <v>50</v>
      </c>
      <c r="D11" s="34" t="s">
        <v>51</v>
      </c>
      <c r="E11" s="34"/>
      <c r="F11" s="34" t="s">
        <v>52</v>
      </c>
      <c r="G11" s="33" t="s">
        <v>53</v>
      </c>
      <c r="H11" s="34" t="s">
        <v>54</v>
      </c>
      <c r="I11" s="33" t="s">
        <v>55</v>
      </c>
      <c r="J11" s="35">
        <v>46136</v>
      </c>
      <c r="K11" s="33">
        <v>12</v>
      </c>
      <c r="L11" s="36">
        <v>8500</v>
      </c>
    </row>
    <row r="12" spans="2:12" ht="14.25" customHeight="1" x14ac:dyDescent="0.35">
      <c r="B12" s="37" t="s">
        <v>56</v>
      </c>
      <c r="C12" s="38" t="s">
        <v>57</v>
      </c>
      <c r="D12" s="38"/>
      <c r="E12" s="38"/>
      <c r="F12" s="38" t="s">
        <v>58</v>
      </c>
      <c r="G12" s="37" t="s">
        <v>59</v>
      </c>
      <c r="H12" s="38" t="s">
        <v>60</v>
      </c>
      <c r="I12" s="37" t="s">
        <v>61</v>
      </c>
      <c r="J12" s="39">
        <v>46129</v>
      </c>
      <c r="K12" s="37">
        <v>3</v>
      </c>
      <c r="L12" s="40">
        <v>1200</v>
      </c>
    </row>
    <row r="13" spans="2:12" ht="14.25" customHeight="1" x14ac:dyDescent="0.35">
      <c r="B13" s="33" t="s">
        <v>62</v>
      </c>
      <c r="C13" s="34" t="s">
        <v>63</v>
      </c>
      <c r="D13" s="34" t="s">
        <v>64</v>
      </c>
      <c r="E13" s="34"/>
      <c r="F13" s="34" t="s">
        <v>65</v>
      </c>
      <c r="G13" s="33" t="s">
        <v>66</v>
      </c>
      <c r="H13" s="34" t="s">
        <v>67</v>
      </c>
      <c r="I13" s="33"/>
      <c r="J13" s="35">
        <v>46115</v>
      </c>
      <c r="K13" s="33">
        <v>5</v>
      </c>
      <c r="L13" s="36">
        <v>2800</v>
      </c>
    </row>
    <row r="14" spans="2:12" ht="14.25" customHeight="1" x14ac:dyDescent="0.35">
      <c r="B14" s="37" t="s">
        <v>68</v>
      </c>
      <c r="C14" s="38" t="s">
        <v>69</v>
      </c>
      <c r="D14" s="38"/>
      <c r="E14" s="38"/>
      <c r="F14" s="38" t="s">
        <v>70</v>
      </c>
      <c r="G14" s="37" t="s">
        <v>71</v>
      </c>
      <c r="H14" s="38" t="s">
        <v>72</v>
      </c>
      <c r="I14" s="37" t="s">
        <v>48</v>
      </c>
      <c r="J14" s="39">
        <v>46098</v>
      </c>
      <c r="K14" s="37">
        <v>2</v>
      </c>
      <c r="L14" s="40">
        <v>650</v>
      </c>
    </row>
    <row r="15" spans="2:12" ht="14.25" customHeight="1" x14ac:dyDescent="0.35">
      <c r="B15" s="33" t="s">
        <v>73</v>
      </c>
      <c r="C15" s="34" t="s">
        <v>74</v>
      </c>
      <c r="D15" s="34"/>
      <c r="E15" s="34"/>
      <c r="F15" s="34" t="s">
        <v>75</v>
      </c>
      <c r="G15" s="33" t="s">
        <v>76</v>
      </c>
      <c r="H15" s="34" t="s">
        <v>77</v>
      </c>
      <c r="I15" s="33"/>
      <c r="J15" s="35">
        <v>46083</v>
      </c>
      <c r="K15" s="33">
        <v>4</v>
      </c>
      <c r="L15" s="36">
        <v>1900</v>
      </c>
    </row>
    <row r="16" spans="2:12" ht="14.25" customHeight="1" x14ac:dyDescent="0.35">
      <c r="B16" s="37" t="s">
        <v>78</v>
      </c>
      <c r="C16" s="38" t="s">
        <v>79</v>
      </c>
      <c r="D16" s="38" t="s">
        <v>80</v>
      </c>
      <c r="E16" s="38"/>
      <c r="F16" s="38" t="s">
        <v>81</v>
      </c>
      <c r="G16" s="37" t="s">
        <v>82</v>
      </c>
      <c r="H16" s="38" t="s">
        <v>83</v>
      </c>
      <c r="I16" s="37" t="s">
        <v>84</v>
      </c>
      <c r="J16" s="39">
        <v>46053</v>
      </c>
      <c r="K16" s="37">
        <v>1</v>
      </c>
      <c r="L16" s="40">
        <v>350</v>
      </c>
    </row>
    <row r="17" spans="2:12" ht="14.25" customHeight="1" x14ac:dyDescent="0.35">
      <c r="B17" s="33" t="s">
        <v>85</v>
      </c>
      <c r="C17" s="34" t="s">
        <v>86</v>
      </c>
      <c r="D17" s="34" t="s">
        <v>87</v>
      </c>
      <c r="E17" s="34" t="s">
        <v>88</v>
      </c>
      <c r="F17" s="34" t="s">
        <v>89</v>
      </c>
      <c r="G17" s="33" t="s">
        <v>90</v>
      </c>
      <c r="H17" s="34" t="s">
        <v>91</v>
      </c>
      <c r="I17" s="33"/>
      <c r="J17" s="35">
        <v>46138</v>
      </c>
      <c r="K17" s="33">
        <v>15</v>
      </c>
      <c r="L17" s="36">
        <v>12000</v>
      </c>
    </row>
    <row r="18" spans="2:12" ht="14.25" customHeight="1" x14ac:dyDescent="0.35">
      <c r="B18" s="37" t="s">
        <v>92</v>
      </c>
      <c r="C18" s="38" t="s">
        <v>93</v>
      </c>
      <c r="D18" s="38"/>
      <c r="E18" s="38"/>
      <c r="F18" s="38" t="s">
        <v>94</v>
      </c>
      <c r="G18" s="37" t="s">
        <v>95</v>
      </c>
      <c r="H18" s="38" t="s">
        <v>96</v>
      </c>
      <c r="I18" s="37" t="s">
        <v>48</v>
      </c>
      <c r="J18" s="39">
        <v>46023</v>
      </c>
      <c r="K18" s="37">
        <v>2</v>
      </c>
      <c r="L18" s="40">
        <v>480</v>
      </c>
    </row>
    <row r="19" spans="2:12" ht="14.25" customHeight="1" x14ac:dyDescent="0.35">
      <c r="B19" s="33" t="s">
        <v>97</v>
      </c>
      <c r="C19" s="34" t="s">
        <v>98</v>
      </c>
      <c r="D19" s="34"/>
      <c r="E19" s="34"/>
      <c r="F19" s="34" t="s">
        <v>99</v>
      </c>
      <c r="G19" s="33" t="s">
        <v>100</v>
      </c>
      <c r="H19" s="34" t="s">
        <v>101</v>
      </c>
      <c r="I19" s="33"/>
      <c r="J19" s="35">
        <v>45993</v>
      </c>
      <c r="K19" s="33">
        <v>1</v>
      </c>
      <c r="L19" s="36">
        <v>90</v>
      </c>
    </row>
    <row r="20" spans="2:12" ht="14.25" customHeight="1" x14ac:dyDescent="0.35">
      <c r="B20" s="37" t="s">
        <v>102</v>
      </c>
      <c r="C20" s="38" t="s">
        <v>103</v>
      </c>
      <c r="D20" s="38"/>
      <c r="E20" s="38"/>
      <c r="F20" s="38" t="s">
        <v>104</v>
      </c>
      <c r="G20" s="37" t="s">
        <v>105</v>
      </c>
      <c r="H20" s="38" t="s">
        <v>106</v>
      </c>
      <c r="I20" s="37" t="s">
        <v>55</v>
      </c>
      <c r="J20" s="39">
        <v>46133</v>
      </c>
      <c r="K20" s="37">
        <v>6</v>
      </c>
      <c r="L20" s="40">
        <v>3100</v>
      </c>
    </row>
    <row r="21" spans="2:12" ht="14.25" customHeight="1" x14ac:dyDescent="0.35">
      <c r="B21" s="33" t="s">
        <v>107</v>
      </c>
      <c r="C21" s="34" t="s">
        <v>108</v>
      </c>
      <c r="D21" s="34"/>
      <c r="E21" s="34"/>
      <c r="F21" s="34" t="s">
        <v>109</v>
      </c>
      <c r="G21" s="33" t="s">
        <v>110</v>
      </c>
      <c r="H21" s="34" t="s">
        <v>111</v>
      </c>
      <c r="I21" s="33"/>
      <c r="J21" s="35">
        <v>45943</v>
      </c>
      <c r="K21" s="33">
        <v>1</v>
      </c>
      <c r="L21" s="36">
        <v>75</v>
      </c>
    </row>
    <row r="22" spans="2:12" ht="14.25" customHeight="1" x14ac:dyDescent="0.35">
      <c r="B22" s="37" t="s">
        <v>112</v>
      </c>
      <c r="C22" s="38" t="s">
        <v>113</v>
      </c>
      <c r="D22" s="38" t="s">
        <v>114</v>
      </c>
      <c r="E22" s="38"/>
      <c r="F22" s="38" t="s">
        <v>115</v>
      </c>
      <c r="G22" s="37" t="s">
        <v>116</v>
      </c>
      <c r="H22" s="38" t="s">
        <v>117</v>
      </c>
      <c r="I22" s="37" t="s">
        <v>48</v>
      </c>
      <c r="J22" s="39">
        <v>46108</v>
      </c>
      <c r="K22" s="37">
        <v>3</v>
      </c>
      <c r="L22" s="40">
        <v>1500</v>
      </c>
    </row>
    <row r="23" spans="2:12" ht="14.25" customHeight="1" x14ac:dyDescent="0.35">
      <c r="B23" s="33" t="s">
        <v>118</v>
      </c>
      <c r="C23" s="34" t="s">
        <v>119</v>
      </c>
      <c r="D23" s="34"/>
      <c r="E23" s="34"/>
      <c r="F23" s="34" t="s">
        <v>120</v>
      </c>
      <c r="G23" s="33" t="s">
        <v>121</v>
      </c>
      <c r="H23" s="34" t="s">
        <v>122</v>
      </c>
      <c r="I23" s="33"/>
      <c r="J23" s="35">
        <v>45963</v>
      </c>
      <c r="K23" s="33">
        <v>1</v>
      </c>
      <c r="L23" s="36">
        <v>120</v>
      </c>
    </row>
    <row r="24" spans="2:12" ht="14.25" customHeight="1" x14ac:dyDescent="0.35">
      <c r="B24" s="37" t="s">
        <v>123</v>
      </c>
      <c r="C24" s="38" t="s">
        <v>124</v>
      </c>
      <c r="D24" s="38"/>
      <c r="E24" s="38"/>
      <c r="F24" s="38" t="s">
        <v>125</v>
      </c>
      <c r="G24" s="37" t="s">
        <v>126</v>
      </c>
      <c r="H24" s="38" t="s">
        <v>127</v>
      </c>
      <c r="I24" s="37" t="s">
        <v>128</v>
      </c>
      <c r="J24" s="39">
        <v>46141</v>
      </c>
      <c r="K24" s="37">
        <v>10</v>
      </c>
      <c r="L24" s="40">
        <v>6800</v>
      </c>
    </row>
    <row r="25" spans="2:12" ht="14.25" customHeight="1" x14ac:dyDescent="0.35">
      <c r="B25" s="33" t="s">
        <v>129</v>
      </c>
      <c r="C25" s="34" t="s">
        <v>130</v>
      </c>
      <c r="D25" s="34"/>
      <c r="E25" s="34"/>
      <c r="F25" s="34" t="s">
        <v>131</v>
      </c>
      <c r="G25" s="33" t="s">
        <v>132</v>
      </c>
      <c r="H25" s="34" t="s">
        <v>133</v>
      </c>
      <c r="I25" s="33" t="s">
        <v>48</v>
      </c>
      <c r="J25" s="35">
        <v>46068</v>
      </c>
      <c r="K25" s="33">
        <v>2</v>
      </c>
      <c r="L25" s="36">
        <v>800</v>
      </c>
    </row>
    <row r="26" spans="2:12" ht="14.25" customHeight="1" x14ac:dyDescent="0.35">
      <c r="B26" s="37" t="s">
        <v>134</v>
      </c>
      <c r="C26" s="38" t="s">
        <v>135</v>
      </c>
      <c r="D26" s="38"/>
      <c r="E26" s="38"/>
      <c r="F26" s="38" t="s">
        <v>136</v>
      </c>
      <c r="G26" s="37" t="s">
        <v>137</v>
      </c>
      <c r="H26" s="38" t="s">
        <v>138</v>
      </c>
      <c r="I26" s="37"/>
      <c r="J26" s="39">
        <v>45693</v>
      </c>
      <c r="K26" s="37">
        <v>1</v>
      </c>
      <c r="L26" s="40">
        <v>45</v>
      </c>
    </row>
    <row r="27" spans="2:12" ht="14.25" customHeight="1" x14ac:dyDescent="0.35">
      <c r="B27" s="33" t="s">
        <v>139</v>
      </c>
      <c r="C27" s="34" t="s">
        <v>140</v>
      </c>
      <c r="D27" s="34" t="s">
        <v>141</v>
      </c>
      <c r="E27" s="34"/>
      <c r="F27" s="34" t="s">
        <v>142</v>
      </c>
      <c r="G27" s="33" t="s">
        <v>143</v>
      </c>
      <c r="H27" s="34" t="s">
        <v>144</v>
      </c>
      <c r="I27" s="33" t="s">
        <v>145</v>
      </c>
      <c r="J27" s="35">
        <v>46123</v>
      </c>
      <c r="K27" s="33">
        <v>7</v>
      </c>
      <c r="L27" s="36">
        <v>3600</v>
      </c>
    </row>
    <row r="28" spans="2:12" ht="14.25" customHeight="1" x14ac:dyDescent="0.35">
      <c r="B28" s="37" t="s">
        <v>146</v>
      </c>
      <c r="C28" s="38" t="s">
        <v>147</v>
      </c>
      <c r="D28" s="38"/>
      <c r="E28" s="38"/>
      <c r="F28" s="38" t="s">
        <v>148</v>
      </c>
      <c r="G28" s="37" t="s">
        <v>149</v>
      </c>
      <c r="H28" s="38" t="s">
        <v>150</v>
      </c>
      <c r="I28" s="37" t="s">
        <v>151</v>
      </c>
      <c r="J28" s="39">
        <v>45623</v>
      </c>
      <c r="K28" s="37">
        <v>1</v>
      </c>
      <c r="L28" s="40">
        <v>60</v>
      </c>
    </row>
    <row r="29" spans="2:12" ht="14.25" customHeight="1" x14ac:dyDescent="0.35">
      <c r="B29" s="33" t="s">
        <v>152</v>
      </c>
      <c r="C29" s="34" t="s">
        <v>153</v>
      </c>
      <c r="D29" s="34"/>
      <c r="E29" s="34"/>
      <c r="F29" s="34" t="s">
        <v>154</v>
      </c>
      <c r="G29" s="33" t="s">
        <v>95</v>
      </c>
      <c r="H29" s="34" t="s">
        <v>96</v>
      </c>
      <c r="I29" s="33"/>
      <c r="J29" s="35">
        <v>49793</v>
      </c>
      <c r="K29" s="33">
        <v>4</v>
      </c>
      <c r="L29" s="36">
        <v>2200</v>
      </c>
    </row>
    <row r="35" ht="14.25" customHeight="1" x14ac:dyDescent="0.35"/>
  </sheetData>
  <mergeCells count="1">
    <mergeCell ref="B7:L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EC8"/>
  </sheetPr>
  <dimension ref="B1:I46"/>
  <sheetViews>
    <sheetView showGridLines="0" topLeftCell="A4" zoomScaleNormal="100" workbookViewId="0">
      <selection activeCell="C9" sqref="C9"/>
    </sheetView>
  </sheetViews>
  <sheetFormatPr baseColWidth="10" defaultColWidth="8.7265625" defaultRowHeight="14.5" x14ac:dyDescent="0.35"/>
  <cols>
    <col min="1" max="1" width="3" customWidth="1"/>
    <col min="2" max="2" width="28" customWidth="1"/>
    <col min="3" max="4" width="16" customWidth="1"/>
    <col min="5" max="5" width="28" customWidth="1"/>
    <col min="6" max="6" width="4" customWidth="1"/>
    <col min="7" max="7" width="20.6328125" customWidth="1"/>
    <col min="8" max="8" width="9.08984375" customWidth="1"/>
    <col min="9" max="9" width="18.90625" customWidth="1"/>
  </cols>
  <sheetData>
    <row r="1" spans="2:9" ht="64.5" customHeight="1" x14ac:dyDescent="0.35"/>
    <row r="2" spans="2:9" ht="3.75" customHeight="1" x14ac:dyDescent="0.35">
      <c r="B2" s="4"/>
      <c r="C2" s="4"/>
      <c r="D2" s="4"/>
      <c r="E2" s="4"/>
      <c r="F2" s="4"/>
      <c r="G2" s="4"/>
    </row>
    <row r="3" spans="2:9" ht="18" customHeight="1" x14ac:dyDescent="0.35"/>
    <row r="4" spans="2:9" ht="15.75" customHeight="1" x14ac:dyDescent="0.35">
      <c r="B4" s="24" t="s">
        <v>155</v>
      </c>
    </row>
    <row r="5" spans="2:9" ht="31.5" customHeight="1" x14ac:dyDescent="0.35">
      <c r="B5" s="25" t="s">
        <v>156</v>
      </c>
    </row>
    <row r="6" spans="2:9" ht="19.5" customHeight="1" x14ac:dyDescent="0.35">
      <c r="B6" s="26" t="s">
        <v>157</v>
      </c>
      <c r="G6" s="93"/>
    </row>
    <row r="7" spans="2:9" x14ac:dyDescent="0.35">
      <c r="G7" s="94"/>
    </row>
    <row r="8" spans="2:9" ht="15.75" customHeight="1" x14ac:dyDescent="0.35">
      <c r="B8" s="10" t="s">
        <v>158</v>
      </c>
      <c r="G8" s="94"/>
    </row>
    <row r="9" spans="2:9" ht="21.75" customHeight="1" x14ac:dyDescent="0.35">
      <c r="B9" s="41" t="s">
        <v>159</v>
      </c>
      <c r="C9" s="42">
        <v>46143</v>
      </c>
      <c r="G9" s="94"/>
    </row>
    <row r="10" spans="2:9" ht="21.75" customHeight="1" x14ac:dyDescent="0.35">
      <c r="B10" s="41" t="s">
        <v>160</v>
      </c>
      <c r="C10" s="43">
        <v>12</v>
      </c>
      <c r="G10" s="94"/>
    </row>
    <row r="11" spans="2:9" ht="21.75" customHeight="1" x14ac:dyDescent="0.35">
      <c r="B11" s="41" t="s">
        <v>161</v>
      </c>
      <c r="C11" s="44">
        <f>ROUND(C10*365/12,0)</f>
        <v>365</v>
      </c>
      <c r="D11" s="45" t="s">
        <v>162</v>
      </c>
      <c r="G11" s="94"/>
    </row>
    <row r="12" spans="2:9" ht="18" customHeight="1" x14ac:dyDescent="0.35"/>
    <row r="13" spans="2:9" ht="15.75" customHeight="1" x14ac:dyDescent="0.35">
      <c r="B13" s="10" t="s">
        <v>163</v>
      </c>
    </row>
    <row r="14" spans="2:9" ht="24" customHeight="1" x14ac:dyDescent="0.35">
      <c r="B14" s="46" t="s">
        <v>164</v>
      </c>
      <c r="C14" s="46" t="s">
        <v>165</v>
      </c>
      <c r="D14" s="46" t="s">
        <v>166</v>
      </c>
      <c r="E14" s="46" t="s">
        <v>167</v>
      </c>
      <c r="G14" s="1" t="s">
        <v>168</v>
      </c>
      <c r="H14" s="83"/>
      <c r="I14" s="95" t="s">
        <v>420</v>
      </c>
    </row>
    <row r="15" spans="2:9" ht="14.25" customHeight="1" x14ac:dyDescent="0.35">
      <c r="B15" s="47">
        <v>5</v>
      </c>
      <c r="C15" s="48">
        <v>0</v>
      </c>
      <c r="D15" s="48">
        <f>ROUND($C$11*0.04,0)</f>
        <v>15</v>
      </c>
      <c r="E15" s="49" t="s">
        <v>169</v>
      </c>
      <c r="G15" s="50">
        <v>50</v>
      </c>
      <c r="H15" s="82" t="s">
        <v>419</v>
      </c>
      <c r="I15" s="95"/>
    </row>
    <row r="16" spans="2:9" ht="14.25" customHeight="1" x14ac:dyDescent="0.35">
      <c r="B16" s="47">
        <v>4</v>
      </c>
      <c r="C16" s="48">
        <f>D15+1</f>
        <v>16</v>
      </c>
      <c r="D16" s="48">
        <f>ROUND($C$11*0.1,0)</f>
        <v>37</v>
      </c>
      <c r="E16" s="51" t="s">
        <v>170</v>
      </c>
      <c r="H16" s="82"/>
      <c r="I16" s="95"/>
    </row>
    <row r="17" spans="2:9" ht="14.25" customHeight="1" x14ac:dyDescent="0.35">
      <c r="B17" s="47">
        <v>3</v>
      </c>
      <c r="C17" s="48">
        <f>D16+1</f>
        <v>38</v>
      </c>
      <c r="D17" s="48">
        <f>ROUND($C$11*0.25,0)</f>
        <v>91</v>
      </c>
      <c r="E17" s="52" t="s">
        <v>171</v>
      </c>
      <c r="H17" s="82"/>
      <c r="I17" s="95"/>
    </row>
    <row r="18" spans="2:9" ht="14.25" customHeight="1" x14ac:dyDescent="0.35">
      <c r="B18" s="47">
        <v>2</v>
      </c>
      <c r="C18" s="48">
        <f>D17+1</f>
        <v>92</v>
      </c>
      <c r="D18" s="48">
        <f>ROUND($C$11*0.5,0)</f>
        <v>183</v>
      </c>
      <c r="E18" s="53" t="s">
        <v>172</v>
      </c>
      <c r="H18" s="82"/>
      <c r="I18" s="95"/>
    </row>
    <row r="19" spans="2:9" ht="14.25" customHeight="1" x14ac:dyDescent="0.35">
      <c r="B19" s="47">
        <v>1</v>
      </c>
      <c r="C19" s="48">
        <f>D18+1</f>
        <v>184</v>
      </c>
      <c r="D19" s="48">
        <f>$C$11</f>
        <v>365</v>
      </c>
      <c r="E19" s="54" t="s">
        <v>173</v>
      </c>
      <c r="H19" s="82"/>
      <c r="I19" s="95"/>
    </row>
    <row r="20" spans="2:9" ht="21.75" customHeight="1" x14ac:dyDescent="0.35">
      <c r="B20" s="96" t="s">
        <v>174</v>
      </c>
      <c r="C20" s="96"/>
      <c r="D20" s="96"/>
      <c r="E20" s="96"/>
      <c r="H20" s="82"/>
      <c r="I20" s="95"/>
    </row>
    <row r="21" spans="2:9" x14ac:dyDescent="0.35">
      <c r="H21" s="82"/>
      <c r="I21" s="95"/>
    </row>
    <row r="22" spans="2:9" ht="15.75" customHeight="1" x14ac:dyDescent="0.35">
      <c r="B22" s="10" t="s">
        <v>175</v>
      </c>
      <c r="H22" s="82"/>
      <c r="I22" s="95"/>
    </row>
    <row r="23" spans="2:9" ht="24" customHeight="1" x14ac:dyDescent="0.35">
      <c r="B23" s="46" t="s">
        <v>164</v>
      </c>
      <c r="C23" s="46" t="s">
        <v>176</v>
      </c>
      <c r="D23" s="46" t="s">
        <v>177</v>
      </c>
      <c r="E23" s="46" t="s">
        <v>167</v>
      </c>
      <c r="G23" s="1" t="s">
        <v>178</v>
      </c>
      <c r="H23" s="82"/>
      <c r="I23" s="95"/>
    </row>
    <row r="24" spans="2:9" ht="14.25" customHeight="1" x14ac:dyDescent="0.35">
      <c r="B24" s="47">
        <v>5</v>
      </c>
      <c r="C24" s="48">
        <v>10</v>
      </c>
      <c r="D24" s="48">
        <v>999</v>
      </c>
      <c r="E24" s="49" t="s">
        <v>179</v>
      </c>
      <c r="G24" s="50">
        <v>30</v>
      </c>
      <c r="H24" s="82" t="s">
        <v>419</v>
      </c>
      <c r="I24" s="95"/>
    </row>
    <row r="25" spans="2:9" ht="14.25" customHeight="1" x14ac:dyDescent="0.35">
      <c r="B25" s="47">
        <v>4</v>
      </c>
      <c r="C25" s="48">
        <v>6</v>
      </c>
      <c r="D25" s="48">
        <v>9</v>
      </c>
      <c r="E25" s="51" t="s">
        <v>180</v>
      </c>
      <c r="H25" s="82"/>
      <c r="I25" s="95"/>
    </row>
    <row r="26" spans="2:9" ht="14.25" customHeight="1" x14ac:dyDescent="0.35">
      <c r="B26" s="47">
        <v>3</v>
      </c>
      <c r="C26" s="48">
        <v>3</v>
      </c>
      <c r="D26" s="48">
        <v>5</v>
      </c>
      <c r="E26" s="52" t="s">
        <v>181</v>
      </c>
      <c r="H26" s="82"/>
      <c r="I26" s="95"/>
    </row>
    <row r="27" spans="2:9" ht="14.25" customHeight="1" x14ac:dyDescent="0.35">
      <c r="B27" s="47">
        <v>2</v>
      </c>
      <c r="C27" s="48">
        <v>2</v>
      </c>
      <c r="D27" s="48">
        <v>2</v>
      </c>
      <c r="E27" s="53" t="s">
        <v>182</v>
      </c>
      <c r="H27" s="82"/>
      <c r="I27" s="95"/>
    </row>
    <row r="28" spans="2:9" ht="14.25" customHeight="1" x14ac:dyDescent="0.35">
      <c r="B28" s="47">
        <v>1</v>
      </c>
      <c r="C28" s="48">
        <v>1</v>
      </c>
      <c r="D28" s="48">
        <v>1</v>
      </c>
      <c r="E28" s="54" t="s">
        <v>183</v>
      </c>
      <c r="H28" s="82"/>
      <c r="I28" s="95"/>
    </row>
    <row r="29" spans="2:9" x14ac:dyDescent="0.35">
      <c r="H29" s="82"/>
      <c r="I29" s="95"/>
    </row>
    <row r="30" spans="2:9" ht="15.75" customHeight="1" x14ac:dyDescent="0.35">
      <c r="B30" s="10" t="s">
        <v>184</v>
      </c>
      <c r="H30" s="82"/>
      <c r="I30" s="95"/>
    </row>
    <row r="31" spans="2:9" ht="24" customHeight="1" x14ac:dyDescent="0.35">
      <c r="B31" s="46" t="s">
        <v>164</v>
      </c>
      <c r="C31" s="46" t="s">
        <v>185</v>
      </c>
      <c r="D31" s="46" t="s">
        <v>186</v>
      </c>
      <c r="E31" s="46" t="s">
        <v>167</v>
      </c>
      <c r="G31" s="1" t="s">
        <v>187</v>
      </c>
      <c r="H31" s="82"/>
      <c r="I31" s="95"/>
    </row>
    <row r="32" spans="2:9" ht="14.25" customHeight="1" x14ac:dyDescent="0.35">
      <c r="B32" s="47">
        <v>5</v>
      </c>
      <c r="C32" s="48">
        <v>5000</v>
      </c>
      <c r="D32" s="48">
        <v>999999</v>
      </c>
      <c r="E32" s="49" t="s">
        <v>188</v>
      </c>
      <c r="G32" s="50">
        <v>20</v>
      </c>
      <c r="H32" s="82" t="s">
        <v>419</v>
      </c>
      <c r="I32" s="95"/>
    </row>
    <row r="33" spans="2:8" ht="14.25" customHeight="1" x14ac:dyDescent="0.35">
      <c r="B33" s="47">
        <v>4</v>
      </c>
      <c r="C33" s="48">
        <v>2000</v>
      </c>
      <c r="D33" s="48">
        <v>4999</v>
      </c>
      <c r="E33" s="51" t="s">
        <v>189</v>
      </c>
    </row>
    <row r="34" spans="2:8" ht="14.25" customHeight="1" x14ac:dyDescent="0.35">
      <c r="B34" s="47">
        <v>3</v>
      </c>
      <c r="C34" s="48">
        <v>500</v>
      </c>
      <c r="D34" s="48">
        <v>1999</v>
      </c>
      <c r="E34" s="52" t="s">
        <v>171</v>
      </c>
    </row>
    <row r="35" spans="2:8" ht="14.25" customHeight="1" x14ac:dyDescent="0.35">
      <c r="B35" s="47">
        <v>2</v>
      </c>
      <c r="C35" s="48">
        <v>100</v>
      </c>
      <c r="D35" s="48">
        <v>499</v>
      </c>
      <c r="E35" s="53" t="s">
        <v>190</v>
      </c>
    </row>
    <row r="36" spans="2:8" ht="14.25" customHeight="1" x14ac:dyDescent="0.35">
      <c r="B36" s="47">
        <v>1</v>
      </c>
      <c r="C36" s="48">
        <v>0</v>
      </c>
      <c r="D36" s="48">
        <v>99</v>
      </c>
      <c r="E36" s="54" t="s">
        <v>191</v>
      </c>
    </row>
    <row r="37" spans="2:8" ht="14.25" customHeight="1" x14ac:dyDescent="0.35">
      <c r="G37" s="97" t="s">
        <v>192</v>
      </c>
      <c r="H37" s="97"/>
    </row>
    <row r="38" spans="2:8" ht="18" customHeight="1" x14ac:dyDescent="0.35">
      <c r="B38" s="96" t="s">
        <v>193</v>
      </c>
      <c r="C38" s="96"/>
      <c r="D38" s="96"/>
      <c r="E38" s="96"/>
      <c r="G38" s="55">
        <f>SUM(G15,G24,G32)</f>
        <v>100</v>
      </c>
      <c r="H38" s="56" t="str">
        <f>IF(G38=100,"✓ Gültig","⚠ Bitte auf 100 setzen")</f>
        <v>✓ Gültig</v>
      </c>
    </row>
    <row r="40" spans="2:8" ht="7.5" customHeight="1" x14ac:dyDescent="0.35">
      <c r="B40" s="17"/>
      <c r="C40" s="18"/>
      <c r="D40" s="18"/>
      <c r="E40" s="19"/>
    </row>
    <row r="41" spans="2:8" ht="25.5" customHeight="1" x14ac:dyDescent="0.35">
      <c r="B41" s="98" t="s">
        <v>21</v>
      </c>
      <c r="C41" s="98"/>
      <c r="D41" s="98"/>
      <c r="E41" s="98"/>
    </row>
    <row r="42" spans="2:8" ht="21.75" customHeight="1" x14ac:dyDescent="0.35">
      <c r="B42" s="99" t="s">
        <v>22</v>
      </c>
      <c r="C42" s="99"/>
      <c r="D42" s="99"/>
      <c r="E42" s="99"/>
    </row>
    <row r="43" spans="2:8" ht="21.75" customHeight="1" x14ac:dyDescent="0.35">
      <c r="B43" s="20" t="s">
        <v>23</v>
      </c>
      <c r="C43" s="3" t="s">
        <v>24</v>
      </c>
      <c r="D43" s="3"/>
      <c r="E43" s="57" t="s">
        <v>25</v>
      </c>
    </row>
    <row r="44" spans="2:8" ht="7.5" customHeight="1" x14ac:dyDescent="0.35">
      <c r="B44" s="21"/>
      <c r="C44" s="22"/>
      <c r="D44" s="22"/>
      <c r="E44" s="23"/>
    </row>
    <row r="45" spans="2:8" ht="15.75" customHeight="1" x14ac:dyDescent="0.35"/>
    <row r="46" spans="2:8" ht="13.5" customHeight="1" x14ac:dyDescent="0.35">
      <c r="B46" s="2" t="s">
        <v>26</v>
      </c>
    </row>
  </sheetData>
  <mergeCells count="7">
    <mergeCell ref="B41:E41"/>
    <mergeCell ref="B42:E42"/>
    <mergeCell ref="G6:G11"/>
    <mergeCell ref="I14:I32"/>
    <mergeCell ref="B20:E20"/>
    <mergeCell ref="G37:H37"/>
    <mergeCell ref="B38:E38"/>
  </mergeCells>
  <conditionalFormatting sqref="G15">
    <cfRule type="expression" dxfId="15" priority="6">
      <formula>SUM($G$15,$G$24,$G$32)&lt;&gt;100</formula>
    </cfRule>
  </conditionalFormatting>
  <conditionalFormatting sqref="G24">
    <cfRule type="expression" dxfId="14" priority="7">
      <formula>SUM($G$15,$G$24,$G$32)&lt;&gt;100</formula>
    </cfRule>
  </conditionalFormatting>
  <conditionalFormatting sqref="G32">
    <cfRule type="expression" dxfId="13" priority="8">
      <formula>SUM($G$15,$G$24,$G$32)&lt;&gt;100</formula>
    </cfRule>
  </conditionalFormatting>
  <conditionalFormatting sqref="G38">
    <cfRule type="cellIs" dxfId="12" priority="2" operator="equal">
      <formula>100</formula>
    </cfRule>
    <cfRule type="cellIs" dxfId="11" priority="3" operator="notEqual">
      <formula>100</formula>
    </cfRule>
  </conditionalFormatting>
  <conditionalFormatting sqref="H38">
    <cfRule type="containsText" dxfId="10" priority="4" operator="containsText" text="Gültig">
      <formula>NOT(ISERROR(SEARCH("Gültig",H38)))</formula>
    </cfRule>
    <cfRule type="containsText" dxfId="9" priority="5" operator="containsText" text="setzen">
      <formula>NOT(ISERROR(SEARCH("setzen",H38)))</formula>
    </cfRule>
  </conditionalFormatting>
  <dataValidations count="1">
    <dataValidation type="whole" showInputMessage="1" showErrorMessage="1" errorTitle="Ungültige Gewichtung" error="Bitte einen Wert zwischen 10 und 80 eingeben." promptTitle="Gewichtung in %" prompt="Anteil dieser Dimension am RFM-Gesamtscore. Erlaubte Werte: 10 bis 80. Die Summe aller drei Gewichtungen muss 100 ergeben." sqref="G15 G24 G32" xr:uid="{00000000-0002-0000-0200-000000000000}">
      <formula1>10</formula1>
      <formula2>80</formula2>
    </dataValidation>
  </dataValidations>
  <hyperlinks>
    <hyperlink ref="B43" r:id="rId1" xr:uid="{00000000-0004-0000-0200-000000000000}"/>
    <hyperlink ref="C43" r:id="rId2" xr:uid="{00000000-0004-0000-0200-000001000000}"/>
    <hyperlink ref="E43" r:id="rId3" xr:uid="{00000000-0004-0000-0200-000002000000}"/>
  </hyperlinks>
  <pageMargins left="0.75" right="0.75" top="1" bottom="1" header="0.511811023622047" footer="0.511811023622047"/>
  <pageSetup paperSize="9" orientation="portrait" horizontalDpi="300" verticalDpi="30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zoomScaleNormal="100" workbookViewId="0"/>
  </sheetViews>
  <sheetFormatPr baseColWidth="10" defaultColWidth="8.7265625" defaultRowHeight="14.5" x14ac:dyDescent="0.35"/>
  <sheetData>
    <row r="1" spans="1:2" ht="14.25" customHeight="1" x14ac:dyDescent="0.35">
      <c r="A1" t="s">
        <v>194</v>
      </c>
      <c r="B1" t="s">
        <v>195</v>
      </c>
    </row>
    <row r="2" spans="1:2" ht="14.25" customHeight="1" x14ac:dyDescent="0.35">
      <c r="A2" t="s">
        <v>145</v>
      </c>
      <c r="B2" t="s">
        <v>195</v>
      </c>
    </row>
    <row r="3" spans="1:2" ht="14.25" customHeight="1" x14ac:dyDescent="0.35">
      <c r="A3" t="s">
        <v>196</v>
      </c>
      <c r="B3" t="s">
        <v>195</v>
      </c>
    </row>
    <row r="4" spans="1:2" ht="14.25" customHeight="1" x14ac:dyDescent="0.35">
      <c r="A4" t="s">
        <v>151</v>
      </c>
      <c r="B4" t="s">
        <v>197</v>
      </c>
    </row>
    <row r="5" spans="1:2" ht="14.25" customHeight="1" x14ac:dyDescent="0.35">
      <c r="A5" t="s">
        <v>198</v>
      </c>
      <c r="B5" t="s">
        <v>197</v>
      </c>
    </row>
    <row r="6" spans="1:2" ht="14.25" customHeight="1" x14ac:dyDescent="0.35">
      <c r="A6" t="s">
        <v>128</v>
      </c>
      <c r="B6" t="s">
        <v>199</v>
      </c>
    </row>
    <row r="7" spans="1:2" ht="14.25" customHeight="1" x14ac:dyDescent="0.35">
      <c r="A7" t="s">
        <v>200</v>
      </c>
      <c r="B7" t="s">
        <v>199</v>
      </c>
    </row>
    <row r="8" spans="1:2" ht="14.25" customHeight="1" x14ac:dyDescent="0.35">
      <c r="A8" t="s">
        <v>201</v>
      </c>
      <c r="B8" t="s">
        <v>199</v>
      </c>
    </row>
    <row r="9" spans="1:2" ht="14.25" customHeight="1" x14ac:dyDescent="0.35">
      <c r="A9" t="s">
        <v>202</v>
      </c>
      <c r="B9" t="s">
        <v>203</v>
      </c>
    </row>
    <row r="10" spans="1:2" ht="14.25" customHeight="1" x14ac:dyDescent="0.35">
      <c r="A10" t="s">
        <v>204</v>
      </c>
      <c r="B10" t="s">
        <v>203</v>
      </c>
    </row>
    <row r="11" spans="1:2" ht="14.25" customHeight="1" x14ac:dyDescent="0.35">
      <c r="A11" t="s">
        <v>205</v>
      </c>
      <c r="B11" t="s">
        <v>206</v>
      </c>
    </row>
    <row r="12" spans="1:2" ht="14.25" customHeight="1" x14ac:dyDescent="0.35">
      <c r="A12" t="s">
        <v>207</v>
      </c>
      <c r="B12" t="s">
        <v>206</v>
      </c>
    </row>
    <row r="13" spans="1:2" ht="14.25" customHeight="1" x14ac:dyDescent="0.35">
      <c r="A13" t="s">
        <v>208</v>
      </c>
      <c r="B13" t="s">
        <v>206</v>
      </c>
    </row>
    <row r="14" spans="1:2" ht="14.25" customHeight="1" x14ac:dyDescent="0.35">
      <c r="A14" t="s">
        <v>209</v>
      </c>
      <c r="B14" t="s">
        <v>210</v>
      </c>
    </row>
    <row r="15" spans="1:2" ht="14.25" customHeight="1" x14ac:dyDescent="0.35">
      <c r="A15" t="s">
        <v>211</v>
      </c>
      <c r="B15" t="s">
        <v>210</v>
      </c>
    </row>
    <row r="16" spans="1:2" ht="14.25" customHeight="1" x14ac:dyDescent="0.35">
      <c r="A16" t="s">
        <v>212</v>
      </c>
      <c r="B16" t="s">
        <v>210</v>
      </c>
    </row>
    <row r="17" spans="1:2" ht="14.25" customHeight="1" x14ac:dyDescent="0.35">
      <c r="A17" t="s">
        <v>213</v>
      </c>
      <c r="B17" t="s">
        <v>214</v>
      </c>
    </row>
    <row r="18" spans="1:2" ht="14.25" customHeight="1" x14ac:dyDescent="0.35">
      <c r="A18" t="s">
        <v>215</v>
      </c>
      <c r="B18" t="s">
        <v>214</v>
      </c>
    </row>
    <row r="19" spans="1:2" ht="14.25" customHeight="1" x14ac:dyDescent="0.35">
      <c r="A19" t="s">
        <v>216</v>
      </c>
      <c r="B19" t="s">
        <v>217</v>
      </c>
    </row>
    <row r="20" spans="1:2" ht="14.25" customHeight="1" x14ac:dyDescent="0.35">
      <c r="A20" t="s">
        <v>218</v>
      </c>
      <c r="B20" t="s">
        <v>217</v>
      </c>
    </row>
    <row r="21" spans="1:2" ht="14.25" customHeight="1" x14ac:dyDescent="0.35">
      <c r="A21" t="s">
        <v>219</v>
      </c>
      <c r="B21" t="s">
        <v>220</v>
      </c>
    </row>
    <row r="22" spans="1:2" ht="14.25" customHeight="1" x14ac:dyDescent="0.35">
      <c r="A22" t="s">
        <v>221</v>
      </c>
      <c r="B22" t="s">
        <v>220</v>
      </c>
    </row>
    <row r="23" spans="1:2" ht="14.25" customHeight="1" x14ac:dyDescent="0.35">
      <c r="A23" t="s">
        <v>222</v>
      </c>
      <c r="B23" t="s">
        <v>223</v>
      </c>
    </row>
    <row r="24" spans="1:2" ht="14.25" customHeight="1" x14ac:dyDescent="0.35">
      <c r="A24" t="s">
        <v>224</v>
      </c>
      <c r="B24" t="s">
        <v>223</v>
      </c>
    </row>
    <row r="25" spans="1:2" ht="14.25" customHeight="1" x14ac:dyDescent="0.35">
      <c r="A25" t="s">
        <v>225</v>
      </c>
      <c r="B25" t="s">
        <v>223</v>
      </c>
    </row>
    <row r="26" spans="1:2" ht="14.25" customHeight="1" x14ac:dyDescent="0.35">
      <c r="A26" t="s">
        <v>226</v>
      </c>
      <c r="B26" t="s">
        <v>227</v>
      </c>
    </row>
    <row r="27" spans="1:2" ht="14.25" customHeight="1" x14ac:dyDescent="0.35">
      <c r="A27" t="s">
        <v>228</v>
      </c>
      <c r="B27" t="s">
        <v>227</v>
      </c>
    </row>
    <row r="28" spans="1:2" ht="14.25" customHeight="1" x14ac:dyDescent="0.35">
      <c r="A28" t="s">
        <v>229</v>
      </c>
      <c r="B28" t="s">
        <v>227</v>
      </c>
    </row>
    <row r="29" spans="1:2" ht="14.25" customHeight="1" x14ac:dyDescent="0.35">
      <c r="A29" t="s">
        <v>230</v>
      </c>
      <c r="B29" t="s">
        <v>231</v>
      </c>
    </row>
    <row r="30" spans="1:2" ht="14.25" customHeight="1" x14ac:dyDescent="0.35">
      <c r="A30" t="s">
        <v>232</v>
      </c>
      <c r="B30" t="s">
        <v>231</v>
      </c>
    </row>
    <row r="31" spans="1:2" ht="14.25" customHeight="1" x14ac:dyDescent="0.35">
      <c r="A31" t="s">
        <v>233</v>
      </c>
      <c r="B31" t="s">
        <v>234</v>
      </c>
    </row>
    <row r="32" spans="1:2" ht="14.25" customHeight="1" x14ac:dyDescent="0.35">
      <c r="A32" t="s">
        <v>235</v>
      </c>
      <c r="B32" t="s">
        <v>234</v>
      </c>
    </row>
    <row r="33" spans="1:2" ht="14.25" customHeight="1" x14ac:dyDescent="0.35">
      <c r="A33" t="s">
        <v>236</v>
      </c>
      <c r="B33" t="s">
        <v>234</v>
      </c>
    </row>
    <row r="34" spans="1:2" ht="14.25" customHeight="1" x14ac:dyDescent="0.35">
      <c r="A34" t="s">
        <v>237</v>
      </c>
      <c r="B34" t="s">
        <v>238</v>
      </c>
    </row>
    <row r="35" spans="1:2" ht="14.25" customHeight="1" x14ac:dyDescent="0.35">
      <c r="A35" t="s">
        <v>239</v>
      </c>
      <c r="B35" t="s">
        <v>238</v>
      </c>
    </row>
    <row r="36" spans="1:2" ht="14.25" customHeight="1" x14ac:dyDescent="0.35">
      <c r="A36" t="s">
        <v>240</v>
      </c>
      <c r="B36" t="s">
        <v>241</v>
      </c>
    </row>
    <row r="37" spans="1:2" ht="14.25" customHeight="1" x14ac:dyDescent="0.35">
      <c r="A37" t="s">
        <v>242</v>
      </c>
      <c r="B37" t="s">
        <v>241</v>
      </c>
    </row>
    <row r="38" spans="1:2" ht="14.25" customHeight="1" x14ac:dyDescent="0.35">
      <c r="A38" t="s">
        <v>243</v>
      </c>
      <c r="B38" t="s">
        <v>241</v>
      </c>
    </row>
    <row r="39" spans="1:2" ht="14.25" customHeight="1" x14ac:dyDescent="0.35">
      <c r="A39" t="s">
        <v>244</v>
      </c>
      <c r="B39" t="s">
        <v>245</v>
      </c>
    </row>
    <row r="40" spans="1:2" ht="14.25" customHeight="1" x14ac:dyDescent="0.35">
      <c r="A40" t="s">
        <v>246</v>
      </c>
      <c r="B40" t="s">
        <v>245</v>
      </c>
    </row>
    <row r="41" spans="1:2" ht="14.25" customHeight="1" x14ac:dyDescent="0.35">
      <c r="A41" t="s">
        <v>247</v>
      </c>
      <c r="B41" t="s">
        <v>245</v>
      </c>
    </row>
    <row r="42" spans="1:2" ht="14.25" customHeight="1" x14ac:dyDescent="0.35">
      <c r="A42" t="s">
        <v>248</v>
      </c>
      <c r="B42" t="s">
        <v>249</v>
      </c>
    </row>
    <row r="43" spans="1:2" ht="14.25" customHeight="1" x14ac:dyDescent="0.35">
      <c r="A43" t="s">
        <v>250</v>
      </c>
      <c r="B43" t="s">
        <v>249</v>
      </c>
    </row>
    <row r="44" spans="1:2" ht="14.25" customHeight="1" x14ac:dyDescent="0.35">
      <c r="A44" t="s">
        <v>251</v>
      </c>
      <c r="B44" t="s">
        <v>249</v>
      </c>
    </row>
    <row r="45" spans="1:2" ht="14.25" customHeight="1" x14ac:dyDescent="0.35">
      <c r="A45" t="s">
        <v>252</v>
      </c>
      <c r="B45" t="s">
        <v>253</v>
      </c>
    </row>
    <row r="46" spans="1:2" ht="14.25" customHeight="1" x14ac:dyDescent="0.35">
      <c r="A46" t="s">
        <v>254</v>
      </c>
      <c r="B46" t="s">
        <v>253</v>
      </c>
    </row>
    <row r="47" spans="1:2" ht="14.25" customHeight="1" x14ac:dyDescent="0.35">
      <c r="A47" t="s">
        <v>255</v>
      </c>
      <c r="B47" t="s">
        <v>256</v>
      </c>
    </row>
    <row r="48" spans="1:2" ht="14.25" customHeight="1" x14ac:dyDescent="0.35">
      <c r="A48" t="s">
        <v>257</v>
      </c>
      <c r="B48" t="s">
        <v>256</v>
      </c>
    </row>
    <row r="49" spans="1:2" ht="14.25" customHeight="1" x14ac:dyDescent="0.35">
      <c r="A49" t="s">
        <v>258</v>
      </c>
      <c r="B49" t="s">
        <v>259</v>
      </c>
    </row>
    <row r="50" spans="1:2" ht="14.25" customHeight="1" x14ac:dyDescent="0.35">
      <c r="A50" t="s">
        <v>260</v>
      </c>
      <c r="B50" t="s">
        <v>259</v>
      </c>
    </row>
    <row r="51" spans="1:2" ht="14.25" customHeight="1" x14ac:dyDescent="0.35">
      <c r="A51" t="s">
        <v>261</v>
      </c>
      <c r="B51" t="s">
        <v>262</v>
      </c>
    </row>
    <row r="52" spans="1:2" ht="14.25" customHeight="1" x14ac:dyDescent="0.35">
      <c r="A52" t="s">
        <v>263</v>
      </c>
      <c r="B52" t="s">
        <v>262</v>
      </c>
    </row>
    <row r="53" spans="1:2" ht="14.25" customHeight="1" x14ac:dyDescent="0.35">
      <c r="A53" t="s">
        <v>264</v>
      </c>
      <c r="B53" t="s">
        <v>265</v>
      </c>
    </row>
    <row r="54" spans="1:2" ht="14.25" customHeight="1" x14ac:dyDescent="0.35">
      <c r="A54" t="s">
        <v>266</v>
      </c>
      <c r="B54" t="s">
        <v>265</v>
      </c>
    </row>
    <row r="55" spans="1:2" ht="14.25" customHeight="1" x14ac:dyDescent="0.35">
      <c r="A55" t="s">
        <v>267</v>
      </c>
      <c r="B55" t="s">
        <v>268</v>
      </c>
    </row>
    <row r="56" spans="1:2" ht="14.25" customHeight="1" x14ac:dyDescent="0.35">
      <c r="A56" t="s">
        <v>269</v>
      </c>
      <c r="B56" t="s">
        <v>268</v>
      </c>
    </row>
    <row r="57" spans="1:2" ht="14.25" customHeight="1" x14ac:dyDescent="0.35">
      <c r="A57" t="s">
        <v>270</v>
      </c>
      <c r="B57" t="s">
        <v>271</v>
      </c>
    </row>
    <row r="58" spans="1:2" ht="14.25" customHeight="1" x14ac:dyDescent="0.35">
      <c r="A58" t="s">
        <v>272</v>
      </c>
      <c r="B58" t="s">
        <v>271</v>
      </c>
    </row>
    <row r="59" spans="1:2" ht="14.25" customHeight="1" x14ac:dyDescent="0.35">
      <c r="A59" t="s">
        <v>273</v>
      </c>
      <c r="B59" t="s">
        <v>274</v>
      </c>
    </row>
    <row r="60" spans="1:2" ht="14.25" customHeight="1" x14ac:dyDescent="0.35">
      <c r="A60" t="s">
        <v>275</v>
      </c>
      <c r="B60" t="s">
        <v>274</v>
      </c>
    </row>
    <row r="61" spans="1:2" ht="14.25" customHeight="1" x14ac:dyDescent="0.35">
      <c r="A61" t="s">
        <v>276</v>
      </c>
      <c r="B61" t="s">
        <v>277</v>
      </c>
    </row>
    <row r="62" spans="1:2" ht="14.25" customHeight="1" x14ac:dyDescent="0.35">
      <c r="A62" t="s">
        <v>278</v>
      </c>
      <c r="B62" t="s">
        <v>277</v>
      </c>
    </row>
    <row r="63" spans="1:2" ht="14.25" customHeight="1" x14ac:dyDescent="0.35">
      <c r="A63" t="s">
        <v>279</v>
      </c>
      <c r="B63" t="s">
        <v>280</v>
      </c>
    </row>
    <row r="64" spans="1:2" ht="14.25" customHeight="1" x14ac:dyDescent="0.35">
      <c r="A64" t="s">
        <v>281</v>
      </c>
      <c r="B64" t="s">
        <v>280</v>
      </c>
    </row>
    <row r="65" spans="1:2" ht="14.25" customHeight="1" x14ac:dyDescent="0.35">
      <c r="A65" t="s">
        <v>282</v>
      </c>
      <c r="B65" t="s">
        <v>283</v>
      </c>
    </row>
    <row r="66" spans="1:2" ht="14.25" customHeight="1" x14ac:dyDescent="0.35">
      <c r="A66" t="s">
        <v>284</v>
      </c>
      <c r="B66" t="s">
        <v>283</v>
      </c>
    </row>
    <row r="67" spans="1:2" ht="14.25" customHeight="1" x14ac:dyDescent="0.35">
      <c r="A67" t="s">
        <v>285</v>
      </c>
      <c r="B67" t="s">
        <v>286</v>
      </c>
    </row>
    <row r="68" spans="1:2" ht="14.25" customHeight="1" x14ac:dyDescent="0.35">
      <c r="A68" t="s">
        <v>287</v>
      </c>
      <c r="B68" t="s">
        <v>286</v>
      </c>
    </row>
    <row r="69" spans="1:2" ht="14.25" customHeight="1" x14ac:dyDescent="0.35">
      <c r="A69" t="s">
        <v>288</v>
      </c>
      <c r="B69" t="s">
        <v>289</v>
      </c>
    </row>
    <row r="70" spans="1:2" ht="14.25" customHeight="1" x14ac:dyDescent="0.35">
      <c r="A70" t="s">
        <v>290</v>
      </c>
      <c r="B70" t="s">
        <v>289</v>
      </c>
    </row>
    <row r="71" spans="1:2" ht="14.25" customHeight="1" x14ac:dyDescent="0.35">
      <c r="A71" t="s">
        <v>291</v>
      </c>
      <c r="B71" t="s">
        <v>292</v>
      </c>
    </row>
    <row r="72" spans="1:2" ht="14.25" customHeight="1" x14ac:dyDescent="0.35">
      <c r="A72" t="s">
        <v>293</v>
      </c>
      <c r="B72" t="s">
        <v>292</v>
      </c>
    </row>
    <row r="73" spans="1:2" ht="14.25" customHeight="1" x14ac:dyDescent="0.35">
      <c r="A73" t="s">
        <v>294</v>
      </c>
      <c r="B73" t="s">
        <v>295</v>
      </c>
    </row>
    <row r="74" spans="1:2" ht="14.25" customHeight="1" x14ac:dyDescent="0.35">
      <c r="A74" t="s">
        <v>296</v>
      </c>
      <c r="B74" t="s">
        <v>295</v>
      </c>
    </row>
    <row r="75" spans="1:2" ht="14.25" customHeight="1" x14ac:dyDescent="0.35">
      <c r="A75" t="s">
        <v>297</v>
      </c>
      <c r="B75" t="s">
        <v>298</v>
      </c>
    </row>
    <row r="76" spans="1:2" ht="14.25" customHeight="1" x14ac:dyDescent="0.35">
      <c r="A76" t="s">
        <v>299</v>
      </c>
      <c r="B76" t="s">
        <v>298</v>
      </c>
    </row>
    <row r="77" spans="1:2" ht="14.25" customHeight="1" x14ac:dyDescent="0.35">
      <c r="A77" t="s">
        <v>300</v>
      </c>
      <c r="B77" t="s">
        <v>301</v>
      </c>
    </row>
    <row r="78" spans="1:2" ht="14.25" customHeight="1" x14ac:dyDescent="0.35">
      <c r="A78" t="s">
        <v>302</v>
      </c>
      <c r="B78" t="s">
        <v>301</v>
      </c>
    </row>
    <row r="79" spans="1:2" ht="14.25" customHeight="1" x14ac:dyDescent="0.35">
      <c r="A79" t="s">
        <v>303</v>
      </c>
      <c r="B79" t="s">
        <v>304</v>
      </c>
    </row>
    <row r="80" spans="1:2" ht="14.25" customHeight="1" x14ac:dyDescent="0.35">
      <c r="A80" t="s">
        <v>305</v>
      </c>
      <c r="B80" t="s">
        <v>304</v>
      </c>
    </row>
    <row r="81" spans="1:2" ht="14.25" customHeight="1" x14ac:dyDescent="0.35">
      <c r="A81" t="s">
        <v>306</v>
      </c>
      <c r="B81" t="s">
        <v>307</v>
      </c>
    </row>
    <row r="82" spans="1:2" ht="14.25" customHeight="1" x14ac:dyDescent="0.35">
      <c r="A82" t="s">
        <v>308</v>
      </c>
      <c r="B82" t="s">
        <v>307</v>
      </c>
    </row>
    <row r="83" spans="1:2" ht="14.25" customHeight="1" x14ac:dyDescent="0.35">
      <c r="A83" t="s">
        <v>309</v>
      </c>
      <c r="B83" t="s">
        <v>310</v>
      </c>
    </row>
    <row r="84" spans="1:2" ht="14.25" customHeight="1" x14ac:dyDescent="0.35">
      <c r="A84" t="s">
        <v>311</v>
      </c>
      <c r="B84" t="s">
        <v>310</v>
      </c>
    </row>
    <row r="85" spans="1:2" ht="14.25" customHeight="1" x14ac:dyDescent="0.35">
      <c r="A85" t="s">
        <v>312</v>
      </c>
      <c r="B85" t="s">
        <v>313</v>
      </c>
    </row>
    <row r="86" spans="1:2" ht="14.25" customHeight="1" x14ac:dyDescent="0.35">
      <c r="A86" t="s">
        <v>314</v>
      </c>
      <c r="B86" t="s">
        <v>313</v>
      </c>
    </row>
    <row r="87" spans="1:2" ht="14.25" customHeight="1" x14ac:dyDescent="0.35">
      <c r="A87" t="s">
        <v>315</v>
      </c>
      <c r="B87" t="s">
        <v>316</v>
      </c>
    </row>
    <row r="88" spans="1:2" ht="14.25" customHeight="1" x14ac:dyDescent="0.35">
      <c r="A88" t="s">
        <v>317</v>
      </c>
      <c r="B88" t="s">
        <v>316</v>
      </c>
    </row>
    <row r="89" spans="1:2" ht="14.25" customHeight="1" x14ac:dyDescent="0.35">
      <c r="A89" t="s">
        <v>318</v>
      </c>
      <c r="B89" t="s">
        <v>319</v>
      </c>
    </row>
    <row r="90" spans="1:2" ht="14.25" customHeight="1" x14ac:dyDescent="0.35">
      <c r="A90" t="s">
        <v>320</v>
      </c>
      <c r="B90" t="s">
        <v>319</v>
      </c>
    </row>
    <row r="91" spans="1:2" ht="14.25" customHeight="1" x14ac:dyDescent="0.35">
      <c r="A91" t="s">
        <v>321</v>
      </c>
      <c r="B91" t="s">
        <v>322</v>
      </c>
    </row>
    <row r="92" spans="1:2" ht="14.25" customHeight="1" x14ac:dyDescent="0.35">
      <c r="A92" t="s">
        <v>323</v>
      </c>
      <c r="B92" t="s">
        <v>322</v>
      </c>
    </row>
    <row r="93" spans="1:2" ht="14.25" customHeight="1" x14ac:dyDescent="0.35">
      <c r="A93" t="s">
        <v>324</v>
      </c>
      <c r="B93" t="s">
        <v>325</v>
      </c>
    </row>
    <row r="94" spans="1:2" ht="14.25" customHeight="1" x14ac:dyDescent="0.35">
      <c r="A94" t="s">
        <v>326</v>
      </c>
      <c r="B94" t="s">
        <v>325</v>
      </c>
    </row>
    <row r="95" spans="1:2" ht="14.25" customHeight="1" x14ac:dyDescent="0.35">
      <c r="A95" t="s">
        <v>327</v>
      </c>
      <c r="B95" t="s">
        <v>328</v>
      </c>
    </row>
    <row r="96" spans="1:2" ht="14.25" customHeight="1" x14ac:dyDescent="0.35">
      <c r="A96" t="s">
        <v>329</v>
      </c>
      <c r="B96" t="s">
        <v>328</v>
      </c>
    </row>
    <row r="97" spans="1:2" ht="14.25" customHeight="1" x14ac:dyDescent="0.35">
      <c r="A97" t="s">
        <v>330</v>
      </c>
      <c r="B97" t="s">
        <v>331</v>
      </c>
    </row>
    <row r="98" spans="1:2" ht="14.25" customHeight="1" x14ac:dyDescent="0.35">
      <c r="A98" t="s">
        <v>332</v>
      </c>
      <c r="B98" t="s">
        <v>331</v>
      </c>
    </row>
    <row r="99" spans="1:2" ht="14.25" customHeight="1" x14ac:dyDescent="0.35">
      <c r="A99" t="s">
        <v>333</v>
      </c>
      <c r="B99" t="s">
        <v>334</v>
      </c>
    </row>
    <row r="100" spans="1:2" ht="14.25" customHeight="1" x14ac:dyDescent="0.35">
      <c r="A100" t="s">
        <v>335</v>
      </c>
      <c r="B100" t="s">
        <v>334</v>
      </c>
    </row>
    <row r="101" spans="1:2" ht="14.25" customHeight="1" x14ac:dyDescent="0.35">
      <c r="A101" t="s">
        <v>336</v>
      </c>
      <c r="B101" t="s">
        <v>337</v>
      </c>
    </row>
    <row r="102" spans="1:2" ht="14.25" customHeight="1" x14ac:dyDescent="0.35">
      <c r="A102" t="s">
        <v>338</v>
      </c>
      <c r="B102" t="s">
        <v>337</v>
      </c>
    </row>
    <row r="103" spans="1:2" ht="14.25" customHeight="1" x14ac:dyDescent="0.35">
      <c r="A103" t="s">
        <v>339</v>
      </c>
      <c r="B103" t="s">
        <v>340</v>
      </c>
    </row>
    <row r="104" spans="1:2" ht="14.25" customHeight="1" x14ac:dyDescent="0.35">
      <c r="A104" t="s">
        <v>341</v>
      </c>
      <c r="B104" t="s">
        <v>340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39200"/>
  </sheetPr>
  <dimension ref="B1:O2008"/>
  <sheetViews>
    <sheetView showGridLines="0" zoomScaleNormal="100" workbookViewId="0">
      <pane ySplit="8" topLeftCell="A9" activePane="bottomLeft" state="frozen"/>
      <selection pane="bottomLeft" activeCell="B9" sqref="B9"/>
    </sheetView>
  </sheetViews>
  <sheetFormatPr baseColWidth="10" defaultColWidth="8.7265625" defaultRowHeight="14.5" x14ac:dyDescent="0.35"/>
  <cols>
    <col min="1" max="1" width="3" customWidth="1"/>
    <col min="2" max="2" width="14" customWidth="1"/>
    <col min="3" max="5" width="22" customWidth="1"/>
    <col min="6" max="6" width="25" customWidth="1"/>
    <col min="7" max="7" width="10" customWidth="1"/>
    <col min="8" max="8" width="18" customWidth="1"/>
    <col min="9" max="9" width="10" customWidth="1"/>
    <col min="10" max="10" width="16" customWidth="1"/>
    <col min="11" max="13" width="8" customWidth="1"/>
    <col min="14" max="14" width="14" customWidth="1"/>
    <col min="15" max="15" width="18" customWidth="1"/>
    <col min="16" max="16" width="4" customWidth="1"/>
  </cols>
  <sheetData>
    <row r="1" spans="2:15" ht="64.5" customHeight="1" x14ac:dyDescent="0.35"/>
    <row r="2" spans="2:15" ht="3.75" customHeight="1" x14ac:dyDescent="0.35">
      <c r="B2" s="4"/>
      <c r="C2" s="4"/>
      <c r="D2" s="4"/>
      <c r="E2" s="4"/>
      <c r="F2" s="4"/>
      <c r="G2" s="4"/>
    </row>
    <row r="3" spans="2:15" ht="18" customHeight="1" x14ac:dyDescent="0.35"/>
    <row r="4" spans="2:15" ht="15.75" customHeight="1" x14ac:dyDescent="0.35">
      <c r="B4" s="24" t="s">
        <v>342</v>
      </c>
    </row>
    <row r="5" spans="2:15" ht="31.5" customHeight="1" x14ac:dyDescent="0.35">
      <c r="B5" s="25" t="s">
        <v>343</v>
      </c>
    </row>
    <row r="6" spans="2:15" ht="19.5" customHeight="1" x14ac:dyDescent="0.35">
      <c r="B6" s="26" t="s">
        <v>344</v>
      </c>
    </row>
    <row r="7" spans="2:15" ht="21.75" customHeight="1" x14ac:dyDescent="0.35">
      <c r="B7" s="100" t="str">
        <f>IF(SUM(Einstellungen!$G$15,Einstellungen!$G$24,Einstellungen!$G$32)&lt;&gt;100,"⚠ Bitte Gewichtung in Einstellungen auf insgesamt 100% setzen – RFM-Gesamtscore und Segment werden sonst nicht berechnet.","")</f>
        <v/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</row>
    <row r="8" spans="2:15" ht="24" customHeight="1" x14ac:dyDescent="0.35">
      <c r="B8" s="27" t="s">
        <v>31</v>
      </c>
      <c r="C8" s="27" t="s">
        <v>32</v>
      </c>
      <c r="D8" s="27" t="s">
        <v>33</v>
      </c>
      <c r="E8" s="27" t="s">
        <v>34</v>
      </c>
      <c r="F8" s="27" t="s">
        <v>35</v>
      </c>
      <c r="G8" s="27" t="s">
        <v>36</v>
      </c>
      <c r="H8" s="27" t="s">
        <v>37</v>
      </c>
      <c r="I8" s="27" t="s">
        <v>38</v>
      </c>
      <c r="J8" s="27" t="s">
        <v>345</v>
      </c>
      <c r="K8" s="27" t="s">
        <v>346</v>
      </c>
      <c r="L8" s="27" t="s">
        <v>128</v>
      </c>
      <c r="M8" s="27" t="s">
        <v>347</v>
      </c>
      <c r="N8" s="27" t="s">
        <v>348</v>
      </c>
      <c r="O8" s="27" t="s">
        <v>349</v>
      </c>
    </row>
    <row r="9" spans="2:15" ht="14.25" customHeight="1" x14ac:dyDescent="0.35">
      <c r="B9" s="30" t="str">
        <f>IF(Kundendaten!C10="","",Kundendaten!B10)</f>
        <v>K-001</v>
      </c>
      <c r="C9" s="29" t="str">
        <f>IF(Kundendaten!C10="","",IF(Kundendaten!C10="","",Kundendaten!C10))</f>
        <v>Müller GmbH</v>
      </c>
      <c r="D9" s="29" t="str">
        <f>IF(Kundendaten!C10="","",IF(Kundendaten!D10="","",Kundendaten!D10))</f>
        <v>Geschäftsführung</v>
      </c>
      <c r="E9" s="29" t="str">
        <f>IF(Kundendaten!C10="","",IF(Kundendaten!E10="","",Kundendaten!E10))</f>
        <v/>
      </c>
      <c r="F9" s="29" t="str">
        <f>IF(Kundendaten!C10="","",IF(Kundendaten!F10="","",Kundendaten!F10))</f>
        <v>Industriestr. 12</v>
      </c>
      <c r="G9" s="30" t="str">
        <f>IF(Kundendaten!C10="","",IF(Kundendaten!G10="","",Kundendaten!G10))</f>
        <v>10115</v>
      </c>
      <c r="H9" s="29" t="str">
        <f>IF(Kundendaten!C10="","",IF(Kundendaten!H10="","",Kundendaten!H10))</f>
        <v>Berlin</v>
      </c>
      <c r="I9" s="30" t="str">
        <f>IF(Kundendaten!C10="","",IF(Kundendaten!I10="","",IF(OR(UPPER(Kundendaten!I10)="D",UPPER(Kundendaten!I10)="DE",UPPER(Kundendaten!I10)="DEU",UPPER(Kundendaten!I10)="DEUTSCHLAND",UPPER(Kundendaten!I10)="GERMANY",UPPER(Kundendaten!I10)="GER"),"",IFERROR(UPPER(VLOOKUP(UPPER(Kundendaten!I10),Laendercodes!$A:$B,2,FALSE())),UPPER(Kundendaten!I10)))))</f>
        <v/>
      </c>
      <c r="J9" s="58">
        <f>IF(Kundendaten!C10="","",Einstellungen!$C$9-Kundendaten!J10)</f>
        <v>3</v>
      </c>
      <c r="K9" s="30">
        <f>IF(Kundendaten!C10="","",IF(J9&lt;0,-1,IF(J9&gt;Einstellungen!$C$11,0,IF(J9&lt;=Einstellungen!$D$15,5,IF(J9&lt;=Einstellungen!$D$16,4,IF(J9&lt;=Einstellungen!$D$17,3,IF(J9&lt;=Einstellungen!$D$18,2,1)))))))</f>
        <v>5</v>
      </c>
      <c r="L9" s="30">
        <f>IF(Kundendaten!C10="","",IF(J9&lt;0,-1,IF(J9&gt;Einstellungen!$C$11,0,IF(Kundendaten!K10&gt;=Einstellungen!$C$24,5,IF(Kundendaten!K10&gt;=Einstellungen!$C$25,4,IF(Kundendaten!K10&gt;=Einstellungen!$C$26,3,IF(Kundendaten!K10&gt;=Einstellungen!$C$27,2,1)))))))</f>
        <v>4</v>
      </c>
      <c r="M9" s="30">
        <f>IF(Kundendaten!C10="","",IF(J9&lt;0,-1,IF(J9&gt;Einstellungen!$C$11,0,IF(Kundendaten!L10&gt;=Einstellungen!$C$32,5,IF(Kundendaten!L10&gt;=Einstellungen!$C$33,4,IF(Kundendaten!L10&gt;=Einstellungen!$C$34,3,IF(Kundendaten!L10&gt;=Einstellungen!$C$35,2,1)))))))</f>
        <v>4</v>
      </c>
      <c r="N9" s="30">
        <f>IF(Kundendaten!C10="","",IF(K9=-1,"",IF(K9=0,0,IF(SUM(Einstellungen!$G$15,Einstellungen!$G$24,Einstellungen!$G$32)&lt;&gt;100,"—",ROUND((K9*Einstellungen!$G$15+L9*Einstellungen!$G$24+M9*Einstellungen!$G$32)/100,1)))))</f>
        <v>4.5</v>
      </c>
      <c r="O9" s="30" t="str">
        <f>IF(Kundendaten!C10="","",IF(K9=-1,"⚠ Datenfehler",IF(K9=0,"Inaktiv",IF(SUM(Einstellungen!$G$15,Einstellungen!$G$24,Einstellungen!$G$32)&lt;&gt;100,"—",IF(N9&gt;=4,"Champion",IF(N9&gt;=3,"Entwicklung",IF(N9&gt;=2,"Gefährdet","Abwanderung")))))))</f>
        <v>Champion</v>
      </c>
    </row>
    <row r="10" spans="2:15" ht="14.25" customHeight="1" x14ac:dyDescent="0.35">
      <c r="B10" s="37" t="str">
        <f>IF(Kundendaten!C11="","",Kundendaten!B11)</f>
        <v>K-002</v>
      </c>
      <c r="C10" s="38" t="str">
        <f>IF(Kundendaten!C11="","",IF(Kundendaten!C11="","",Kundendaten!C11))</f>
        <v>Schmidt &amp; Co.</v>
      </c>
      <c r="D10" s="38" t="str">
        <f>IF(Kundendaten!C11="","",IF(Kundendaten!D11="","",Kundendaten!D11))</f>
        <v>z.Hd. Herrn Schmidt</v>
      </c>
      <c r="E10" s="38" t="str">
        <f>IF(Kundendaten!C11="","",IF(Kundendaten!E11="","",Kundendaten!E11))</f>
        <v/>
      </c>
      <c r="F10" s="38" t="str">
        <f>IF(Kundendaten!C11="","",IF(Kundendaten!F11="","",Kundendaten!F11))</f>
        <v>Hauptstr. 45</v>
      </c>
      <c r="G10" s="37" t="str">
        <f>IF(Kundendaten!C11="","",IF(Kundendaten!G11="","",Kundendaten!G11))</f>
        <v>20095</v>
      </c>
      <c r="H10" s="38" t="str">
        <f>IF(Kundendaten!C11="","",IF(Kundendaten!H11="","",Kundendaten!H11))</f>
        <v>Hamburg</v>
      </c>
      <c r="I10" s="37" t="str">
        <f>IF(Kundendaten!C11="","",IF(Kundendaten!I11="","",IF(OR(UPPER(Kundendaten!I11)="D",UPPER(Kundendaten!I11)="DE",UPPER(Kundendaten!I11)="DEU",UPPER(Kundendaten!I11)="DEUTSCHLAND",UPPER(Kundendaten!I11)="GERMANY",UPPER(Kundendaten!I11)="GER"),"",IFERROR(UPPER(VLOOKUP(UPPER(Kundendaten!I11),Laendercodes!$A:$B,2,FALSE())),UPPER(Kundendaten!I11)))))</f>
        <v/>
      </c>
      <c r="J10" s="59">
        <f>IF(Kundendaten!C11="","",Einstellungen!$C$9-Kundendaten!J11)</f>
        <v>7</v>
      </c>
      <c r="K10" s="37">
        <f>IF(Kundendaten!C11="","",IF(J10&lt;0,-1,IF(J10&gt;Einstellungen!$C$11,0,IF(J10&lt;=Einstellungen!$D$15,5,IF(J10&lt;=Einstellungen!$D$16,4,IF(J10&lt;=Einstellungen!$D$17,3,IF(J10&lt;=Einstellungen!$D$18,2,1)))))))</f>
        <v>5</v>
      </c>
      <c r="L10" s="37">
        <f>IF(Kundendaten!C11="","",IF(J10&lt;0,-1,IF(J10&gt;Einstellungen!$C$11,0,IF(Kundendaten!K11&gt;=Einstellungen!$C$24,5,IF(Kundendaten!K11&gt;=Einstellungen!$C$25,4,IF(Kundendaten!K11&gt;=Einstellungen!$C$26,3,IF(Kundendaten!K11&gt;=Einstellungen!$C$27,2,1)))))))</f>
        <v>5</v>
      </c>
      <c r="M10" s="37">
        <f>IF(Kundendaten!C11="","",IF(J10&lt;0,-1,IF(J10&gt;Einstellungen!$C$11,0,IF(Kundendaten!L11&gt;=Einstellungen!$C$32,5,IF(Kundendaten!L11&gt;=Einstellungen!$C$33,4,IF(Kundendaten!L11&gt;=Einstellungen!$C$34,3,IF(Kundendaten!L11&gt;=Einstellungen!$C$35,2,1)))))))</f>
        <v>5</v>
      </c>
      <c r="N10" s="37">
        <f>IF(Kundendaten!C11="","",IF(K10=-1,"",IF(K10=0,0,IF(SUM(Einstellungen!$G$15,Einstellungen!$G$24,Einstellungen!$G$32)&lt;&gt;100,"—",ROUND((K10*Einstellungen!$G$15+L10*Einstellungen!$G$24+M10*Einstellungen!$G$32)/100,1)))))</f>
        <v>5</v>
      </c>
      <c r="O10" s="37" t="str">
        <f>IF(Kundendaten!C11="","",IF(K10=-1,"⚠ Datenfehler",IF(K10=0,"Inaktiv",IF(SUM(Einstellungen!$G$15,Einstellungen!$G$24,Einstellungen!$G$32)&lt;&gt;100,"—",IF(N10&gt;=4,"Champion",IF(N10&gt;=3,"Entwicklung",IF(N10&gt;=2,"Gefährdet","Abwanderung")))))))</f>
        <v>Champion</v>
      </c>
    </row>
    <row r="11" spans="2:15" ht="14.25" customHeight="1" x14ac:dyDescent="0.35">
      <c r="B11" s="37" t="str">
        <f>IF(Kundendaten!C12="","",Kundendaten!B12)</f>
        <v>K-003</v>
      </c>
      <c r="C11" s="38" t="str">
        <f>IF(Kundendaten!C12="","",IF(Kundendaten!C12="","",Kundendaten!C12))</f>
        <v>Weber AG</v>
      </c>
      <c r="D11" s="38" t="str">
        <f>IF(Kundendaten!C12="","",IF(Kundendaten!D12="","",Kundendaten!D12))</f>
        <v/>
      </c>
      <c r="E11" s="38" t="str">
        <f>IF(Kundendaten!C12="","",IF(Kundendaten!E12="","",Kundendaten!E12))</f>
        <v/>
      </c>
      <c r="F11" s="38" t="str">
        <f>IF(Kundendaten!C12="","",IF(Kundendaten!F12="","",Kundendaten!F12))</f>
        <v>Am Markt 7</v>
      </c>
      <c r="G11" s="37" t="str">
        <f>IF(Kundendaten!C12="","",IF(Kundendaten!G12="","",Kundendaten!G12))</f>
        <v>80331</v>
      </c>
      <c r="H11" s="38" t="str">
        <f>IF(Kundendaten!C12="","",IF(Kundendaten!H12="","",Kundendaten!H12))</f>
        <v>München</v>
      </c>
      <c r="I11" s="37" t="str">
        <f>IF(Kundendaten!C12="","",IF(Kundendaten!I12="","",IF(OR(UPPER(Kundendaten!I12)="D",UPPER(Kundendaten!I12)="DE",UPPER(Kundendaten!I12)="DEU",UPPER(Kundendaten!I12)="DEUTSCHLAND",UPPER(Kundendaten!I12)="GERMANY",UPPER(Kundendaten!I12)="GER"),"",IFERROR(UPPER(VLOOKUP(UPPER(Kundendaten!I12),Laendercodes!$A:$B,2,FALSE())),UPPER(Kundendaten!I12)))))</f>
        <v/>
      </c>
      <c r="J11" s="59">
        <f>IF(Kundendaten!C12="","",Einstellungen!$C$9-Kundendaten!J12)</f>
        <v>14</v>
      </c>
      <c r="K11" s="37">
        <f>IF(Kundendaten!C12="","",IF(J11&lt;0,-1,IF(J11&gt;Einstellungen!$C$11,0,IF(J11&lt;=Einstellungen!$D$15,5,IF(J11&lt;=Einstellungen!$D$16,4,IF(J11&lt;=Einstellungen!$D$17,3,IF(J11&lt;=Einstellungen!$D$18,2,1)))))))</f>
        <v>5</v>
      </c>
      <c r="L11" s="37">
        <f>IF(Kundendaten!C12="","",IF(J11&lt;0,-1,IF(J11&gt;Einstellungen!$C$11,0,IF(Kundendaten!K12&gt;=Einstellungen!$C$24,5,IF(Kundendaten!K12&gt;=Einstellungen!$C$25,4,IF(Kundendaten!K12&gt;=Einstellungen!$C$26,3,IF(Kundendaten!K12&gt;=Einstellungen!$C$27,2,1)))))))</f>
        <v>3</v>
      </c>
      <c r="M11" s="37">
        <f>IF(Kundendaten!C12="","",IF(J11&lt;0,-1,IF(J11&gt;Einstellungen!$C$11,0,IF(Kundendaten!L12&gt;=Einstellungen!$C$32,5,IF(Kundendaten!L12&gt;=Einstellungen!$C$33,4,IF(Kundendaten!L12&gt;=Einstellungen!$C$34,3,IF(Kundendaten!L12&gt;=Einstellungen!$C$35,2,1)))))))</f>
        <v>3</v>
      </c>
      <c r="N11" s="37">
        <f>IF(Kundendaten!C12="","",IF(K11=-1,"",IF(K11=0,0,IF(SUM(Einstellungen!$G$15,Einstellungen!$G$24,Einstellungen!$G$32)&lt;&gt;100,"—",ROUND((K11*Einstellungen!$G$15+L11*Einstellungen!$G$24+M11*Einstellungen!$G$32)/100,1)))))</f>
        <v>4</v>
      </c>
      <c r="O11" s="37" t="str">
        <f>IF(Kundendaten!C12="","",IF(K11=-1,"⚠ Datenfehler",IF(K11=0,"Inaktiv",IF(SUM(Einstellungen!$G$15,Einstellungen!$G$24,Einstellungen!$G$32)&lt;&gt;100,"—",IF(N11&gt;=4,"Champion",IF(N11&gt;=3,"Entwicklung",IF(N11&gt;=2,"Gefährdet","Abwanderung")))))))</f>
        <v>Champion</v>
      </c>
    </row>
    <row r="12" spans="2:15" ht="14.25" customHeight="1" x14ac:dyDescent="0.35">
      <c r="B12" s="37" t="str">
        <f>IF(Kundendaten!C13="","",Kundendaten!B13)</f>
        <v>K-004</v>
      </c>
      <c r="C12" s="38" t="str">
        <f>IF(Kundendaten!C13="","",IF(Kundendaten!C13="","",Kundendaten!C13))</f>
        <v>Fischer OHG</v>
      </c>
      <c r="D12" s="38" t="str">
        <f>IF(Kundendaten!C13="","",IF(Kundendaten!D13="","",Kundendaten!D13))</f>
        <v>Einkauf</v>
      </c>
      <c r="E12" s="38" t="str">
        <f>IF(Kundendaten!C13="","",IF(Kundendaten!E13="","",Kundendaten!E13))</f>
        <v/>
      </c>
      <c r="F12" s="38" t="str">
        <f>IF(Kundendaten!C13="","",IF(Kundendaten!F13="","",Kundendaten!F13))</f>
        <v>Bahnhofstr. 23</v>
      </c>
      <c r="G12" s="37" t="str">
        <f>IF(Kundendaten!C13="","",IF(Kundendaten!G13="","",Kundendaten!G13))</f>
        <v>50667</v>
      </c>
      <c r="H12" s="38" t="str">
        <f>IF(Kundendaten!C13="","",IF(Kundendaten!H13="","",Kundendaten!H13))</f>
        <v>Köln</v>
      </c>
      <c r="I12" s="37" t="str">
        <f>IF(Kundendaten!C13="","",IF(Kundendaten!I13="","",IF(OR(UPPER(Kundendaten!I13)="D",UPPER(Kundendaten!I13)="DE",UPPER(Kundendaten!I13)="DEU",UPPER(Kundendaten!I13)="DEUTSCHLAND",UPPER(Kundendaten!I13)="GERMANY",UPPER(Kundendaten!I13)="GER"),"",IFERROR(UPPER(VLOOKUP(UPPER(Kundendaten!I13),Laendercodes!$A:$B,2,FALSE())),UPPER(Kundendaten!I13)))))</f>
        <v/>
      </c>
      <c r="J12" s="59">
        <f>IF(Kundendaten!C13="","",Einstellungen!$C$9-Kundendaten!J13)</f>
        <v>28</v>
      </c>
      <c r="K12" s="37">
        <f>IF(Kundendaten!C13="","",IF(J12&lt;0,-1,IF(J12&gt;Einstellungen!$C$11,0,IF(J12&lt;=Einstellungen!$D$15,5,IF(J12&lt;=Einstellungen!$D$16,4,IF(J12&lt;=Einstellungen!$D$17,3,IF(J12&lt;=Einstellungen!$D$18,2,1)))))))</f>
        <v>4</v>
      </c>
      <c r="L12" s="37">
        <f>IF(Kundendaten!C13="","",IF(J12&lt;0,-1,IF(J12&gt;Einstellungen!$C$11,0,IF(Kundendaten!K13&gt;=Einstellungen!$C$24,5,IF(Kundendaten!K13&gt;=Einstellungen!$C$25,4,IF(Kundendaten!K13&gt;=Einstellungen!$C$26,3,IF(Kundendaten!K13&gt;=Einstellungen!$C$27,2,1)))))))</f>
        <v>3</v>
      </c>
      <c r="M12" s="37">
        <f>IF(Kundendaten!C13="","",IF(J12&lt;0,-1,IF(J12&gt;Einstellungen!$C$11,0,IF(Kundendaten!L13&gt;=Einstellungen!$C$32,5,IF(Kundendaten!L13&gt;=Einstellungen!$C$33,4,IF(Kundendaten!L13&gt;=Einstellungen!$C$34,3,IF(Kundendaten!L13&gt;=Einstellungen!$C$35,2,1)))))))</f>
        <v>4</v>
      </c>
      <c r="N12" s="37">
        <f>IF(Kundendaten!C13="","",IF(K12=-1,"",IF(K12=0,0,IF(SUM(Einstellungen!$G$15,Einstellungen!$G$24,Einstellungen!$G$32)&lt;&gt;100,"—",ROUND((K12*Einstellungen!$G$15+L12*Einstellungen!$G$24+M12*Einstellungen!$G$32)/100,1)))))</f>
        <v>3.7</v>
      </c>
      <c r="O12" s="37" t="str">
        <f>IF(Kundendaten!C13="","",IF(K12=-1,"⚠ Datenfehler",IF(K12=0,"Inaktiv",IF(SUM(Einstellungen!$G$15,Einstellungen!$G$24,Einstellungen!$G$32)&lt;&gt;100,"—",IF(N12&gt;=4,"Champion",IF(N12&gt;=3,"Entwicklung",IF(N12&gt;=2,"Gefährdet","Abwanderung")))))))</f>
        <v>Entwicklung</v>
      </c>
    </row>
    <row r="13" spans="2:15" ht="14.25" customHeight="1" x14ac:dyDescent="0.35">
      <c r="B13" s="37" t="str">
        <f>IF(Kundendaten!C14="","",Kundendaten!B14)</f>
        <v>K-005</v>
      </c>
      <c r="C13" s="38" t="str">
        <f>IF(Kundendaten!C14="","",IF(Kundendaten!C14="","",Kundendaten!C14))</f>
        <v>Schneider KG</v>
      </c>
      <c r="D13" s="38" t="str">
        <f>IF(Kundendaten!C14="","",IF(Kundendaten!D14="","",Kundendaten!D14))</f>
        <v/>
      </c>
      <c r="E13" s="38" t="str">
        <f>IF(Kundendaten!C14="","",IF(Kundendaten!E14="","",Kundendaten!E14))</f>
        <v/>
      </c>
      <c r="F13" s="38" t="str">
        <f>IF(Kundendaten!C14="","",IF(Kundendaten!F14="","",Kundendaten!F14))</f>
        <v>Postfach 1234</v>
      </c>
      <c r="G13" s="37" t="str">
        <f>IF(Kundendaten!C14="","",IF(Kundendaten!G14="","",Kundendaten!G14))</f>
        <v>70173</v>
      </c>
      <c r="H13" s="38" t="str">
        <f>IF(Kundendaten!C14="","",IF(Kundendaten!H14="","",Kundendaten!H14))</f>
        <v>Stuttgart</v>
      </c>
      <c r="I13" s="37" t="str">
        <f>IF(Kundendaten!C14="","",IF(Kundendaten!I14="","",IF(OR(UPPER(Kundendaten!I14)="D",UPPER(Kundendaten!I14)="DE",UPPER(Kundendaten!I14)="DEU",UPPER(Kundendaten!I14)="DEUTSCHLAND",UPPER(Kundendaten!I14)="GERMANY",UPPER(Kundendaten!I14)="GER"),"",IFERROR(UPPER(VLOOKUP(UPPER(Kundendaten!I14),Laendercodes!$A:$B,2,FALSE())),UPPER(Kundendaten!I14)))))</f>
        <v/>
      </c>
      <c r="J13" s="59">
        <f>IF(Kundendaten!C14="","",Einstellungen!$C$9-Kundendaten!J14)</f>
        <v>45</v>
      </c>
      <c r="K13" s="37">
        <f>IF(Kundendaten!C14="","",IF(J13&lt;0,-1,IF(J13&gt;Einstellungen!$C$11,0,IF(J13&lt;=Einstellungen!$D$15,5,IF(J13&lt;=Einstellungen!$D$16,4,IF(J13&lt;=Einstellungen!$D$17,3,IF(J13&lt;=Einstellungen!$D$18,2,1)))))))</f>
        <v>3</v>
      </c>
      <c r="L13" s="37">
        <f>IF(Kundendaten!C14="","",IF(J13&lt;0,-1,IF(J13&gt;Einstellungen!$C$11,0,IF(Kundendaten!K14&gt;=Einstellungen!$C$24,5,IF(Kundendaten!K14&gt;=Einstellungen!$C$25,4,IF(Kundendaten!K14&gt;=Einstellungen!$C$26,3,IF(Kundendaten!K14&gt;=Einstellungen!$C$27,2,1)))))))</f>
        <v>2</v>
      </c>
      <c r="M13" s="37">
        <f>IF(Kundendaten!C14="","",IF(J13&lt;0,-1,IF(J13&gt;Einstellungen!$C$11,0,IF(Kundendaten!L14&gt;=Einstellungen!$C$32,5,IF(Kundendaten!L14&gt;=Einstellungen!$C$33,4,IF(Kundendaten!L14&gt;=Einstellungen!$C$34,3,IF(Kundendaten!L14&gt;=Einstellungen!$C$35,2,1)))))))</f>
        <v>3</v>
      </c>
      <c r="N13" s="37">
        <f>IF(Kundendaten!C14="","",IF(K13=-1,"",IF(K13=0,0,IF(SUM(Einstellungen!$G$15,Einstellungen!$G$24,Einstellungen!$G$32)&lt;&gt;100,"—",ROUND((K13*Einstellungen!$G$15+L13*Einstellungen!$G$24+M13*Einstellungen!$G$32)/100,1)))))</f>
        <v>2.7</v>
      </c>
      <c r="O13" s="37" t="str">
        <f>IF(Kundendaten!C14="","",IF(K13=-1,"⚠ Datenfehler",IF(K13=0,"Inaktiv",IF(SUM(Einstellungen!$G$15,Einstellungen!$G$24,Einstellungen!$G$32)&lt;&gt;100,"—",IF(N13&gt;=4,"Champion",IF(N13&gt;=3,"Entwicklung",IF(N13&gt;=2,"Gefährdet","Abwanderung")))))))</f>
        <v>Gefährdet</v>
      </c>
    </row>
    <row r="14" spans="2:15" ht="14.25" customHeight="1" x14ac:dyDescent="0.35">
      <c r="B14" s="37" t="str">
        <f>IF(Kundendaten!C15="","",Kundendaten!B15)</f>
        <v>K-006</v>
      </c>
      <c r="C14" s="38" t="str">
        <f>IF(Kundendaten!C15="","",IF(Kundendaten!C15="","",Kundendaten!C15))</f>
        <v>Hofmann GmbH</v>
      </c>
      <c r="D14" s="38" t="str">
        <f>IF(Kundendaten!C15="","",IF(Kundendaten!D15="","",Kundendaten!D15))</f>
        <v/>
      </c>
      <c r="E14" s="38" t="str">
        <f>IF(Kundendaten!C15="","",IF(Kundendaten!E15="","",Kundendaten!E15))</f>
        <v/>
      </c>
      <c r="F14" s="38" t="str">
        <f>IF(Kundendaten!C15="","",IF(Kundendaten!F15="","",Kundendaten!F15))</f>
        <v>Schillerstr. 8</v>
      </c>
      <c r="G14" s="37" t="str">
        <f>IF(Kundendaten!C15="","",IF(Kundendaten!G15="","",Kundendaten!G15))</f>
        <v>60313</v>
      </c>
      <c r="H14" s="38" t="str">
        <f>IF(Kundendaten!C15="","",IF(Kundendaten!H15="","",Kundendaten!H15))</f>
        <v>Frankfurt</v>
      </c>
      <c r="I14" s="37" t="str">
        <f>IF(Kundendaten!C15="","",IF(Kundendaten!I15="","",IF(OR(UPPER(Kundendaten!I15)="D",UPPER(Kundendaten!I15)="DE",UPPER(Kundendaten!I15)="DEU",UPPER(Kundendaten!I15)="DEUTSCHLAND",UPPER(Kundendaten!I15)="GERMANY",UPPER(Kundendaten!I15)="GER"),"",IFERROR(UPPER(VLOOKUP(UPPER(Kundendaten!I15),Laendercodes!$A:$B,2,FALSE())),UPPER(Kundendaten!I15)))))</f>
        <v/>
      </c>
      <c r="J14" s="59">
        <f>IF(Kundendaten!C15="","",Einstellungen!$C$9-Kundendaten!J15)</f>
        <v>60</v>
      </c>
      <c r="K14" s="37">
        <f>IF(Kundendaten!C15="","",IF(J14&lt;0,-1,IF(J14&gt;Einstellungen!$C$11,0,IF(J14&lt;=Einstellungen!$D$15,5,IF(J14&lt;=Einstellungen!$D$16,4,IF(J14&lt;=Einstellungen!$D$17,3,IF(J14&lt;=Einstellungen!$D$18,2,1)))))))</f>
        <v>3</v>
      </c>
      <c r="L14" s="37">
        <f>IF(Kundendaten!C15="","",IF(J14&lt;0,-1,IF(J14&gt;Einstellungen!$C$11,0,IF(Kundendaten!K15&gt;=Einstellungen!$C$24,5,IF(Kundendaten!K15&gt;=Einstellungen!$C$25,4,IF(Kundendaten!K15&gt;=Einstellungen!$C$26,3,IF(Kundendaten!K15&gt;=Einstellungen!$C$27,2,1)))))))</f>
        <v>3</v>
      </c>
      <c r="M14" s="37">
        <f>IF(Kundendaten!C15="","",IF(J14&lt;0,-1,IF(J14&gt;Einstellungen!$C$11,0,IF(Kundendaten!L15&gt;=Einstellungen!$C$32,5,IF(Kundendaten!L15&gt;=Einstellungen!$C$33,4,IF(Kundendaten!L15&gt;=Einstellungen!$C$34,3,IF(Kundendaten!L15&gt;=Einstellungen!$C$35,2,1)))))))</f>
        <v>3</v>
      </c>
      <c r="N14" s="37">
        <f>IF(Kundendaten!C15="","",IF(K14=-1,"",IF(K14=0,0,IF(SUM(Einstellungen!$G$15,Einstellungen!$G$24,Einstellungen!$G$32)&lt;&gt;100,"—",ROUND((K14*Einstellungen!$G$15+L14*Einstellungen!$G$24+M14*Einstellungen!$G$32)/100,1)))))</f>
        <v>3</v>
      </c>
      <c r="O14" s="37" t="str">
        <f>IF(Kundendaten!C15="","",IF(K14=-1,"⚠ Datenfehler",IF(K14=0,"Inaktiv",IF(SUM(Einstellungen!$G$15,Einstellungen!$G$24,Einstellungen!$G$32)&lt;&gt;100,"—",IF(N14&gt;=4,"Champion",IF(N14&gt;=3,"Entwicklung",IF(N14&gt;=2,"Gefährdet","Abwanderung")))))))</f>
        <v>Entwicklung</v>
      </c>
    </row>
    <row r="15" spans="2:15" ht="14.25" customHeight="1" x14ac:dyDescent="0.35">
      <c r="B15" s="37" t="str">
        <f>IF(Kundendaten!C16="","",Kundendaten!B16)</f>
        <v>K-007</v>
      </c>
      <c r="C15" s="38" t="str">
        <f>IF(Kundendaten!C16="","",IF(Kundendaten!C16="","",Kundendaten!C16))</f>
        <v>Braun &amp; Partner</v>
      </c>
      <c r="D15" s="38" t="str">
        <f>IF(Kundendaten!C16="","",IF(Kundendaten!D16="","",Kundendaten!D16))</f>
        <v>Rechtsanwälte</v>
      </c>
      <c r="E15" s="38" t="str">
        <f>IF(Kundendaten!C16="","",IF(Kundendaten!E16="","",Kundendaten!E16))</f>
        <v/>
      </c>
      <c r="F15" s="38" t="str">
        <f>IF(Kundendaten!C16="","",IF(Kundendaten!F16="","",Kundendaten!F16))</f>
        <v>Goethestr. 15</v>
      </c>
      <c r="G15" s="37" t="str">
        <f>IF(Kundendaten!C16="","",IF(Kundendaten!G16="","",Kundendaten!G16))</f>
        <v>01067</v>
      </c>
      <c r="H15" s="38" t="str">
        <f>IF(Kundendaten!C16="","",IF(Kundendaten!H16="","",Kundendaten!H16))</f>
        <v>Dresden</v>
      </c>
      <c r="I15" s="37" t="str">
        <f>IF(Kundendaten!C16="","",IF(Kundendaten!I16="","",IF(OR(UPPER(Kundendaten!I16)="D",UPPER(Kundendaten!I16)="DE",UPPER(Kundendaten!I16)="DEU",UPPER(Kundendaten!I16)="DEUTSCHLAND",UPPER(Kundendaten!I16)="GERMANY",UPPER(Kundendaten!I16)="GER"),"",IFERROR(UPPER(VLOOKUP(UPPER(Kundendaten!I16),Laendercodes!$A:$B,2,FALSE())),UPPER(Kundendaten!I16)))))</f>
        <v/>
      </c>
      <c r="J15" s="59">
        <f>IF(Kundendaten!C16="","",Einstellungen!$C$9-Kundendaten!J16)</f>
        <v>90</v>
      </c>
      <c r="K15" s="37">
        <f>IF(Kundendaten!C16="","",IF(J15&lt;0,-1,IF(J15&gt;Einstellungen!$C$11,0,IF(J15&lt;=Einstellungen!$D$15,5,IF(J15&lt;=Einstellungen!$D$16,4,IF(J15&lt;=Einstellungen!$D$17,3,IF(J15&lt;=Einstellungen!$D$18,2,1)))))))</f>
        <v>3</v>
      </c>
      <c r="L15" s="37">
        <f>IF(Kundendaten!C16="","",IF(J15&lt;0,-1,IF(J15&gt;Einstellungen!$C$11,0,IF(Kundendaten!K16&gt;=Einstellungen!$C$24,5,IF(Kundendaten!K16&gt;=Einstellungen!$C$25,4,IF(Kundendaten!K16&gt;=Einstellungen!$C$26,3,IF(Kundendaten!K16&gt;=Einstellungen!$C$27,2,1)))))))</f>
        <v>1</v>
      </c>
      <c r="M15" s="37">
        <f>IF(Kundendaten!C16="","",IF(J15&lt;0,-1,IF(J15&gt;Einstellungen!$C$11,0,IF(Kundendaten!L16&gt;=Einstellungen!$C$32,5,IF(Kundendaten!L16&gt;=Einstellungen!$C$33,4,IF(Kundendaten!L16&gt;=Einstellungen!$C$34,3,IF(Kundendaten!L16&gt;=Einstellungen!$C$35,2,1)))))))</f>
        <v>2</v>
      </c>
      <c r="N15" s="37">
        <f>IF(Kundendaten!C16="","",IF(K15=-1,"",IF(K15=0,0,IF(SUM(Einstellungen!$G$15,Einstellungen!$G$24,Einstellungen!$G$32)&lt;&gt;100,"—",ROUND((K15*Einstellungen!$G$15+L15*Einstellungen!$G$24+M15*Einstellungen!$G$32)/100,1)))))</f>
        <v>2.2000000000000002</v>
      </c>
      <c r="O15" s="37" t="str">
        <f>IF(Kundendaten!C16="","",IF(K15=-1,"⚠ Datenfehler",IF(K15=0,"Inaktiv",IF(SUM(Einstellungen!$G$15,Einstellungen!$G$24,Einstellungen!$G$32)&lt;&gt;100,"—",IF(N15&gt;=4,"Champion",IF(N15&gt;=3,"Entwicklung",IF(N15&gt;=2,"Gefährdet","Abwanderung")))))))</f>
        <v>Gefährdet</v>
      </c>
    </row>
    <row r="16" spans="2:15" ht="14.25" customHeight="1" x14ac:dyDescent="0.35">
      <c r="B16" s="37" t="str">
        <f>IF(Kundendaten!C17="","",Kundendaten!B17)</f>
        <v>K-008</v>
      </c>
      <c r="C16" s="38" t="str">
        <f>IF(Kundendaten!C17="","",IF(Kundendaten!C17="","",Kundendaten!C17))</f>
        <v>Klein GmbH</v>
      </c>
      <c r="D16" s="38" t="str">
        <f>IF(Kundendaten!C17="","",IF(Kundendaten!D17="","",Kundendaten!D17))</f>
        <v>Vertrieb</v>
      </c>
      <c r="E16" s="38" t="str">
        <f>IF(Kundendaten!C17="","",IF(Kundendaten!E17="","",Kundendaten!E17))</f>
        <v>Frau Klein</v>
      </c>
      <c r="F16" s="38" t="str">
        <f>IF(Kundendaten!C17="","",IF(Kundendaten!F17="","",Kundendaten!F17))</f>
        <v>Ringstr. 3</v>
      </c>
      <c r="G16" s="37" t="str">
        <f>IF(Kundendaten!C17="","",IF(Kundendaten!G17="","",Kundendaten!G17))</f>
        <v>40213</v>
      </c>
      <c r="H16" s="38" t="str">
        <f>IF(Kundendaten!C17="","",IF(Kundendaten!H17="","",Kundendaten!H17))</f>
        <v>Düsseldorf</v>
      </c>
      <c r="I16" s="37" t="str">
        <f>IF(Kundendaten!C17="","",IF(Kundendaten!I17="","",IF(OR(UPPER(Kundendaten!I17)="D",UPPER(Kundendaten!I17)="DE",UPPER(Kundendaten!I17)="DEU",UPPER(Kundendaten!I17)="DEUTSCHLAND",UPPER(Kundendaten!I17)="GERMANY",UPPER(Kundendaten!I17)="GER"),"",IFERROR(UPPER(VLOOKUP(UPPER(Kundendaten!I17),Laendercodes!$A:$B,2,FALSE())),UPPER(Kundendaten!I17)))))</f>
        <v/>
      </c>
      <c r="J16" s="59">
        <f>IF(Kundendaten!C17="","",Einstellungen!$C$9-Kundendaten!J17)</f>
        <v>5</v>
      </c>
      <c r="K16" s="37">
        <f>IF(Kundendaten!C17="","",IF(J16&lt;0,-1,IF(J16&gt;Einstellungen!$C$11,0,IF(J16&lt;=Einstellungen!$D$15,5,IF(J16&lt;=Einstellungen!$D$16,4,IF(J16&lt;=Einstellungen!$D$17,3,IF(J16&lt;=Einstellungen!$D$18,2,1)))))))</f>
        <v>5</v>
      </c>
      <c r="L16" s="37">
        <f>IF(Kundendaten!C17="","",IF(J16&lt;0,-1,IF(J16&gt;Einstellungen!$C$11,0,IF(Kundendaten!K17&gt;=Einstellungen!$C$24,5,IF(Kundendaten!K17&gt;=Einstellungen!$C$25,4,IF(Kundendaten!K17&gt;=Einstellungen!$C$26,3,IF(Kundendaten!K17&gt;=Einstellungen!$C$27,2,1)))))))</f>
        <v>5</v>
      </c>
      <c r="M16" s="37">
        <f>IF(Kundendaten!C17="","",IF(J16&lt;0,-1,IF(J16&gt;Einstellungen!$C$11,0,IF(Kundendaten!L17&gt;=Einstellungen!$C$32,5,IF(Kundendaten!L17&gt;=Einstellungen!$C$33,4,IF(Kundendaten!L17&gt;=Einstellungen!$C$34,3,IF(Kundendaten!L17&gt;=Einstellungen!$C$35,2,1)))))))</f>
        <v>5</v>
      </c>
      <c r="N16" s="37">
        <f>IF(Kundendaten!C17="","",IF(K16=-1,"",IF(K16=0,0,IF(SUM(Einstellungen!$G$15,Einstellungen!$G$24,Einstellungen!$G$32)&lt;&gt;100,"—",ROUND((K16*Einstellungen!$G$15+L16*Einstellungen!$G$24+M16*Einstellungen!$G$32)/100,1)))))</f>
        <v>5</v>
      </c>
      <c r="O16" s="37" t="str">
        <f>IF(Kundendaten!C17="","",IF(K16=-1,"⚠ Datenfehler",IF(K16=0,"Inaktiv",IF(SUM(Einstellungen!$G$15,Einstellungen!$G$24,Einstellungen!$G$32)&lt;&gt;100,"—",IF(N16&gt;=4,"Champion",IF(N16&gt;=3,"Entwicklung",IF(N16&gt;=2,"Gefährdet","Abwanderung")))))))</f>
        <v>Champion</v>
      </c>
    </row>
    <row r="17" spans="2:15" ht="14.25" customHeight="1" x14ac:dyDescent="0.35">
      <c r="B17" s="37" t="str">
        <f>IF(Kundendaten!C18="","",Kundendaten!B18)</f>
        <v>K-009</v>
      </c>
      <c r="C17" s="38" t="str">
        <f>IF(Kundendaten!C18="","",IF(Kundendaten!C18="","",Kundendaten!C18))</f>
        <v>Koch Services</v>
      </c>
      <c r="D17" s="38" t="str">
        <f>IF(Kundendaten!C18="","",IF(Kundendaten!D18="","",Kundendaten!D18))</f>
        <v/>
      </c>
      <c r="E17" s="38" t="str">
        <f>IF(Kundendaten!C18="","",IF(Kundendaten!E18="","",Kundendaten!E18))</f>
        <v/>
      </c>
      <c r="F17" s="38" t="str">
        <f>IF(Kundendaten!C18="","",IF(Kundendaten!F18="","",Kundendaten!F18))</f>
        <v>Berliner Str. 99</v>
      </c>
      <c r="G17" s="37" t="str">
        <f>IF(Kundendaten!C18="","",IF(Kundendaten!G18="","",Kundendaten!G18))</f>
        <v>04109</v>
      </c>
      <c r="H17" s="38" t="str">
        <f>IF(Kundendaten!C18="","",IF(Kundendaten!H18="","",Kundendaten!H18))</f>
        <v>Leipzig</v>
      </c>
      <c r="I17" s="37" t="str">
        <f>IF(Kundendaten!C18="","",IF(Kundendaten!I18="","",IF(OR(UPPER(Kundendaten!I18)="D",UPPER(Kundendaten!I18)="DE",UPPER(Kundendaten!I18)="DEU",UPPER(Kundendaten!I18)="DEUTSCHLAND",UPPER(Kundendaten!I18)="GERMANY",UPPER(Kundendaten!I18)="GER"),"",IFERROR(UPPER(VLOOKUP(UPPER(Kundendaten!I18),Laendercodes!$A:$B,2,FALSE())),UPPER(Kundendaten!I18)))))</f>
        <v/>
      </c>
      <c r="J17" s="59">
        <f>IF(Kundendaten!C18="","",Einstellungen!$C$9-Kundendaten!J18)</f>
        <v>120</v>
      </c>
      <c r="K17" s="37">
        <f>IF(Kundendaten!C18="","",IF(J17&lt;0,-1,IF(J17&gt;Einstellungen!$C$11,0,IF(J17&lt;=Einstellungen!$D$15,5,IF(J17&lt;=Einstellungen!$D$16,4,IF(J17&lt;=Einstellungen!$D$17,3,IF(J17&lt;=Einstellungen!$D$18,2,1)))))))</f>
        <v>2</v>
      </c>
      <c r="L17" s="37">
        <f>IF(Kundendaten!C18="","",IF(J17&lt;0,-1,IF(J17&gt;Einstellungen!$C$11,0,IF(Kundendaten!K18&gt;=Einstellungen!$C$24,5,IF(Kundendaten!K18&gt;=Einstellungen!$C$25,4,IF(Kundendaten!K18&gt;=Einstellungen!$C$26,3,IF(Kundendaten!K18&gt;=Einstellungen!$C$27,2,1)))))))</f>
        <v>2</v>
      </c>
      <c r="M17" s="37">
        <f>IF(Kundendaten!C18="","",IF(J17&lt;0,-1,IF(J17&gt;Einstellungen!$C$11,0,IF(Kundendaten!L18&gt;=Einstellungen!$C$32,5,IF(Kundendaten!L18&gt;=Einstellungen!$C$33,4,IF(Kundendaten!L18&gt;=Einstellungen!$C$34,3,IF(Kundendaten!L18&gt;=Einstellungen!$C$35,2,1)))))))</f>
        <v>2</v>
      </c>
      <c r="N17" s="37">
        <f>IF(Kundendaten!C18="","",IF(K17=-1,"",IF(K17=0,0,IF(SUM(Einstellungen!$G$15,Einstellungen!$G$24,Einstellungen!$G$32)&lt;&gt;100,"—",ROUND((K17*Einstellungen!$G$15+L17*Einstellungen!$G$24+M17*Einstellungen!$G$32)/100,1)))))</f>
        <v>2</v>
      </c>
      <c r="O17" s="37" t="str">
        <f>IF(Kundendaten!C18="","",IF(K17=-1,"⚠ Datenfehler",IF(K17=0,"Inaktiv",IF(SUM(Einstellungen!$G$15,Einstellungen!$G$24,Einstellungen!$G$32)&lt;&gt;100,"—",IF(N17&gt;=4,"Champion",IF(N17&gt;=3,"Entwicklung",IF(N17&gt;=2,"Gefährdet","Abwanderung")))))))</f>
        <v>Gefährdet</v>
      </c>
    </row>
    <row r="18" spans="2:15" ht="14.25" customHeight="1" x14ac:dyDescent="0.35">
      <c r="B18" s="37" t="str">
        <f>IF(Kundendaten!C19="","",Kundendaten!B19)</f>
        <v>K-010</v>
      </c>
      <c r="C18" s="38" t="str">
        <f>IF(Kundendaten!C19="","",IF(Kundendaten!C19="","",Kundendaten!C19))</f>
        <v>Richter AG</v>
      </c>
      <c r="D18" s="38" t="str">
        <f>IF(Kundendaten!C19="","",IF(Kundendaten!D19="","",Kundendaten!D19))</f>
        <v/>
      </c>
      <c r="E18" s="38" t="str">
        <f>IF(Kundendaten!C19="","",IF(Kundendaten!E19="","",Kundendaten!E19))</f>
        <v/>
      </c>
      <c r="F18" s="38" t="str">
        <f>IF(Kundendaten!C19="","",IF(Kundendaten!F19="","",Kundendaten!F19))</f>
        <v>Dorfstr. 1</v>
      </c>
      <c r="G18" s="37" t="str">
        <f>IF(Kundendaten!C19="","",IF(Kundendaten!G19="","",Kundendaten!G19))</f>
        <v>90402</v>
      </c>
      <c r="H18" s="38" t="str">
        <f>IF(Kundendaten!C19="","",IF(Kundendaten!H19="","",Kundendaten!H19))</f>
        <v>Nürnberg</v>
      </c>
      <c r="I18" s="37" t="str">
        <f>IF(Kundendaten!C19="","",IF(Kundendaten!I19="","",IF(OR(UPPER(Kundendaten!I19)="D",UPPER(Kundendaten!I19)="DE",UPPER(Kundendaten!I19)="DEU",UPPER(Kundendaten!I19)="DEUTSCHLAND",UPPER(Kundendaten!I19)="GERMANY",UPPER(Kundendaten!I19)="GER"),"",IFERROR(UPPER(VLOOKUP(UPPER(Kundendaten!I19),Laendercodes!$A:$B,2,FALSE())),UPPER(Kundendaten!I19)))))</f>
        <v/>
      </c>
      <c r="J18" s="59">
        <f>IF(Kundendaten!C19="","",Einstellungen!$C$9-Kundendaten!J19)</f>
        <v>150</v>
      </c>
      <c r="K18" s="37">
        <f>IF(Kundendaten!C19="","",IF(J18&lt;0,-1,IF(J18&gt;Einstellungen!$C$11,0,IF(J18&lt;=Einstellungen!$D$15,5,IF(J18&lt;=Einstellungen!$D$16,4,IF(J18&lt;=Einstellungen!$D$17,3,IF(J18&lt;=Einstellungen!$D$18,2,1)))))))</f>
        <v>2</v>
      </c>
      <c r="L18" s="37">
        <f>IF(Kundendaten!C19="","",IF(J18&lt;0,-1,IF(J18&gt;Einstellungen!$C$11,0,IF(Kundendaten!K19&gt;=Einstellungen!$C$24,5,IF(Kundendaten!K19&gt;=Einstellungen!$C$25,4,IF(Kundendaten!K19&gt;=Einstellungen!$C$26,3,IF(Kundendaten!K19&gt;=Einstellungen!$C$27,2,1)))))))</f>
        <v>1</v>
      </c>
      <c r="M18" s="37">
        <f>IF(Kundendaten!C19="","",IF(J18&lt;0,-1,IF(J18&gt;Einstellungen!$C$11,0,IF(Kundendaten!L19&gt;=Einstellungen!$C$32,5,IF(Kundendaten!L19&gt;=Einstellungen!$C$33,4,IF(Kundendaten!L19&gt;=Einstellungen!$C$34,3,IF(Kundendaten!L19&gt;=Einstellungen!$C$35,2,1)))))))</f>
        <v>1</v>
      </c>
      <c r="N18" s="37">
        <f>IF(Kundendaten!C19="","",IF(K18=-1,"",IF(K18=0,0,IF(SUM(Einstellungen!$G$15,Einstellungen!$G$24,Einstellungen!$G$32)&lt;&gt;100,"—",ROUND((K18*Einstellungen!$G$15+L18*Einstellungen!$G$24+M18*Einstellungen!$G$32)/100,1)))))</f>
        <v>1.5</v>
      </c>
      <c r="O18" s="37" t="str">
        <f>IF(Kundendaten!C19="","",IF(K18=-1,"⚠ Datenfehler",IF(K18=0,"Inaktiv",IF(SUM(Einstellungen!$G$15,Einstellungen!$G$24,Einstellungen!$G$32)&lt;&gt;100,"—",IF(N18&gt;=4,"Champion",IF(N18&gt;=3,"Entwicklung",IF(N18&gt;=2,"Gefährdet","Abwanderung")))))))</f>
        <v>Abwanderung</v>
      </c>
    </row>
    <row r="19" spans="2:15" ht="14.25" customHeight="1" x14ac:dyDescent="0.35">
      <c r="B19" s="37" t="str">
        <f>IF(Kundendaten!C20="","",Kundendaten!B20)</f>
        <v>K-011</v>
      </c>
      <c r="C19" s="38" t="str">
        <f>IF(Kundendaten!C20="","",IF(Kundendaten!C20="","",Kundendaten!C20))</f>
        <v>Meier Handel</v>
      </c>
      <c r="D19" s="38" t="str">
        <f>IF(Kundendaten!C20="","",IF(Kundendaten!D20="","",Kundendaten!D20))</f>
        <v/>
      </c>
      <c r="E19" s="38" t="str">
        <f>IF(Kundendaten!C20="","",IF(Kundendaten!E20="","",Kundendaten!E20))</f>
        <v/>
      </c>
      <c r="F19" s="38" t="str">
        <f>IF(Kundendaten!C20="","",IF(Kundendaten!F20="","",Kundendaten!F20))</f>
        <v>Marktplatz 5</v>
      </c>
      <c r="G19" s="37" t="str">
        <f>IF(Kundendaten!C20="","",IF(Kundendaten!G20="","",Kundendaten!G20))</f>
        <v>28195</v>
      </c>
      <c r="H19" s="38" t="str">
        <f>IF(Kundendaten!C20="","",IF(Kundendaten!H20="","",Kundendaten!H20))</f>
        <v>Bremen</v>
      </c>
      <c r="I19" s="37" t="str">
        <f>IF(Kundendaten!C20="","",IF(Kundendaten!I20="","",IF(OR(UPPER(Kundendaten!I20)="D",UPPER(Kundendaten!I20)="DE",UPPER(Kundendaten!I20)="DEU",UPPER(Kundendaten!I20)="DEUTSCHLAND",UPPER(Kundendaten!I20)="GERMANY",UPPER(Kundendaten!I20)="GER"),"",IFERROR(UPPER(VLOOKUP(UPPER(Kundendaten!I20),Laendercodes!$A:$B,2,FALSE())),UPPER(Kundendaten!I20)))))</f>
        <v/>
      </c>
      <c r="J19" s="59">
        <f>IF(Kundendaten!C20="","",Einstellungen!$C$9-Kundendaten!J20)</f>
        <v>10</v>
      </c>
      <c r="K19" s="37">
        <f>IF(Kundendaten!C20="","",IF(J19&lt;0,-1,IF(J19&gt;Einstellungen!$C$11,0,IF(J19&lt;=Einstellungen!$D$15,5,IF(J19&lt;=Einstellungen!$D$16,4,IF(J19&lt;=Einstellungen!$D$17,3,IF(J19&lt;=Einstellungen!$D$18,2,1)))))))</f>
        <v>5</v>
      </c>
      <c r="L19" s="37">
        <f>IF(Kundendaten!C20="","",IF(J19&lt;0,-1,IF(J19&gt;Einstellungen!$C$11,0,IF(Kundendaten!K20&gt;=Einstellungen!$C$24,5,IF(Kundendaten!K20&gt;=Einstellungen!$C$25,4,IF(Kundendaten!K20&gt;=Einstellungen!$C$26,3,IF(Kundendaten!K20&gt;=Einstellungen!$C$27,2,1)))))))</f>
        <v>4</v>
      </c>
      <c r="M19" s="37">
        <f>IF(Kundendaten!C20="","",IF(J19&lt;0,-1,IF(J19&gt;Einstellungen!$C$11,0,IF(Kundendaten!L20&gt;=Einstellungen!$C$32,5,IF(Kundendaten!L20&gt;=Einstellungen!$C$33,4,IF(Kundendaten!L20&gt;=Einstellungen!$C$34,3,IF(Kundendaten!L20&gt;=Einstellungen!$C$35,2,1)))))))</f>
        <v>4</v>
      </c>
      <c r="N19" s="37">
        <f>IF(Kundendaten!C20="","",IF(K19=-1,"",IF(K19=0,0,IF(SUM(Einstellungen!$G$15,Einstellungen!$G$24,Einstellungen!$G$32)&lt;&gt;100,"—",ROUND((K19*Einstellungen!$G$15+L19*Einstellungen!$G$24+M19*Einstellungen!$G$32)/100,1)))))</f>
        <v>4.5</v>
      </c>
      <c r="O19" s="37" t="str">
        <f>IF(Kundendaten!C20="","",IF(K19=-1,"⚠ Datenfehler",IF(K19=0,"Inaktiv",IF(SUM(Einstellungen!$G$15,Einstellungen!$G$24,Einstellungen!$G$32)&lt;&gt;100,"—",IF(N19&gt;=4,"Champion",IF(N19&gt;=3,"Entwicklung",IF(N19&gt;=2,"Gefährdet","Abwanderung")))))))</f>
        <v>Champion</v>
      </c>
    </row>
    <row r="20" spans="2:15" ht="14.25" customHeight="1" x14ac:dyDescent="0.35">
      <c r="B20" s="37" t="str">
        <f>IF(Kundendaten!C21="","",Kundendaten!B21)</f>
        <v>K-012</v>
      </c>
      <c r="C20" s="38" t="str">
        <f>IF(Kundendaten!C21="","",IF(Kundendaten!C21="","",Kundendaten!C21))</f>
        <v>Wagner GmbH</v>
      </c>
      <c r="D20" s="38" t="str">
        <f>IF(Kundendaten!C21="","",IF(Kundendaten!D21="","",Kundendaten!D21))</f>
        <v/>
      </c>
      <c r="E20" s="38" t="str">
        <f>IF(Kundendaten!C21="","",IF(Kundendaten!E21="","",Kundendaten!E21))</f>
        <v/>
      </c>
      <c r="F20" s="38" t="str">
        <f>IF(Kundendaten!C21="","",IF(Kundendaten!F21="","",Kundendaten!F21))</f>
        <v>Lindenweg 22</v>
      </c>
      <c r="G20" s="37" t="str">
        <f>IF(Kundendaten!C21="","",IF(Kundendaten!G21="","",Kundendaten!G21))</f>
        <v>30159</v>
      </c>
      <c r="H20" s="38" t="str">
        <f>IF(Kundendaten!C21="","",IF(Kundendaten!H21="","",Kundendaten!H21))</f>
        <v>Hannover</v>
      </c>
      <c r="I20" s="37" t="str">
        <f>IF(Kundendaten!C21="","",IF(Kundendaten!I21="","",IF(OR(UPPER(Kundendaten!I21)="D",UPPER(Kundendaten!I21)="DE",UPPER(Kundendaten!I21)="DEU",UPPER(Kundendaten!I21)="DEUTSCHLAND",UPPER(Kundendaten!I21)="GERMANY",UPPER(Kundendaten!I21)="GER"),"",IFERROR(UPPER(VLOOKUP(UPPER(Kundendaten!I21),Laendercodes!$A:$B,2,FALSE())),UPPER(Kundendaten!I21)))))</f>
        <v/>
      </c>
      <c r="J20" s="59">
        <f>IF(Kundendaten!C21="","",Einstellungen!$C$9-Kundendaten!J21)</f>
        <v>200</v>
      </c>
      <c r="K20" s="37">
        <f>IF(Kundendaten!C21="","",IF(J20&lt;0,-1,IF(J20&gt;Einstellungen!$C$11,0,IF(J20&lt;=Einstellungen!$D$15,5,IF(J20&lt;=Einstellungen!$D$16,4,IF(J20&lt;=Einstellungen!$D$17,3,IF(J20&lt;=Einstellungen!$D$18,2,1)))))))</f>
        <v>1</v>
      </c>
      <c r="L20" s="37">
        <f>IF(Kundendaten!C21="","",IF(J20&lt;0,-1,IF(J20&gt;Einstellungen!$C$11,0,IF(Kundendaten!K21&gt;=Einstellungen!$C$24,5,IF(Kundendaten!K21&gt;=Einstellungen!$C$25,4,IF(Kundendaten!K21&gt;=Einstellungen!$C$26,3,IF(Kundendaten!K21&gt;=Einstellungen!$C$27,2,1)))))))</f>
        <v>1</v>
      </c>
      <c r="M20" s="37">
        <f>IF(Kundendaten!C21="","",IF(J20&lt;0,-1,IF(J20&gt;Einstellungen!$C$11,0,IF(Kundendaten!L21&gt;=Einstellungen!$C$32,5,IF(Kundendaten!L21&gt;=Einstellungen!$C$33,4,IF(Kundendaten!L21&gt;=Einstellungen!$C$34,3,IF(Kundendaten!L21&gt;=Einstellungen!$C$35,2,1)))))))</f>
        <v>1</v>
      </c>
      <c r="N20" s="37">
        <f>IF(Kundendaten!C21="","",IF(K20=-1,"",IF(K20=0,0,IF(SUM(Einstellungen!$G$15,Einstellungen!$G$24,Einstellungen!$G$32)&lt;&gt;100,"—",ROUND((K20*Einstellungen!$G$15+L20*Einstellungen!$G$24+M20*Einstellungen!$G$32)/100,1)))))</f>
        <v>1</v>
      </c>
      <c r="O20" s="37" t="str">
        <f>IF(Kundendaten!C21="","",IF(K20=-1,"⚠ Datenfehler",IF(K20=0,"Inaktiv",IF(SUM(Einstellungen!$G$15,Einstellungen!$G$24,Einstellungen!$G$32)&lt;&gt;100,"—",IF(N20&gt;=4,"Champion",IF(N20&gt;=3,"Entwicklung",IF(N20&gt;=2,"Gefährdet","Abwanderung")))))))</f>
        <v>Abwanderung</v>
      </c>
    </row>
    <row r="21" spans="2:15" ht="14.25" customHeight="1" x14ac:dyDescent="0.35">
      <c r="B21" s="37" t="str">
        <f>IF(Kundendaten!C22="","",Kundendaten!B22)</f>
        <v>K-013</v>
      </c>
      <c r="C21" s="38" t="str">
        <f>IF(Kundendaten!C22="","",IF(Kundendaten!C22="","",Kundendaten!C22))</f>
        <v>Schulz &amp; Söhne</v>
      </c>
      <c r="D21" s="38" t="str">
        <f>IF(Kundendaten!C22="","",IF(Kundendaten!D22="","",Kundendaten!D22))</f>
        <v>Herr Schulz jr.</v>
      </c>
      <c r="E21" s="38" t="str">
        <f>IF(Kundendaten!C22="","",IF(Kundendaten!E22="","",Kundendaten!E22))</f>
        <v/>
      </c>
      <c r="F21" s="38" t="str">
        <f>IF(Kundendaten!C22="","",IF(Kundendaten!F22="","",Kundendaten!F22))</f>
        <v>Waldstr. 18</v>
      </c>
      <c r="G21" s="37" t="str">
        <f>IF(Kundendaten!C22="","",IF(Kundendaten!G22="","",Kundendaten!G22))</f>
        <v>45127</v>
      </c>
      <c r="H21" s="38" t="str">
        <f>IF(Kundendaten!C22="","",IF(Kundendaten!H22="","",Kundendaten!H22))</f>
        <v>Essen</v>
      </c>
      <c r="I21" s="37" t="str">
        <f>IF(Kundendaten!C22="","",IF(Kundendaten!I22="","",IF(OR(UPPER(Kundendaten!I22)="D",UPPER(Kundendaten!I22)="DE",UPPER(Kundendaten!I22)="DEU",UPPER(Kundendaten!I22)="DEUTSCHLAND",UPPER(Kundendaten!I22)="GERMANY",UPPER(Kundendaten!I22)="GER"),"",IFERROR(UPPER(VLOOKUP(UPPER(Kundendaten!I22),Laendercodes!$A:$B,2,FALSE())),UPPER(Kundendaten!I22)))))</f>
        <v/>
      </c>
      <c r="J21" s="59">
        <f>IF(Kundendaten!C22="","",Einstellungen!$C$9-Kundendaten!J22)</f>
        <v>35</v>
      </c>
      <c r="K21" s="37">
        <f>IF(Kundendaten!C22="","",IF(J21&lt;0,-1,IF(J21&gt;Einstellungen!$C$11,0,IF(J21&lt;=Einstellungen!$D$15,5,IF(J21&lt;=Einstellungen!$D$16,4,IF(J21&lt;=Einstellungen!$D$17,3,IF(J21&lt;=Einstellungen!$D$18,2,1)))))))</f>
        <v>4</v>
      </c>
      <c r="L21" s="37">
        <f>IF(Kundendaten!C22="","",IF(J21&lt;0,-1,IF(J21&gt;Einstellungen!$C$11,0,IF(Kundendaten!K22&gt;=Einstellungen!$C$24,5,IF(Kundendaten!K22&gt;=Einstellungen!$C$25,4,IF(Kundendaten!K22&gt;=Einstellungen!$C$26,3,IF(Kundendaten!K22&gt;=Einstellungen!$C$27,2,1)))))))</f>
        <v>3</v>
      </c>
      <c r="M21" s="37">
        <f>IF(Kundendaten!C22="","",IF(J21&lt;0,-1,IF(J21&gt;Einstellungen!$C$11,0,IF(Kundendaten!L22&gt;=Einstellungen!$C$32,5,IF(Kundendaten!L22&gt;=Einstellungen!$C$33,4,IF(Kundendaten!L22&gt;=Einstellungen!$C$34,3,IF(Kundendaten!L22&gt;=Einstellungen!$C$35,2,1)))))))</f>
        <v>3</v>
      </c>
      <c r="N21" s="37">
        <f>IF(Kundendaten!C22="","",IF(K21=-1,"",IF(K21=0,0,IF(SUM(Einstellungen!$G$15,Einstellungen!$G$24,Einstellungen!$G$32)&lt;&gt;100,"—",ROUND((K21*Einstellungen!$G$15+L21*Einstellungen!$G$24+M21*Einstellungen!$G$32)/100,1)))))</f>
        <v>3.5</v>
      </c>
      <c r="O21" s="37" t="str">
        <f>IF(Kundendaten!C22="","",IF(K21=-1,"⚠ Datenfehler",IF(K21=0,"Inaktiv",IF(SUM(Einstellungen!$G$15,Einstellungen!$G$24,Einstellungen!$G$32)&lt;&gt;100,"—",IF(N21&gt;=4,"Champion",IF(N21&gt;=3,"Entwicklung",IF(N21&gt;=2,"Gefährdet","Abwanderung")))))))</f>
        <v>Entwicklung</v>
      </c>
    </row>
    <row r="22" spans="2:15" ht="14.25" customHeight="1" x14ac:dyDescent="0.35">
      <c r="B22" s="37" t="str">
        <f>IF(Kundendaten!C23="","",Kundendaten!B23)</f>
        <v>K-014</v>
      </c>
      <c r="C22" s="38" t="str">
        <f>IF(Kundendaten!C23="","",IF(Kundendaten!C23="","",Kundendaten!C23))</f>
        <v>Becker KG</v>
      </c>
      <c r="D22" s="38" t="str">
        <f>IF(Kundendaten!C23="","",IF(Kundendaten!D23="","",Kundendaten!D23))</f>
        <v/>
      </c>
      <c r="E22" s="38" t="str">
        <f>IF(Kundendaten!C23="","",IF(Kundendaten!E23="","",Kundendaten!E23))</f>
        <v/>
      </c>
      <c r="F22" s="38" t="str">
        <f>IF(Kundendaten!C23="","",IF(Kundendaten!F23="","",Kundendaten!F23))</f>
        <v>Mühlenstr. 6</v>
      </c>
      <c r="G22" s="37" t="str">
        <f>IF(Kundendaten!C23="","",IF(Kundendaten!G23="","",Kundendaten!G23))</f>
        <v>24103</v>
      </c>
      <c r="H22" s="38" t="str">
        <f>IF(Kundendaten!C23="","",IF(Kundendaten!H23="","",Kundendaten!H23))</f>
        <v>Kiel</v>
      </c>
      <c r="I22" s="37" t="str">
        <f>IF(Kundendaten!C23="","",IF(Kundendaten!I23="","",IF(OR(UPPER(Kundendaten!I23)="D",UPPER(Kundendaten!I23)="DE",UPPER(Kundendaten!I23)="DEU",UPPER(Kundendaten!I23)="DEUTSCHLAND",UPPER(Kundendaten!I23)="GERMANY",UPPER(Kundendaten!I23)="GER"),"",IFERROR(UPPER(VLOOKUP(UPPER(Kundendaten!I23),Laendercodes!$A:$B,2,FALSE())),UPPER(Kundendaten!I23)))))</f>
        <v/>
      </c>
      <c r="J22" s="59">
        <f>IF(Kundendaten!C23="","",Einstellungen!$C$9-Kundendaten!J23)</f>
        <v>180</v>
      </c>
      <c r="K22" s="37">
        <f>IF(Kundendaten!C23="","",IF(J22&lt;0,-1,IF(J22&gt;Einstellungen!$C$11,0,IF(J22&lt;=Einstellungen!$D$15,5,IF(J22&lt;=Einstellungen!$D$16,4,IF(J22&lt;=Einstellungen!$D$17,3,IF(J22&lt;=Einstellungen!$D$18,2,1)))))))</f>
        <v>2</v>
      </c>
      <c r="L22" s="37">
        <f>IF(Kundendaten!C23="","",IF(J22&lt;0,-1,IF(J22&gt;Einstellungen!$C$11,0,IF(Kundendaten!K23&gt;=Einstellungen!$C$24,5,IF(Kundendaten!K23&gt;=Einstellungen!$C$25,4,IF(Kundendaten!K23&gt;=Einstellungen!$C$26,3,IF(Kundendaten!K23&gt;=Einstellungen!$C$27,2,1)))))))</f>
        <v>1</v>
      </c>
      <c r="M22" s="37">
        <f>IF(Kundendaten!C23="","",IF(J22&lt;0,-1,IF(J22&gt;Einstellungen!$C$11,0,IF(Kundendaten!L23&gt;=Einstellungen!$C$32,5,IF(Kundendaten!L23&gt;=Einstellungen!$C$33,4,IF(Kundendaten!L23&gt;=Einstellungen!$C$34,3,IF(Kundendaten!L23&gt;=Einstellungen!$C$35,2,1)))))))</f>
        <v>2</v>
      </c>
      <c r="N22" s="37">
        <f>IF(Kundendaten!C23="","",IF(K22=-1,"",IF(K22=0,0,IF(SUM(Einstellungen!$G$15,Einstellungen!$G$24,Einstellungen!$G$32)&lt;&gt;100,"—",ROUND((K22*Einstellungen!$G$15+L22*Einstellungen!$G$24+M22*Einstellungen!$G$32)/100,1)))))</f>
        <v>1.7</v>
      </c>
      <c r="O22" s="37" t="str">
        <f>IF(Kundendaten!C23="","",IF(K22=-1,"⚠ Datenfehler",IF(K22=0,"Inaktiv",IF(SUM(Einstellungen!$G$15,Einstellungen!$G$24,Einstellungen!$G$32)&lt;&gt;100,"—",IF(N22&gt;=4,"Champion",IF(N22&gt;=3,"Entwicklung",IF(N22&gt;=2,"Gefährdet","Abwanderung")))))))</f>
        <v>Abwanderung</v>
      </c>
    </row>
    <row r="23" spans="2:15" ht="14.25" customHeight="1" x14ac:dyDescent="0.35">
      <c r="B23" s="37" t="str">
        <f>IF(Kundendaten!C24="","",Kundendaten!B24)</f>
        <v>K-015</v>
      </c>
      <c r="C23" s="38" t="str">
        <f>IF(Kundendaten!C24="","",IF(Kundendaten!C24="","",Kundendaten!C24))</f>
        <v>Hoffmann Ltd.</v>
      </c>
      <c r="D23" s="38" t="str">
        <f>IF(Kundendaten!C24="","",IF(Kundendaten!D24="","",Kundendaten!D24))</f>
        <v/>
      </c>
      <c r="E23" s="38" t="str">
        <f>IF(Kundendaten!C24="","",IF(Kundendaten!E24="","",Kundendaten!E24))</f>
        <v/>
      </c>
      <c r="F23" s="38" t="str">
        <f>IF(Kundendaten!C24="","",IF(Kundendaten!F24="","",Kundendaten!F24))</f>
        <v>Rue de Rivoli 10</v>
      </c>
      <c r="G23" s="37" t="str">
        <f>IF(Kundendaten!C24="","",IF(Kundendaten!G24="","",Kundendaten!G24))</f>
        <v>75001</v>
      </c>
      <c r="H23" s="38" t="str">
        <f>IF(Kundendaten!C24="","",IF(Kundendaten!H24="","",Kundendaten!H24))</f>
        <v>Paris</v>
      </c>
      <c r="I23" s="37" t="str">
        <f>IF(Kundendaten!C24="","",IF(Kundendaten!I24="","",IF(OR(UPPER(Kundendaten!I24)="D",UPPER(Kundendaten!I24)="DE",UPPER(Kundendaten!I24)="DEU",UPPER(Kundendaten!I24)="DEUTSCHLAND",UPPER(Kundendaten!I24)="GERMANY",UPPER(Kundendaten!I24)="GER"),"",IFERROR(UPPER(VLOOKUP(UPPER(Kundendaten!I24),Laendercodes!$A:$B,2,FALSE())),UPPER(Kundendaten!I24)))))</f>
        <v>FRANKREICH</v>
      </c>
      <c r="J23" s="59">
        <f>IF(Kundendaten!C24="","",Einstellungen!$C$9-Kundendaten!J24)</f>
        <v>2</v>
      </c>
      <c r="K23" s="37">
        <f>IF(Kundendaten!C24="","",IF(J23&lt;0,-1,IF(J23&gt;Einstellungen!$C$11,0,IF(J23&lt;=Einstellungen!$D$15,5,IF(J23&lt;=Einstellungen!$D$16,4,IF(J23&lt;=Einstellungen!$D$17,3,IF(J23&lt;=Einstellungen!$D$18,2,1)))))))</f>
        <v>5</v>
      </c>
      <c r="L23" s="37">
        <f>IF(Kundendaten!C24="","",IF(J23&lt;0,-1,IF(J23&gt;Einstellungen!$C$11,0,IF(Kundendaten!K24&gt;=Einstellungen!$C$24,5,IF(Kundendaten!K24&gt;=Einstellungen!$C$25,4,IF(Kundendaten!K24&gt;=Einstellungen!$C$26,3,IF(Kundendaten!K24&gt;=Einstellungen!$C$27,2,1)))))))</f>
        <v>5</v>
      </c>
      <c r="M23" s="37">
        <f>IF(Kundendaten!C24="","",IF(J23&lt;0,-1,IF(J23&gt;Einstellungen!$C$11,0,IF(Kundendaten!L24&gt;=Einstellungen!$C$32,5,IF(Kundendaten!L24&gt;=Einstellungen!$C$33,4,IF(Kundendaten!L24&gt;=Einstellungen!$C$34,3,IF(Kundendaten!L24&gt;=Einstellungen!$C$35,2,1)))))))</f>
        <v>5</v>
      </c>
      <c r="N23" s="37">
        <f>IF(Kundendaten!C24="","",IF(K23=-1,"",IF(K23=0,0,IF(SUM(Einstellungen!$G$15,Einstellungen!$G$24,Einstellungen!$G$32)&lt;&gt;100,"—",ROUND((K23*Einstellungen!$G$15+L23*Einstellungen!$G$24+M23*Einstellungen!$G$32)/100,1)))))</f>
        <v>5</v>
      </c>
      <c r="O23" s="37" t="str">
        <f>IF(Kundendaten!C24="","",IF(K23=-1,"⚠ Datenfehler",IF(K23=0,"Inaktiv",IF(SUM(Einstellungen!$G$15,Einstellungen!$G$24,Einstellungen!$G$32)&lt;&gt;100,"—",IF(N23&gt;=4,"Champion",IF(N23&gt;=3,"Entwicklung",IF(N23&gt;=2,"Gefährdet","Abwanderung")))))))</f>
        <v>Champion</v>
      </c>
    </row>
    <row r="24" spans="2:15" ht="14.25" customHeight="1" x14ac:dyDescent="0.35">
      <c r="B24" s="37" t="str">
        <f>IF(Kundendaten!C25="","",Kundendaten!B25)</f>
        <v>K-016</v>
      </c>
      <c r="C24" s="38" t="str">
        <f>IF(Kundendaten!C25="","",IF(Kundendaten!C25="","",Kundendaten!C25))</f>
        <v>Krüger GmbH</v>
      </c>
      <c r="D24" s="38" t="str">
        <f>IF(Kundendaten!C25="","",IF(Kundendaten!D25="","",Kundendaten!D25))</f>
        <v/>
      </c>
      <c r="E24" s="38" t="str">
        <f>IF(Kundendaten!C25="","",IF(Kundendaten!E25="","",Kundendaten!E25))</f>
        <v/>
      </c>
      <c r="F24" s="38" t="str">
        <f>IF(Kundendaten!C25="","",IF(Kundendaten!F25="","",Kundendaten!F25))</f>
        <v>Kirchstr. 33</v>
      </c>
      <c r="G24" s="37" t="str">
        <f>IF(Kundendaten!C25="","",IF(Kundendaten!G25="","",Kundendaten!G25))</f>
        <v>99084</v>
      </c>
      <c r="H24" s="38" t="str">
        <f>IF(Kundendaten!C25="","",IF(Kundendaten!H25="","",Kundendaten!H25))</f>
        <v>Erfurt</v>
      </c>
      <c r="I24" s="37" t="str">
        <f>IF(Kundendaten!C25="","",IF(Kundendaten!I25="","",IF(OR(UPPER(Kundendaten!I25)="D",UPPER(Kundendaten!I25)="DE",UPPER(Kundendaten!I25)="DEU",UPPER(Kundendaten!I25)="DEUTSCHLAND",UPPER(Kundendaten!I25)="GERMANY",UPPER(Kundendaten!I25)="GER"),"",IFERROR(UPPER(VLOOKUP(UPPER(Kundendaten!I25),Laendercodes!$A:$B,2,FALSE())),UPPER(Kundendaten!I25)))))</f>
        <v/>
      </c>
      <c r="J24" s="59">
        <f>IF(Kundendaten!C25="","",Einstellungen!$C$9-Kundendaten!J25)</f>
        <v>75</v>
      </c>
      <c r="K24" s="37">
        <f>IF(Kundendaten!C25="","",IF(J24&lt;0,-1,IF(J24&gt;Einstellungen!$C$11,0,IF(J24&lt;=Einstellungen!$D$15,5,IF(J24&lt;=Einstellungen!$D$16,4,IF(J24&lt;=Einstellungen!$D$17,3,IF(J24&lt;=Einstellungen!$D$18,2,1)))))))</f>
        <v>3</v>
      </c>
      <c r="L24" s="37">
        <f>IF(Kundendaten!C25="","",IF(J24&lt;0,-1,IF(J24&gt;Einstellungen!$C$11,0,IF(Kundendaten!K25&gt;=Einstellungen!$C$24,5,IF(Kundendaten!K25&gt;=Einstellungen!$C$25,4,IF(Kundendaten!K25&gt;=Einstellungen!$C$26,3,IF(Kundendaten!K25&gt;=Einstellungen!$C$27,2,1)))))))</f>
        <v>2</v>
      </c>
      <c r="M24" s="37">
        <f>IF(Kundendaten!C25="","",IF(J24&lt;0,-1,IF(J24&gt;Einstellungen!$C$11,0,IF(Kundendaten!L25&gt;=Einstellungen!$C$32,5,IF(Kundendaten!L25&gt;=Einstellungen!$C$33,4,IF(Kundendaten!L25&gt;=Einstellungen!$C$34,3,IF(Kundendaten!L25&gt;=Einstellungen!$C$35,2,1)))))))</f>
        <v>3</v>
      </c>
      <c r="N24" s="37">
        <f>IF(Kundendaten!C25="","",IF(K24=-1,"",IF(K24=0,0,IF(SUM(Einstellungen!$G$15,Einstellungen!$G$24,Einstellungen!$G$32)&lt;&gt;100,"—",ROUND((K24*Einstellungen!$G$15+L24*Einstellungen!$G$24+M24*Einstellungen!$G$32)/100,1)))))</f>
        <v>2.7</v>
      </c>
      <c r="O24" s="37" t="str">
        <f>IF(Kundendaten!C25="","",IF(K24=-1,"⚠ Datenfehler",IF(K24=0,"Inaktiv",IF(SUM(Einstellungen!$G$15,Einstellungen!$G$24,Einstellungen!$G$32)&lt;&gt;100,"—",IF(N24&gt;=4,"Champion",IF(N24&gt;=3,"Entwicklung",IF(N24&gt;=2,"Gefährdet","Abwanderung")))))))</f>
        <v>Gefährdet</v>
      </c>
    </row>
    <row r="25" spans="2:15" ht="14.25" customHeight="1" x14ac:dyDescent="0.35">
      <c r="B25" s="37" t="str">
        <f>IF(Kundendaten!C26="","",Kundendaten!B26)</f>
        <v>K-017</v>
      </c>
      <c r="C25" s="38" t="str">
        <f>IF(Kundendaten!C26="","",IF(Kundendaten!C26="","",Kundendaten!C26))</f>
        <v>Lehmann OHG</v>
      </c>
      <c r="D25" s="38" t="str">
        <f>IF(Kundendaten!C26="","",IF(Kundendaten!D26="","",Kundendaten!D26))</f>
        <v/>
      </c>
      <c r="E25" s="38" t="str">
        <f>IF(Kundendaten!C26="","",IF(Kundendaten!E26="","",Kundendaten!E26))</f>
        <v/>
      </c>
      <c r="F25" s="38" t="str">
        <f>IF(Kundendaten!C26="","",IF(Kundendaten!F26="","",Kundendaten!F26))</f>
        <v>Mozartstr. 11</v>
      </c>
      <c r="G25" s="37" t="str">
        <f>IF(Kundendaten!C26="","",IF(Kundendaten!G26="","",Kundendaten!G26))</f>
        <v>39104</v>
      </c>
      <c r="H25" s="38" t="str">
        <f>IF(Kundendaten!C26="","",IF(Kundendaten!H26="","",Kundendaten!H26))</f>
        <v>Magdeburg</v>
      </c>
      <c r="I25" s="37" t="str">
        <f>IF(Kundendaten!C26="","",IF(Kundendaten!I26="","",IF(OR(UPPER(Kundendaten!I26)="D",UPPER(Kundendaten!I26)="DE",UPPER(Kundendaten!I26)="DEU",UPPER(Kundendaten!I26)="DEUTSCHLAND",UPPER(Kundendaten!I26)="GERMANY",UPPER(Kundendaten!I26)="GER"),"",IFERROR(UPPER(VLOOKUP(UPPER(Kundendaten!I26),Laendercodes!$A:$B,2,FALSE())),UPPER(Kundendaten!I26)))))</f>
        <v/>
      </c>
      <c r="J25" s="59">
        <f>IF(Kundendaten!C26="","",Einstellungen!$C$9-Kundendaten!J26)</f>
        <v>450</v>
      </c>
      <c r="K25" s="37">
        <f>IF(Kundendaten!C26="","",IF(J25&lt;0,-1,IF(J25&gt;Einstellungen!$C$11,0,IF(J25&lt;=Einstellungen!$D$15,5,IF(J25&lt;=Einstellungen!$D$16,4,IF(J25&lt;=Einstellungen!$D$17,3,IF(J25&lt;=Einstellungen!$D$18,2,1)))))))</f>
        <v>0</v>
      </c>
      <c r="L25" s="37">
        <f>IF(Kundendaten!C26="","",IF(J25&lt;0,-1,IF(J25&gt;Einstellungen!$C$11,0,IF(Kundendaten!K26&gt;=Einstellungen!$C$24,5,IF(Kundendaten!K26&gt;=Einstellungen!$C$25,4,IF(Kundendaten!K26&gt;=Einstellungen!$C$26,3,IF(Kundendaten!K26&gt;=Einstellungen!$C$27,2,1)))))))</f>
        <v>0</v>
      </c>
      <c r="M25" s="37">
        <f>IF(Kundendaten!C26="","",IF(J25&lt;0,-1,IF(J25&gt;Einstellungen!$C$11,0,IF(Kundendaten!L26&gt;=Einstellungen!$C$32,5,IF(Kundendaten!L26&gt;=Einstellungen!$C$33,4,IF(Kundendaten!L26&gt;=Einstellungen!$C$34,3,IF(Kundendaten!L26&gt;=Einstellungen!$C$35,2,1)))))))</f>
        <v>0</v>
      </c>
      <c r="N25" s="37">
        <f>IF(Kundendaten!C26="","",IF(K25=-1,"",IF(K25=0,0,IF(SUM(Einstellungen!$G$15,Einstellungen!$G$24,Einstellungen!$G$32)&lt;&gt;100,"—",ROUND((K25*Einstellungen!$G$15+L25*Einstellungen!$G$24+M25*Einstellungen!$G$32)/100,1)))))</f>
        <v>0</v>
      </c>
      <c r="O25" s="37" t="str">
        <f>IF(Kundendaten!C26="","",IF(K25=-1,"⚠ Datenfehler",IF(K25=0,"Inaktiv",IF(SUM(Einstellungen!$G$15,Einstellungen!$G$24,Einstellungen!$G$32)&lt;&gt;100,"—",IF(N25&gt;=4,"Champion",IF(N25&gt;=3,"Entwicklung",IF(N25&gt;=2,"Gefährdet","Abwanderung")))))))</f>
        <v>Inaktiv</v>
      </c>
    </row>
    <row r="26" spans="2:15" ht="14.25" customHeight="1" x14ac:dyDescent="0.35">
      <c r="B26" s="37" t="str">
        <f>IF(Kundendaten!C27="","",Kundendaten!B27)</f>
        <v>K-018</v>
      </c>
      <c r="C26" s="38" t="str">
        <f>IF(Kundendaten!C27="","",IF(Kundendaten!C27="","",Kundendaten!C27))</f>
        <v>Wolf Services</v>
      </c>
      <c r="D26" s="38" t="str">
        <f>IF(Kundendaten!C27="","",IF(Kundendaten!D27="","",Kundendaten!D27))</f>
        <v>Herrn Wolf</v>
      </c>
      <c r="E26" s="38" t="str">
        <f>IF(Kundendaten!C27="","",IF(Kundendaten!E27="","",Kundendaten!E27))</f>
        <v/>
      </c>
      <c r="F26" s="38" t="str">
        <f>IF(Kundendaten!C27="","",IF(Kundendaten!F27="","",Kundendaten!F27))</f>
        <v>Wiener Str. 5</v>
      </c>
      <c r="G26" s="37" t="str">
        <f>IF(Kundendaten!C27="","",IF(Kundendaten!G27="","",Kundendaten!G27))</f>
        <v>1010</v>
      </c>
      <c r="H26" s="38" t="str">
        <f>IF(Kundendaten!C27="","",IF(Kundendaten!H27="","",Kundendaten!H27))</f>
        <v>Wien</v>
      </c>
      <c r="I26" s="37" t="str">
        <f>IF(Kundendaten!C27="","",IF(Kundendaten!I27="","",IF(OR(UPPER(Kundendaten!I27)="D",UPPER(Kundendaten!I27)="DE",UPPER(Kundendaten!I27)="DEU",UPPER(Kundendaten!I27)="DEUTSCHLAND",UPPER(Kundendaten!I27)="GERMANY",UPPER(Kundendaten!I27)="GER"),"",IFERROR(UPPER(VLOOKUP(UPPER(Kundendaten!I27),Laendercodes!$A:$B,2,FALSE())),UPPER(Kundendaten!I27)))))</f>
        <v>ÖSTERREICH</v>
      </c>
      <c r="J26" s="59">
        <f>IF(Kundendaten!C27="","",Einstellungen!$C$9-Kundendaten!J27)</f>
        <v>20</v>
      </c>
      <c r="K26" s="37">
        <f>IF(Kundendaten!C27="","",IF(J26&lt;0,-1,IF(J26&gt;Einstellungen!$C$11,0,IF(J26&lt;=Einstellungen!$D$15,5,IF(J26&lt;=Einstellungen!$D$16,4,IF(J26&lt;=Einstellungen!$D$17,3,IF(J26&lt;=Einstellungen!$D$18,2,1)))))))</f>
        <v>4</v>
      </c>
      <c r="L26" s="37">
        <f>IF(Kundendaten!C27="","",IF(J26&lt;0,-1,IF(J26&gt;Einstellungen!$C$11,0,IF(Kundendaten!K27&gt;=Einstellungen!$C$24,5,IF(Kundendaten!K27&gt;=Einstellungen!$C$25,4,IF(Kundendaten!K27&gt;=Einstellungen!$C$26,3,IF(Kundendaten!K27&gt;=Einstellungen!$C$27,2,1)))))))</f>
        <v>4</v>
      </c>
      <c r="M26" s="37">
        <f>IF(Kundendaten!C27="","",IF(J26&lt;0,-1,IF(J26&gt;Einstellungen!$C$11,0,IF(Kundendaten!L27&gt;=Einstellungen!$C$32,5,IF(Kundendaten!L27&gt;=Einstellungen!$C$33,4,IF(Kundendaten!L27&gt;=Einstellungen!$C$34,3,IF(Kundendaten!L27&gt;=Einstellungen!$C$35,2,1)))))))</f>
        <v>4</v>
      </c>
      <c r="N26" s="37">
        <f>IF(Kundendaten!C27="","",IF(K26=-1,"",IF(K26=0,0,IF(SUM(Einstellungen!$G$15,Einstellungen!$G$24,Einstellungen!$G$32)&lt;&gt;100,"—",ROUND((K26*Einstellungen!$G$15+L26*Einstellungen!$G$24+M26*Einstellungen!$G$32)/100,1)))))</f>
        <v>4</v>
      </c>
      <c r="O26" s="37" t="str">
        <f>IF(Kundendaten!C27="","",IF(K26=-1,"⚠ Datenfehler",IF(K26=0,"Inaktiv",IF(SUM(Einstellungen!$G$15,Einstellungen!$G$24,Einstellungen!$G$32)&lt;&gt;100,"—",IF(N26&gt;=4,"Champion",IF(N26&gt;=3,"Entwicklung",IF(N26&gt;=2,"Gefährdet","Abwanderung")))))))</f>
        <v>Champion</v>
      </c>
    </row>
    <row r="27" spans="2:15" ht="14.25" customHeight="1" x14ac:dyDescent="0.35">
      <c r="B27" s="37" t="str">
        <f>IF(Kundendaten!C28="","",Kundendaten!B28)</f>
        <v>K-019</v>
      </c>
      <c r="C27" s="38" t="str">
        <f>IF(Kundendaten!C28="","",IF(Kundendaten!C28="","",Kundendaten!C28))</f>
        <v>Peters GmbH</v>
      </c>
      <c r="D27" s="38" t="str">
        <f>IF(Kundendaten!C28="","",IF(Kundendaten!D28="","",Kundendaten!D28))</f>
        <v/>
      </c>
      <c r="E27" s="38" t="str">
        <f>IF(Kundendaten!C28="","",IF(Kundendaten!E28="","",Kundendaten!E28))</f>
        <v/>
      </c>
      <c r="F27" s="38" t="str">
        <f>IF(Kundendaten!C28="","",IF(Kundendaten!F28="","",Kundendaten!F28))</f>
        <v>Bahnhofplatz 2</v>
      </c>
      <c r="G27" s="37" t="str">
        <f>IF(Kundendaten!C28="","",IF(Kundendaten!G28="","",Kundendaten!G28))</f>
        <v>8001</v>
      </c>
      <c r="H27" s="38" t="str">
        <f>IF(Kundendaten!C28="","",IF(Kundendaten!H28="","",Kundendaten!H28))</f>
        <v>Zürich</v>
      </c>
      <c r="I27" s="37" t="str">
        <f>IF(Kundendaten!C28="","",IF(Kundendaten!I28="","",IF(OR(UPPER(Kundendaten!I28)="D",UPPER(Kundendaten!I28)="DE",UPPER(Kundendaten!I28)="DEU",UPPER(Kundendaten!I28)="DEUTSCHLAND",UPPER(Kundendaten!I28)="GERMANY",UPPER(Kundendaten!I28)="GER"),"",IFERROR(UPPER(VLOOKUP(UPPER(Kundendaten!I28),Laendercodes!$A:$B,2,FALSE())),UPPER(Kundendaten!I28)))))</f>
        <v>SCHWEIZ</v>
      </c>
      <c r="J27" s="59">
        <f>IF(Kundendaten!C28="","",Einstellungen!$C$9-Kundendaten!J28)</f>
        <v>520</v>
      </c>
      <c r="K27" s="37">
        <f>IF(Kundendaten!C28="","",IF(J27&lt;0,-1,IF(J27&gt;Einstellungen!$C$11,0,IF(J27&lt;=Einstellungen!$D$15,5,IF(J27&lt;=Einstellungen!$D$16,4,IF(J27&lt;=Einstellungen!$D$17,3,IF(J27&lt;=Einstellungen!$D$18,2,1)))))))</f>
        <v>0</v>
      </c>
      <c r="L27" s="37">
        <f>IF(Kundendaten!C28="","",IF(J27&lt;0,-1,IF(J27&gt;Einstellungen!$C$11,0,IF(Kundendaten!K28&gt;=Einstellungen!$C$24,5,IF(Kundendaten!K28&gt;=Einstellungen!$C$25,4,IF(Kundendaten!K28&gt;=Einstellungen!$C$26,3,IF(Kundendaten!K28&gt;=Einstellungen!$C$27,2,1)))))))</f>
        <v>0</v>
      </c>
      <c r="M27" s="37">
        <f>IF(Kundendaten!C28="","",IF(J27&lt;0,-1,IF(J27&gt;Einstellungen!$C$11,0,IF(Kundendaten!L28&gt;=Einstellungen!$C$32,5,IF(Kundendaten!L28&gt;=Einstellungen!$C$33,4,IF(Kundendaten!L28&gt;=Einstellungen!$C$34,3,IF(Kundendaten!L28&gt;=Einstellungen!$C$35,2,1)))))))</f>
        <v>0</v>
      </c>
      <c r="N27" s="37">
        <f>IF(Kundendaten!C28="","",IF(K27=-1,"",IF(K27=0,0,IF(SUM(Einstellungen!$G$15,Einstellungen!$G$24,Einstellungen!$G$32)&lt;&gt;100,"—",ROUND((K27*Einstellungen!$G$15+L27*Einstellungen!$G$24+M27*Einstellungen!$G$32)/100,1)))))</f>
        <v>0</v>
      </c>
      <c r="O27" s="37" t="str">
        <f>IF(Kundendaten!C28="","",IF(K27=-1,"⚠ Datenfehler",IF(K27=0,"Inaktiv",IF(SUM(Einstellungen!$G$15,Einstellungen!$G$24,Einstellungen!$G$32)&lt;&gt;100,"—",IF(N27&gt;=4,"Champion",IF(N27&gt;=3,"Entwicklung",IF(N27&gt;=2,"Gefährdet","Abwanderung")))))))</f>
        <v>Inaktiv</v>
      </c>
    </row>
    <row r="28" spans="2:15" ht="14.25" customHeight="1" x14ac:dyDescent="0.35">
      <c r="B28" s="37" t="str">
        <f>IF(Kundendaten!C29="","",Kundendaten!B29)</f>
        <v>K-020</v>
      </c>
      <c r="C28" s="38" t="str">
        <f>IF(Kundendaten!C29="","",IF(Kundendaten!C29="","",Kundendaten!C29))</f>
        <v>Neumann AG</v>
      </c>
      <c r="D28" s="38" t="str">
        <f>IF(Kundendaten!C29="","",IF(Kundendaten!D29="","",Kundendaten!D29))</f>
        <v/>
      </c>
      <c r="E28" s="38" t="str">
        <f>IF(Kundendaten!C29="","",IF(Kundendaten!E29="","",Kundendaten!E29))</f>
        <v/>
      </c>
      <c r="F28" s="38" t="str">
        <f>IF(Kundendaten!C29="","",IF(Kundendaten!F29="","",Kundendaten!F29))</f>
        <v>Am Ring 14</v>
      </c>
      <c r="G28" s="37" t="str">
        <f>IF(Kundendaten!C29="","",IF(Kundendaten!G29="","",Kundendaten!G29))</f>
        <v>04109</v>
      </c>
      <c r="H28" s="38" t="str">
        <f>IF(Kundendaten!C29="","",IF(Kundendaten!H29="","",Kundendaten!H29))</f>
        <v>Leipzig</v>
      </c>
      <c r="I28" s="37" t="str">
        <f>IF(Kundendaten!C29="","",IF(Kundendaten!I29="","",IF(OR(UPPER(Kundendaten!I29)="D",UPPER(Kundendaten!I29)="DE",UPPER(Kundendaten!I29)="DEU",UPPER(Kundendaten!I29)="DEUTSCHLAND",UPPER(Kundendaten!I29)="GERMANY",UPPER(Kundendaten!I29)="GER"),"",IFERROR(UPPER(VLOOKUP(UPPER(Kundendaten!I29),Laendercodes!$A:$B,2,FALSE())),UPPER(Kundendaten!I29)))))</f>
        <v/>
      </c>
      <c r="J28" s="59">
        <f>IF(Kundendaten!C29="","",Einstellungen!$C$9-Kundendaten!J29)</f>
        <v>-3650</v>
      </c>
      <c r="K28" s="37">
        <f>IF(Kundendaten!C29="","",IF(J28&lt;0,-1,IF(J28&gt;Einstellungen!$C$11,0,IF(J28&lt;=Einstellungen!$D$15,5,IF(J28&lt;=Einstellungen!$D$16,4,IF(J28&lt;=Einstellungen!$D$17,3,IF(J28&lt;=Einstellungen!$D$18,2,1)))))))</f>
        <v>-1</v>
      </c>
      <c r="L28" s="37">
        <f>IF(Kundendaten!C29="","",IF(J28&lt;0,-1,IF(J28&gt;Einstellungen!$C$11,0,IF(Kundendaten!K29&gt;=Einstellungen!$C$24,5,IF(Kundendaten!K29&gt;=Einstellungen!$C$25,4,IF(Kundendaten!K29&gt;=Einstellungen!$C$26,3,IF(Kundendaten!K29&gt;=Einstellungen!$C$27,2,1)))))))</f>
        <v>-1</v>
      </c>
      <c r="M28" s="37">
        <f>IF(Kundendaten!C29="","",IF(J28&lt;0,-1,IF(J28&gt;Einstellungen!$C$11,0,IF(Kundendaten!L29&gt;=Einstellungen!$C$32,5,IF(Kundendaten!L29&gt;=Einstellungen!$C$33,4,IF(Kundendaten!L29&gt;=Einstellungen!$C$34,3,IF(Kundendaten!L29&gt;=Einstellungen!$C$35,2,1)))))))</f>
        <v>-1</v>
      </c>
      <c r="N28" s="37" t="str">
        <f>IF(Kundendaten!C29="","",IF(K28=-1,"",IF(K28=0,0,IF(SUM(Einstellungen!$G$15,Einstellungen!$G$24,Einstellungen!$G$32)&lt;&gt;100,"—",ROUND((K28*Einstellungen!$G$15+L28*Einstellungen!$G$24+M28*Einstellungen!$G$32)/100,1)))))</f>
        <v/>
      </c>
      <c r="O28" s="37" t="str">
        <f>IF(Kundendaten!C29="","",IF(K28=-1,"⚠ Datenfehler",IF(K28=0,"Inaktiv",IF(SUM(Einstellungen!$G$15,Einstellungen!$G$24,Einstellungen!$G$32)&lt;&gt;100,"—",IF(N28&gt;=4,"Champion",IF(N28&gt;=3,"Entwicklung",IF(N28&gt;=2,"Gefährdet","Abwanderung")))))))</f>
        <v>⚠ Datenfehler</v>
      </c>
    </row>
    <row r="29" spans="2:15" ht="14.25" customHeight="1" x14ac:dyDescent="0.35">
      <c r="B29" s="37" t="str">
        <f>IF(Kundendaten!C30="","",Kundendaten!B30)</f>
        <v/>
      </c>
      <c r="C29" s="38" t="str">
        <f>IF(Kundendaten!C30="","",IF(Kundendaten!C30="","",Kundendaten!C30))</f>
        <v/>
      </c>
      <c r="D29" s="38" t="str">
        <f>IF(Kundendaten!C30="","",IF(Kundendaten!D30="","",Kundendaten!D30))</f>
        <v/>
      </c>
      <c r="E29" s="38" t="str">
        <f>IF(Kundendaten!C30="","",IF(Kundendaten!E30="","",Kundendaten!E30))</f>
        <v/>
      </c>
      <c r="F29" s="38" t="str">
        <f>IF(Kundendaten!C30="","",IF(Kundendaten!F30="","",Kundendaten!F30))</f>
        <v/>
      </c>
      <c r="G29" s="37" t="str">
        <f>IF(Kundendaten!C30="","",IF(Kundendaten!G30="","",Kundendaten!G30))</f>
        <v/>
      </c>
      <c r="H29" s="38" t="str">
        <f>IF(Kundendaten!C30="","",IF(Kundendaten!H30="","",Kundendaten!H30))</f>
        <v/>
      </c>
      <c r="I29" s="37" t="str">
        <f>IF(Kundendaten!C30="","",IF(Kundendaten!I30="","",IF(OR(UPPER(Kundendaten!I30)="D",UPPER(Kundendaten!I30)="DE",UPPER(Kundendaten!I30)="DEU",UPPER(Kundendaten!I30)="DEUTSCHLAND",UPPER(Kundendaten!I30)="GERMANY",UPPER(Kundendaten!I30)="GER"),"",IFERROR(UPPER(VLOOKUP(UPPER(Kundendaten!I30),Laendercodes!$A:$B,2,FALSE())),UPPER(Kundendaten!I30)))))</f>
        <v/>
      </c>
      <c r="J29" s="59" t="str">
        <f>IF(Kundendaten!C30="","",Einstellungen!$C$9-Kundendaten!J30)</f>
        <v/>
      </c>
      <c r="K29" s="37" t="str">
        <f>IF(Kundendaten!C30="","",IF(J29&lt;0,-1,IF(J29&gt;Einstellungen!$C$11,0,IF(J29&lt;=Einstellungen!$D$15,5,IF(J29&lt;=Einstellungen!$D$16,4,IF(J29&lt;=Einstellungen!$D$17,3,IF(J29&lt;=Einstellungen!$D$18,2,1)))))))</f>
        <v/>
      </c>
      <c r="L29" s="37" t="str">
        <f>IF(Kundendaten!C30="","",IF(J29&lt;0,-1,IF(J29&gt;Einstellungen!$C$11,0,IF(Kundendaten!K30&gt;=Einstellungen!$C$24,5,IF(Kundendaten!K30&gt;=Einstellungen!$C$25,4,IF(Kundendaten!K30&gt;=Einstellungen!$C$26,3,IF(Kundendaten!K30&gt;=Einstellungen!$C$27,2,1)))))))</f>
        <v/>
      </c>
      <c r="M29" s="37" t="str">
        <f>IF(Kundendaten!C30="","",IF(J29&lt;0,-1,IF(J29&gt;Einstellungen!$C$11,0,IF(Kundendaten!L30&gt;=Einstellungen!$C$32,5,IF(Kundendaten!L30&gt;=Einstellungen!$C$33,4,IF(Kundendaten!L30&gt;=Einstellungen!$C$34,3,IF(Kundendaten!L30&gt;=Einstellungen!$C$35,2,1)))))))</f>
        <v/>
      </c>
      <c r="N29" s="37" t="str">
        <f>IF(Kundendaten!C30="","",IF(K29=-1,"",IF(K29=0,0,IF(SUM(Einstellungen!$G$15,Einstellungen!$G$24,Einstellungen!$G$32)&lt;&gt;100,"—",ROUND((K29*Einstellungen!$G$15+L29*Einstellungen!$G$24+M29*Einstellungen!$G$32)/100,1)))))</f>
        <v/>
      </c>
      <c r="O29" s="37" t="str">
        <f>IF(Kundendaten!C30="","",IF(K29=-1,"⚠ Datenfehler",IF(K29=0,"Inaktiv",IF(SUM(Einstellungen!$G$15,Einstellungen!$G$24,Einstellungen!$G$32)&lt;&gt;100,"—",IF(N29&gt;=4,"Champion",IF(N29&gt;=3,"Entwicklung",IF(N29&gt;=2,"Gefährdet","Abwanderung")))))))</f>
        <v/>
      </c>
    </row>
    <row r="30" spans="2:15" ht="14.25" customHeight="1" x14ac:dyDescent="0.35">
      <c r="B30" s="37" t="str">
        <f>IF(Kundendaten!C31="","",Kundendaten!B31)</f>
        <v/>
      </c>
      <c r="C30" s="38" t="str">
        <f>IF(Kundendaten!C31="","",IF(Kundendaten!C31="","",Kundendaten!C31))</f>
        <v/>
      </c>
      <c r="D30" s="38" t="str">
        <f>IF(Kundendaten!C31="","",IF(Kundendaten!D31="","",Kundendaten!D31))</f>
        <v/>
      </c>
      <c r="E30" s="38" t="str">
        <f>IF(Kundendaten!C31="","",IF(Kundendaten!E31="","",Kundendaten!E31))</f>
        <v/>
      </c>
      <c r="F30" s="38" t="str">
        <f>IF(Kundendaten!C31="","",IF(Kundendaten!F31="","",Kundendaten!F31))</f>
        <v/>
      </c>
      <c r="G30" s="37" t="str">
        <f>IF(Kundendaten!C31="","",IF(Kundendaten!G31="","",Kundendaten!G31))</f>
        <v/>
      </c>
      <c r="H30" s="38" t="str">
        <f>IF(Kundendaten!C31="","",IF(Kundendaten!H31="","",Kundendaten!H31))</f>
        <v/>
      </c>
      <c r="I30" s="37" t="str">
        <f>IF(Kundendaten!C31="","",IF(Kundendaten!I31="","",IF(OR(UPPER(Kundendaten!I31)="D",UPPER(Kundendaten!I31)="DE",UPPER(Kundendaten!I31)="DEU",UPPER(Kundendaten!I31)="DEUTSCHLAND",UPPER(Kundendaten!I31)="GERMANY",UPPER(Kundendaten!I31)="GER"),"",IFERROR(UPPER(VLOOKUP(UPPER(Kundendaten!I31),Laendercodes!$A:$B,2,FALSE())),UPPER(Kundendaten!I31)))))</f>
        <v/>
      </c>
      <c r="J30" s="59" t="str">
        <f>IF(Kundendaten!C31="","",Einstellungen!$C$9-Kundendaten!J31)</f>
        <v/>
      </c>
      <c r="K30" s="37" t="str">
        <f>IF(Kundendaten!C31="","",IF(J30&lt;0,-1,IF(J30&gt;Einstellungen!$C$11,0,IF(J30&lt;=Einstellungen!$D$15,5,IF(J30&lt;=Einstellungen!$D$16,4,IF(J30&lt;=Einstellungen!$D$17,3,IF(J30&lt;=Einstellungen!$D$18,2,1)))))))</f>
        <v/>
      </c>
      <c r="L30" s="37" t="str">
        <f>IF(Kundendaten!C31="","",IF(J30&lt;0,-1,IF(J30&gt;Einstellungen!$C$11,0,IF(Kundendaten!K31&gt;=Einstellungen!$C$24,5,IF(Kundendaten!K31&gt;=Einstellungen!$C$25,4,IF(Kundendaten!K31&gt;=Einstellungen!$C$26,3,IF(Kundendaten!K31&gt;=Einstellungen!$C$27,2,1)))))))</f>
        <v/>
      </c>
      <c r="M30" s="37" t="str">
        <f>IF(Kundendaten!C31="","",IF(J30&lt;0,-1,IF(J30&gt;Einstellungen!$C$11,0,IF(Kundendaten!L31&gt;=Einstellungen!$C$32,5,IF(Kundendaten!L31&gt;=Einstellungen!$C$33,4,IF(Kundendaten!L31&gt;=Einstellungen!$C$34,3,IF(Kundendaten!L31&gt;=Einstellungen!$C$35,2,1)))))))</f>
        <v/>
      </c>
      <c r="N30" s="37" t="str">
        <f>IF(Kundendaten!C31="","",IF(K30=-1,"",IF(K30=0,0,IF(SUM(Einstellungen!$G$15,Einstellungen!$G$24,Einstellungen!$G$32)&lt;&gt;100,"—",ROUND((K30*Einstellungen!$G$15+L30*Einstellungen!$G$24+M30*Einstellungen!$G$32)/100,1)))))</f>
        <v/>
      </c>
      <c r="O30" s="37" t="str">
        <f>IF(Kundendaten!C31="","",IF(K30=-1,"⚠ Datenfehler",IF(K30=0,"Inaktiv",IF(SUM(Einstellungen!$G$15,Einstellungen!$G$24,Einstellungen!$G$32)&lt;&gt;100,"—",IF(N30&gt;=4,"Champion",IF(N30&gt;=3,"Entwicklung",IF(N30&gt;=2,"Gefährdet","Abwanderung")))))))</f>
        <v/>
      </c>
    </row>
    <row r="31" spans="2:15" ht="14.25" customHeight="1" x14ac:dyDescent="0.35">
      <c r="B31" s="37" t="str">
        <f>IF(Kundendaten!C32="","",Kundendaten!B32)</f>
        <v/>
      </c>
      <c r="C31" s="38" t="str">
        <f>IF(Kundendaten!C32="","",IF(Kundendaten!C32="","",Kundendaten!C32))</f>
        <v/>
      </c>
      <c r="D31" s="38" t="str">
        <f>IF(Kundendaten!C32="","",IF(Kundendaten!D32="","",Kundendaten!D32))</f>
        <v/>
      </c>
      <c r="E31" s="38" t="str">
        <f>IF(Kundendaten!C32="","",IF(Kundendaten!E32="","",Kundendaten!E32))</f>
        <v/>
      </c>
      <c r="F31" s="38" t="str">
        <f>IF(Kundendaten!C32="","",IF(Kundendaten!F32="","",Kundendaten!F32))</f>
        <v/>
      </c>
      <c r="G31" s="37" t="str">
        <f>IF(Kundendaten!C32="","",IF(Kundendaten!G32="","",Kundendaten!G32))</f>
        <v/>
      </c>
      <c r="H31" s="38" t="str">
        <f>IF(Kundendaten!C32="","",IF(Kundendaten!H32="","",Kundendaten!H32))</f>
        <v/>
      </c>
      <c r="I31" s="37" t="str">
        <f>IF(Kundendaten!C32="","",IF(Kundendaten!I32="","",IF(OR(UPPER(Kundendaten!I32)="D",UPPER(Kundendaten!I32)="DE",UPPER(Kundendaten!I32)="DEU",UPPER(Kundendaten!I32)="DEUTSCHLAND",UPPER(Kundendaten!I32)="GERMANY",UPPER(Kundendaten!I32)="GER"),"",IFERROR(UPPER(VLOOKUP(UPPER(Kundendaten!I32),Laendercodes!$A:$B,2,FALSE())),UPPER(Kundendaten!I32)))))</f>
        <v/>
      </c>
      <c r="J31" s="59" t="str">
        <f>IF(Kundendaten!C32="","",Einstellungen!$C$9-Kundendaten!J32)</f>
        <v/>
      </c>
      <c r="K31" s="37" t="str">
        <f>IF(Kundendaten!C32="","",IF(J31&lt;0,-1,IF(J31&gt;Einstellungen!$C$11,0,IF(J31&lt;=Einstellungen!$D$15,5,IF(J31&lt;=Einstellungen!$D$16,4,IF(J31&lt;=Einstellungen!$D$17,3,IF(J31&lt;=Einstellungen!$D$18,2,1)))))))</f>
        <v/>
      </c>
      <c r="L31" s="37" t="str">
        <f>IF(Kundendaten!C32="","",IF(J31&lt;0,-1,IF(J31&gt;Einstellungen!$C$11,0,IF(Kundendaten!K32&gt;=Einstellungen!$C$24,5,IF(Kundendaten!K32&gt;=Einstellungen!$C$25,4,IF(Kundendaten!K32&gt;=Einstellungen!$C$26,3,IF(Kundendaten!K32&gt;=Einstellungen!$C$27,2,1)))))))</f>
        <v/>
      </c>
      <c r="M31" s="37" t="str">
        <f>IF(Kundendaten!C32="","",IF(J31&lt;0,-1,IF(J31&gt;Einstellungen!$C$11,0,IF(Kundendaten!L32&gt;=Einstellungen!$C$32,5,IF(Kundendaten!L32&gt;=Einstellungen!$C$33,4,IF(Kundendaten!L32&gt;=Einstellungen!$C$34,3,IF(Kundendaten!L32&gt;=Einstellungen!$C$35,2,1)))))))</f>
        <v/>
      </c>
      <c r="N31" s="37" t="str">
        <f>IF(Kundendaten!C32="","",IF(K31=-1,"",IF(K31=0,0,IF(SUM(Einstellungen!$G$15,Einstellungen!$G$24,Einstellungen!$G$32)&lt;&gt;100,"—",ROUND((K31*Einstellungen!$G$15+L31*Einstellungen!$G$24+M31*Einstellungen!$G$32)/100,1)))))</f>
        <v/>
      </c>
      <c r="O31" s="37" t="str">
        <f>IF(Kundendaten!C32="","",IF(K31=-1,"⚠ Datenfehler",IF(K31=0,"Inaktiv",IF(SUM(Einstellungen!$G$15,Einstellungen!$G$24,Einstellungen!$G$32)&lt;&gt;100,"—",IF(N31&gt;=4,"Champion",IF(N31&gt;=3,"Entwicklung",IF(N31&gt;=2,"Gefährdet","Abwanderung")))))))</f>
        <v/>
      </c>
    </row>
    <row r="32" spans="2:15" ht="14.25" customHeight="1" x14ac:dyDescent="0.35">
      <c r="B32" s="37" t="str">
        <f>IF(Kundendaten!C33="","",Kundendaten!B33)</f>
        <v/>
      </c>
      <c r="C32" s="38" t="str">
        <f>IF(Kundendaten!C33="","",IF(Kundendaten!C33="","",Kundendaten!C33))</f>
        <v/>
      </c>
      <c r="D32" s="38" t="str">
        <f>IF(Kundendaten!C33="","",IF(Kundendaten!D33="","",Kundendaten!D33))</f>
        <v/>
      </c>
      <c r="E32" s="38" t="str">
        <f>IF(Kundendaten!C33="","",IF(Kundendaten!E33="","",Kundendaten!E33))</f>
        <v/>
      </c>
      <c r="F32" s="38" t="str">
        <f>IF(Kundendaten!C33="","",IF(Kundendaten!F33="","",Kundendaten!F33))</f>
        <v/>
      </c>
      <c r="G32" s="37" t="str">
        <f>IF(Kundendaten!C33="","",IF(Kundendaten!G33="","",Kundendaten!G33))</f>
        <v/>
      </c>
      <c r="H32" s="38" t="str">
        <f>IF(Kundendaten!C33="","",IF(Kundendaten!H33="","",Kundendaten!H33))</f>
        <v/>
      </c>
      <c r="I32" s="37" t="str">
        <f>IF(Kundendaten!C33="","",IF(Kundendaten!I33="","",IF(OR(UPPER(Kundendaten!I33)="D",UPPER(Kundendaten!I33)="DE",UPPER(Kundendaten!I33)="DEU",UPPER(Kundendaten!I33)="DEUTSCHLAND",UPPER(Kundendaten!I33)="GERMANY",UPPER(Kundendaten!I33)="GER"),"",IFERROR(UPPER(VLOOKUP(UPPER(Kundendaten!I33),Laendercodes!$A:$B,2,FALSE())),UPPER(Kundendaten!I33)))))</f>
        <v/>
      </c>
      <c r="J32" s="59" t="str">
        <f>IF(Kundendaten!C33="","",Einstellungen!$C$9-Kundendaten!J33)</f>
        <v/>
      </c>
      <c r="K32" s="37" t="str">
        <f>IF(Kundendaten!C33="","",IF(J32&lt;0,-1,IF(J32&gt;Einstellungen!$C$11,0,IF(J32&lt;=Einstellungen!$D$15,5,IF(J32&lt;=Einstellungen!$D$16,4,IF(J32&lt;=Einstellungen!$D$17,3,IF(J32&lt;=Einstellungen!$D$18,2,1)))))))</f>
        <v/>
      </c>
      <c r="L32" s="37" t="str">
        <f>IF(Kundendaten!C33="","",IF(J32&lt;0,-1,IF(J32&gt;Einstellungen!$C$11,0,IF(Kundendaten!K33&gt;=Einstellungen!$C$24,5,IF(Kundendaten!K33&gt;=Einstellungen!$C$25,4,IF(Kundendaten!K33&gt;=Einstellungen!$C$26,3,IF(Kundendaten!K33&gt;=Einstellungen!$C$27,2,1)))))))</f>
        <v/>
      </c>
      <c r="M32" s="37" t="str">
        <f>IF(Kundendaten!C33="","",IF(J32&lt;0,-1,IF(J32&gt;Einstellungen!$C$11,0,IF(Kundendaten!L33&gt;=Einstellungen!$C$32,5,IF(Kundendaten!L33&gt;=Einstellungen!$C$33,4,IF(Kundendaten!L33&gt;=Einstellungen!$C$34,3,IF(Kundendaten!L33&gt;=Einstellungen!$C$35,2,1)))))))</f>
        <v/>
      </c>
      <c r="N32" s="37" t="str">
        <f>IF(Kundendaten!C33="","",IF(K32=-1,"",IF(K32=0,0,IF(SUM(Einstellungen!$G$15,Einstellungen!$G$24,Einstellungen!$G$32)&lt;&gt;100,"—",ROUND((K32*Einstellungen!$G$15+L32*Einstellungen!$G$24+M32*Einstellungen!$G$32)/100,1)))))</f>
        <v/>
      </c>
      <c r="O32" s="37" t="str">
        <f>IF(Kundendaten!C33="","",IF(K32=-1,"⚠ Datenfehler",IF(K32=0,"Inaktiv",IF(SUM(Einstellungen!$G$15,Einstellungen!$G$24,Einstellungen!$G$32)&lt;&gt;100,"—",IF(N32&gt;=4,"Champion",IF(N32&gt;=3,"Entwicklung",IF(N32&gt;=2,"Gefährdet","Abwanderung")))))))</f>
        <v/>
      </c>
    </row>
    <row r="33" spans="2:15" ht="14.25" customHeight="1" x14ac:dyDescent="0.35">
      <c r="B33" s="37" t="str">
        <f>IF(Kundendaten!C34="","",Kundendaten!B34)</f>
        <v/>
      </c>
      <c r="C33" s="38" t="str">
        <f>IF(Kundendaten!C34="","",IF(Kundendaten!C34="","",Kundendaten!C34))</f>
        <v/>
      </c>
      <c r="D33" s="38" t="str">
        <f>IF(Kundendaten!C34="","",IF(Kundendaten!D34="","",Kundendaten!D34))</f>
        <v/>
      </c>
      <c r="E33" s="38" t="str">
        <f>IF(Kundendaten!C34="","",IF(Kundendaten!E34="","",Kundendaten!E34))</f>
        <v/>
      </c>
      <c r="F33" s="38" t="str">
        <f>IF(Kundendaten!C34="","",IF(Kundendaten!F34="","",Kundendaten!F34))</f>
        <v/>
      </c>
      <c r="G33" s="37" t="str">
        <f>IF(Kundendaten!C34="","",IF(Kundendaten!G34="","",Kundendaten!G34))</f>
        <v/>
      </c>
      <c r="H33" s="38" t="str">
        <f>IF(Kundendaten!C34="","",IF(Kundendaten!H34="","",Kundendaten!H34))</f>
        <v/>
      </c>
      <c r="I33" s="37" t="str">
        <f>IF(Kundendaten!C34="","",IF(Kundendaten!I34="","",IF(OR(UPPER(Kundendaten!I34)="D",UPPER(Kundendaten!I34)="DE",UPPER(Kundendaten!I34)="DEU",UPPER(Kundendaten!I34)="DEUTSCHLAND",UPPER(Kundendaten!I34)="GERMANY",UPPER(Kundendaten!I34)="GER"),"",IFERROR(UPPER(VLOOKUP(UPPER(Kundendaten!I34),Laendercodes!$A:$B,2,FALSE())),UPPER(Kundendaten!I34)))))</f>
        <v/>
      </c>
      <c r="J33" s="59" t="str">
        <f>IF(Kundendaten!C34="","",Einstellungen!$C$9-Kundendaten!J34)</f>
        <v/>
      </c>
      <c r="K33" s="37" t="str">
        <f>IF(Kundendaten!C34="","",IF(J33&lt;0,-1,IF(J33&gt;Einstellungen!$C$11,0,IF(J33&lt;=Einstellungen!$D$15,5,IF(J33&lt;=Einstellungen!$D$16,4,IF(J33&lt;=Einstellungen!$D$17,3,IF(J33&lt;=Einstellungen!$D$18,2,1)))))))</f>
        <v/>
      </c>
      <c r="L33" s="37" t="str">
        <f>IF(Kundendaten!C34="","",IF(J33&lt;0,-1,IF(J33&gt;Einstellungen!$C$11,0,IF(Kundendaten!K34&gt;=Einstellungen!$C$24,5,IF(Kundendaten!K34&gt;=Einstellungen!$C$25,4,IF(Kundendaten!K34&gt;=Einstellungen!$C$26,3,IF(Kundendaten!K34&gt;=Einstellungen!$C$27,2,1)))))))</f>
        <v/>
      </c>
      <c r="M33" s="37" t="str">
        <f>IF(Kundendaten!C34="","",IF(J33&lt;0,-1,IF(J33&gt;Einstellungen!$C$11,0,IF(Kundendaten!L34&gt;=Einstellungen!$C$32,5,IF(Kundendaten!L34&gt;=Einstellungen!$C$33,4,IF(Kundendaten!L34&gt;=Einstellungen!$C$34,3,IF(Kundendaten!L34&gt;=Einstellungen!$C$35,2,1)))))))</f>
        <v/>
      </c>
      <c r="N33" s="37" t="str">
        <f>IF(Kundendaten!C34="","",IF(K33=-1,"",IF(K33=0,0,IF(SUM(Einstellungen!$G$15,Einstellungen!$G$24,Einstellungen!$G$32)&lt;&gt;100,"—",ROUND((K33*Einstellungen!$G$15+L33*Einstellungen!$G$24+M33*Einstellungen!$G$32)/100,1)))))</f>
        <v/>
      </c>
      <c r="O33" s="37" t="str">
        <f>IF(Kundendaten!C34="","",IF(K33=-1,"⚠ Datenfehler",IF(K33=0,"Inaktiv",IF(SUM(Einstellungen!$G$15,Einstellungen!$G$24,Einstellungen!$G$32)&lt;&gt;100,"—",IF(N33&gt;=4,"Champion",IF(N33&gt;=3,"Entwicklung",IF(N33&gt;=2,"Gefährdet","Abwanderung")))))))</f>
        <v/>
      </c>
    </row>
    <row r="34" spans="2:15" ht="14.25" customHeight="1" x14ac:dyDescent="0.35">
      <c r="B34" s="37" t="str">
        <f>IF(Kundendaten!C35="","",Kundendaten!B35)</f>
        <v/>
      </c>
      <c r="C34" s="38" t="str">
        <f>IF(Kundendaten!C35="","",IF(Kundendaten!C35="","",Kundendaten!C35))</f>
        <v/>
      </c>
      <c r="D34" s="38" t="str">
        <f>IF(Kundendaten!C35="","",IF(Kundendaten!D35="","",Kundendaten!D35))</f>
        <v/>
      </c>
      <c r="E34" s="38" t="str">
        <f>IF(Kundendaten!C35="","",IF(Kundendaten!E35="","",Kundendaten!E35))</f>
        <v/>
      </c>
      <c r="F34" s="38" t="str">
        <f>IF(Kundendaten!C35="","",IF(Kundendaten!F35="","",Kundendaten!F35))</f>
        <v/>
      </c>
      <c r="G34" s="37" t="str">
        <f>IF(Kundendaten!C35="","",IF(Kundendaten!G35="","",Kundendaten!G35))</f>
        <v/>
      </c>
      <c r="H34" s="38" t="str">
        <f>IF(Kundendaten!C35="","",IF(Kundendaten!H35="","",Kundendaten!H35))</f>
        <v/>
      </c>
      <c r="I34" s="37" t="str">
        <f>IF(Kundendaten!C35="","",IF(Kundendaten!I35="","",IF(OR(UPPER(Kundendaten!I35)="D",UPPER(Kundendaten!I35)="DE",UPPER(Kundendaten!I35)="DEU",UPPER(Kundendaten!I35)="DEUTSCHLAND",UPPER(Kundendaten!I35)="GERMANY",UPPER(Kundendaten!I35)="GER"),"",IFERROR(UPPER(VLOOKUP(UPPER(Kundendaten!I35),Laendercodes!$A:$B,2,FALSE())),UPPER(Kundendaten!I35)))))</f>
        <v/>
      </c>
      <c r="J34" s="59" t="str">
        <f>IF(Kundendaten!C35="","",Einstellungen!$C$9-Kundendaten!J35)</f>
        <v/>
      </c>
      <c r="K34" s="37" t="str">
        <f>IF(Kundendaten!C35="","",IF(J34&lt;0,-1,IF(J34&gt;Einstellungen!$C$11,0,IF(J34&lt;=Einstellungen!$D$15,5,IF(J34&lt;=Einstellungen!$D$16,4,IF(J34&lt;=Einstellungen!$D$17,3,IF(J34&lt;=Einstellungen!$D$18,2,1)))))))</f>
        <v/>
      </c>
      <c r="L34" s="37" t="str">
        <f>IF(Kundendaten!C35="","",IF(J34&lt;0,-1,IF(J34&gt;Einstellungen!$C$11,0,IF(Kundendaten!K35&gt;=Einstellungen!$C$24,5,IF(Kundendaten!K35&gt;=Einstellungen!$C$25,4,IF(Kundendaten!K35&gt;=Einstellungen!$C$26,3,IF(Kundendaten!K35&gt;=Einstellungen!$C$27,2,1)))))))</f>
        <v/>
      </c>
      <c r="M34" s="37" t="str">
        <f>IF(Kundendaten!C35="","",IF(J34&lt;0,-1,IF(J34&gt;Einstellungen!$C$11,0,IF(Kundendaten!L35&gt;=Einstellungen!$C$32,5,IF(Kundendaten!L35&gt;=Einstellungen!$C$33,4,IF(Kundendaten!L35&gt;=Einstellungen!$C$34,3,IF(Kundendaten!L35&gt;=Einstellungen!$C$35,2,1)))))))</f>
        <v/>
      </c>
      <c r="N34" s="37" t="str">
        <f>IF(Kundendaten!C35="","",IF(K34=-1,"",IF(K34=0,0,IF(SUM(Einstellungen!$G$15,Einstellungen!$G$24,Einstellungen!$G$32)&lt;&gt;100,"—",ROUND((K34*Einstellungen!$G$15+L34*Einstellungen!$G$24+M34*Einstellungen!$G$32)/100,1)))))</f>
        <v/>
      </c>
      <c r="O34" s="37" t="str">
        <f>IF(Kundendaten!C35="","",IF(K34=-1,"⚠ Datenfehler",IF(K34=0,"Inaktiv",IF(SUM(Einstellungen!$G$15,Einstellungen!$G$24,Einstellungen!$G$32)&lt;&gt;100,"—",IF(N34&gt;=4,"Champion",IF(N34&gt;=3,"Entwicklung",IF(N34&gt;=2,"Gefährdet","Abwanderung")))))))</f>
        <v/>
      </c>
    </row>
    <row r="35" spans="2:15" ht="14.25" customHeight="1" x14ac:dyDescent="0.35">
      <c r="B35" s="37" t="str">
        <f>IF(Kundendaten!C36="","",Kundendaten!B36)</f>
        <v/>
      </c>
      <c r="C35" s="38" t="str">
        <f>IF(Kundendaten!C36="","",IF(Kundendaten!C36="","",Kundendaten!C36))</f>
        <v/>
      </c>
      <c r="D35" s="38" t="str">
        <f>IF(Kundendaten!C36="","",IF(Kundendaten!D36="","",Kundendaten!D36))</f>
        <v/>
      </c>
      <c r="E35" s="38" t="str">
        <f>IF(Kundendaten!C36="","",IF(Kundendaten!E36="","",Kundendaten!E36))</f>
        <v/>
      </c>
      <c r="F35" s="38" t="str">
        <f>IF(Kundendaten!C36="","",IF(Kundendaten!F36="","",Kundendaten!F36))</f>
        <v/>
      </c>
      <c r="G35" s="37" t="str">
        <f>IF(Kundendaten!C36="","",IF(Kundendaten!G36="","",Kundendaten!G36))</f>
        <v/>
      </c>
      <c r="H35" s="38" t="str">
        <f>IF(Kundendaten!C36="","",IF(Kundendaten!H36="","",Kundendaten!H36))</f>
        <v/>
      </c>
      <c r="I35" s="37" t="str">
        <f>IF(Kundendaten!C36="","",IF(Kundendaten!I36="","",IF(OR(UPPER(Kundendaten!I36)="D",UPPER(Kundendaten!I36)="DE",UPPER(Kundendaten!I36)="DEU",UPPER(Kundendaten!I36)="DEUTSCHLAND",UPPER(Kundendaten!I36)="GERMANY",UPPER(Kundendaten!I36)="GER"),"",IFERROR(UPPER(VLOOKUP(UPPER(Kundendaten!I36),Laendercodes!$A:$B,2,FALSE())),UPPER(Kundendaten!I36)))))</f>
        <v/>
      </c>
      <c r="J35" s="59" t="str">
        <f>IF(Kundendaten!C36="","",Einstellungen!$C$9-Kundendaten!J36)</f>
        <v/>
      </c>
      <c r="K35" s="37" t="str">
        <f>IF(Kundendaten!C36="","",IF(J35&lt;0,-1,IF(J35&gt;Einstellungen!$C$11,0,IF(J35&lt;=Einstellungen!$D$15,5,IF(J35&lt;=Einstellungen!$D$16,4,IF(J35&lt;=Einstellungen!$D$17,3,IF(J35&lt;=Einstellungen!$D$18,2,1)))))))</f>
        <v/>
      </c>
      <c r="L35" s="37" t="str">
        <f>IF(Kundendaten!C36="","",IF(J35&lt;0,-1,IF(J35&gt;Einstellungen!$C$11,0,IF(Kundendaten!K36&gt;=Einstellungen!$C$24,5,IF(Kundendaten!K36&gt;=Einstellungen!$C$25,4,IF(Kundendaten!K36&gt;=Einstellungen!$C$26,3,IF(Kundendaten!K36&gt;=Einstellungen!$C$27,2,1)))))))</f>
        <v/>
      </c>
      <c r="M35" s="37" t="str">
        <f>IF(Kundendaten!C36="","",IF(J35&lt;0,-1,IF(J35&gt;Einstellungen!$C$11,0,IF(Kundendaten!L36&gt;=Einstellungen!$C$32,5,IF(Kundendaten!L36&gt;=Einstellungen!$C$33,4,IF(Kundendaten!L36&gt;=Einstellungen!$C$34,3,IF(Kundendaten!L36&gt;=Einstellungen!$C$35,2,1)))))))</f>
        <v/>
      </c>
      <c r="N35" s="37" t="str">
        <f>IF(Kundendaten!C36="","",IF(K35=-1,"",IF(K35=0,0,IF(SUM(Einstellungen!$G$15,Einstellungen!$G$24,Einstellungen!$G$32)&lt;&gt;100,"—",ROUND((K35*Einstellungen!$G$15+L35*Einstellungen!$G$24+M35*Einstellungen!$G$32)/100,1)))))</f>
        <v/>
      </c>
      <c r="O35" s="37" t="str">
        <f>IF(Kundendaten!C36="","",IF(K35=-1,"⚠ Datenfehler",IF(K35=0,"Inaktiv",IF(SUM(Einstellungen!$G$15,Einstellungen!$G$24,Einstellungen!$G$32)&lt;&gt;100,"—",IF(N35&gt;=4,"Champion",IF(N35&gt;=3,"Entwicklung",IF(N35&gt;=2,"Gefährdet","Abwanderung")))))))</f>
        <v/>
      </c>
    </row>
    <row r="36" spans="2:15" ht="14.25" customHeight="1" x14ac:dyDescent="0.35">
      <c r="B36" s="37" t="str">
        <f>IF(Kundendaten!C37="","",Kundendaten!B37)</f>
        <v/>
      </c>
      <c r="C36" s="38" t="str">
        <f>IF(Kundendaten!C37="","",IF(Kundendaten!C37="","",Kundendaten!C37))</f>
        <v/>
      </c>
      <c r="D36" s="38" t="str">
        <f>IF(Kundendaten!C37="","",IF(Kundendaten!D37="","",Kundendaten!D37))</f>
        <v/>
      </c>
      <c r="E36" s="38" t="str">
        <f>IF(Kundendaten!C37="","",IF(Kundendaten!E37="","",Kundendaten!E37))</f>
        <v/>
      </c>
      <c r="F36" s="38" t="str">
        <f>IF(Kundendaten!C37="","",IF(Kundendaten!F37="","",Kundendaten!F37))</f>
        <v/>
      </c>
      <c r="G36" s="37" t="str">
        <f>IF(Kundendaten!C37="","",IF(Kundendaten!G37="","",Kundendaten!G37))</f>
        <v/>
      </c>
      <c r="H36" s="38" t="str">
        <f>IF(Kundendaten!C37="","",IF(Kundendaten!H37="","",Kundendaten!H37))</f>
        <v/>
      </c>
      <c r="I36" s="37" t="str">
        <f>IF(Kundendaten!C37="","",IF(Kundendaten!I37="","",IF(OR(UPPER(Kundendaten!I37)="D",UPPER(Kundendaten!I37)="DE",UPPER(Kundendaten!I37)="DEU",UPPER(Kundendaten!I37)="DEUTSCHLAND",UPPER(Kundendaten!I37)="GERMANY",UPPER(Kundendaten!I37)="GER"),"",IFERROR(UPPER(VLOOKUP(UPPER(Kundendaten!I37),Laendercodes!$A:$B,2,FALSE())),UPPER(Kundendaten!I37)))))</f>
        <v/>
      </c>
      <c r="J36" s="59" t="str">
        <f>IF(Kundendaten!C37="","",Einstellungen!$C$9-Kundendaten!J37)</f>
        <v/>
      </c>
      <c r="K36" s="37" t="str">
        <f>IF(Kundendaten!C37="","",IF(J36&lt;0,-1,IF(J36&gt;Einstellungen!$C$11,0,IF(J36&lt;=Einstellungen!$D$15,5,IF(J36&lt;=Einstellungen!$D$16,4,IF(J36&lt;=Einstellungen!$D$17,3,IF(J36&lt;=Einstellungen!$D$18,2,1)))))))</f>
        <v/>
      </c>
      <c r="L36" s="37" t="str">
        <f>IF(Kundendaten!C37="","",IF(J36&lt;0,-1,IF(J36&gt;Einstellungen!$C$11,0,IF(Kundendaten!K37&gt;=Einstellungen!$C$24,5,IF(Kundendaten!K37&gt;=Einstellungen!$C$25,4,IF(Kundendaten!K37&gt;=Einstellungen!$C$26,3,IF(Kundendaten!K37&gt;=Einstellungen!$C$27,2,1)))))))</f>
        <v/>
      </c>
      <c r="M36" s="37" t="str">
        <f>IF(Kundendaten!C37="","",IF(J36&lt;0,-1,IF(J36&gt;Einstellungen!$C$11,0,IF(Kundendaten!L37&gt;=Einstellungen!$C$32,5,IF(Kundendaten!L37&gt;=Einstellungen!$C$33,4,IF(Kundendaten!L37&gt;=Einstellungen!$C$34,3,IF(Kundendaten!L37&gt;=Einstellungen!$C$35,2,1)))))))</f>
        <v/>
      </c>
      <c r="N36" s="37" t="str">
        <f>IF(Kundendaten!C37="","",IF(K36=-1,"",IF(K36=0,0,IF(SUM(Einstellungen!$G$15,Einstellungen!$G$24,Einstellungen!$G$32)&lt;&gt;100,"—",ROUND((K36*Einstellungen!$G$15+L36*Einstellungen!$G$24+M36*Einstellungen!$G$32)/100,1)))))</f>
        <v/>
      </c>
      <c r="O36" s="37" t="str">
        <f>IF(Kundendaten!C37="","",IF(K36=-1,"⚠ Datenfehler",IF(K36=0,"Inaktiv",IF(SUM(Einstellungen!$G$15,Einstellungen!$G$24,Einstellungen!$G$32)&lt;&gt;100,"—",IF(N36&gt;=4,"Champion",IF(N36&gt;=3,"Entwicklung",IF(N36&gt;=2,"Gefährdet","Abwanderung")))))))</f>
        <v/>
      </c>
    </row>
    <row r="37" spans="2:15" ht="14.25" customHeight="1" x14ac:dyDescent="0.35">
      <c r="B37" s="37" t="str">
        <f>IF(Kundendaten!C38="","",Kundendaten!B38)</f>
        <v/>
      </c>
      <c r="C37" s="38" t="str">
        <f>IF(Kundendaten!C38="","",IF(Kundendaten!C38="","",Kundendaten!C38))</f>
        <v/>
      </c>
      <c r="D37" s="38" t="str">
        <f>IF(Kundendaten!C38="","",IF(Kundendaten!D38="","",Kundendaten!D38))</f>
        <v/>
      </c>
      <c r="E37" s="38" t="str">
        <f>IF(Kundendaten!C38="","",IF(Kundendaten!E38="","",Kundendaten!E38))</f>
        <v/>
      </c>
      <c r="F37" s="38" t="str">
        <f>IF(Kundendaten!C38="","",IF(Kundendaten!F38="","",Kundendaten!F38))</f>
        <v/>
      </c>
      <c r="G37" s="37" t="str">
        <f>IF(Kundendaten!C38="","",IF(Kundendaten!G38="","",Kundendaten!G38))</f>
        <v/>
      </c>
      <c r="H37" s="38" t="str">
        <f>IF(Kundendaten!C38="","",IF(Kundendaten!H38="","",Kundendaten!H38))</f>
        <v/>
      </c>
      <c r="I37" s="37" t="str">
        <f>IF(Kundendaten!C38="","",IF(Kundendaten!I38="","",IF(OR(UPPER(Kundendaten!I38)="D",UPPER(Kundendaten!I38)="DE",UPPER(Kundendaten!I38)="DEU",UPPER(Kundendaten!I38)="DEUTSCHLAND",UPPER(Kundendaten!I38)="GERMANY",UPPER(Kundendaten!I38)="GER"),"",IFERROR(UPPER(VLOOKUP(UPPER(Kundendaten!I38),Laendercodes!$A:$B,2,FALSE())),UPPER(Kundendaten!I38)))))</f>
        <v/>
      </c>
      <c r="J37" s="59" t="str">
        <f>IF(Kundendaten!C38="","",Einstellungen!$C$9-Kundendaten!J38)</f>
        <v/>
      </c>
      <c r="K37" s="37" t="str">
        <f>IF(Kundendaten!C38="","",IF(J37&lt;0,-1,IF(J37&gt;Einstellungen!$C$11,0,IF(J37&lt;=Einstellungen!$D$15,5,IF(J37&lt;=Einstellungen!$D$16,4,IF(J37&lt;=Einstellungen!$D$17,3,IF(J37&lt;=Einstellungen!$D$18,2,1)))))))</f>
        <v/>
      </c>
      <c r="L37" s="37" t="str">
        <f>IF(Kundendaten!C38="","",IF(J37&lt;0,-1,IF(J37&gt;Einstellungen!$C$11,0,IF(Kundendaten!K38&gt;=Einstellungen!$C$24,5,IF(Kundendaten!K38&gt;=Einstellungen!$C$25,4,IF(Kundendaten!K38&gt;=Einstellungen!$C$26,3,IF(Kundendaten!K38&gt;=Einstellungen!$C$27,2,1)))))))</f>
        <v/>
      </c>
      <c r="M37" s="37" t="str">
        <f>IF(Kundendaten!C38="","",IF(J37&lt;0,-1,IF(J37&gt;Einstellungen!$C$11,0,IF(Kundendaten!L38&gt;=Einstellungen!$C$32,5,IF(Kundendaten!L38&gt;=Einstellungen!$C$33,4,IF(Kundendaten!L38&gt;=Einstellungen!$C$34,3,IF(Kundendaten!L38&gt;=Einstellungen!$C$35,2,1)))))))</f>
        <v/>
      </c>
      <c r="N37" s="37" t="str">
        <f>IF(Kundendaten!C38="","",IF(K37=-1,"",IF(K37=0,0,IF(SUM(Einstellungen!$G$15,Einstellungen!$G$24,Einstellungen!$G$32)&lt;&gt;100,"—",ROUND((K37*Einstellungen!$G$15+L37*Einstellungen!$G$24+M37*Einstellungen!$G$32)/100,1)))))</f>
        <v/>
      </c>
      <c r="O37" s="37" t="str">
        <f>IF(Kundendaten!C38="","",IF(K37=-1,"⚠ Datenfehler",IF(K37=0,"Inaktiv",IF(SUM(Einstellungen!$G$15,Einstellungen!$G$24,Einstellungen!$G$32)&lt;&gt;100,"—",IF(N37&gt;=4,"Champion",IF(N37&gt;=3,"Entwicklung",IF(N37&gt;=2,"Gefährdet","Abwanderung")))))))</f>
        <v/>
      </c>
    </row>
    <row r="38" spans="2:15" ht="14.25" customHeight="1" x14ac:dyDescent="0.35">
      <c r="B38" s="37" t="str">
        <f>IF(Kundendaten!C39="","",Kundendaten!B39)</f>
        <v/>
      </c>
      <c r="C38" s="38" t="str">
        <f>IF(Kundendaten!C39="","",IF(Kundendaten!C39="","",Kundendaten!C39))</f>
        <v/>
      </c>
      <c r="D38" s="38" t="str">
        <f>IF(Kundendaten!C39="","",IF(Kundendaten!D39="","",Kundendaten!D39))</f>
        <v/>
      </c>
      <c r="E38" s="38" t="str">
        <f>IF(Kundendaten!C39="","",IF(Kundendaten!E39="","",Kundendaten!E39))</f>
        <v/>
      </c>
      <c r="F38" s="38" t="str">
        <f>IF(Kundendaten!C39="","",IF(Kundendaten!F39="","",Kundendaten!F39))</f>
        <v/>
      </c>
      <c r="G38" s="37" t="str">
        <f>IF(Kundendaten!C39="","",IF(Kundendaten!G39="","",Kundendaten!G39))</f>
        <v/>
      </c>
      <c r="H38" s="38" t="str">
        <f>IF(Kundendaten!C39="","",IF(Kundendaten!H39="","",Kundendaten!H39))</f>
        <v/>
      </c>
      <c r="I38" s="37" t="str">
        <f>IF(Kundendaten!C39="","",IF(Kundendaten!I39="","",IF(OR(UPPER(Kundendaten!I39)="D",UPPER(Kundendaten!I39)="DE",UPPER(Kundendaten!I39)="DEU",UPPER(Kundendaten!I39)="DEUTSCHLAND",UPPER(Kundendaten!I39)="GERMANY",UPPER(Kundendaten!I39)="GER"),"",IFERROR(UPPER(VLOOKUP(UPPER(Kundendaten!I39),Laendercodes!$A:$B,2,FALSE())),UPPER(Kundendaten!I39)))))</f>
        <v/>
      </c>
      <c r="J38" s="59" t="str">
        <f>IF(Kundendaten!C39="","",Einstellungen!$C$9-Kundendaten!J39)</f>
        <v/>
      </c>
      <c r="K38" s="37" t="str">
        <f>IF(Kundendaten!C39="","",IF(J38&lt;0,-1,IF(J38&gt;Einstellungen!$C$11,0,IF(J38&lt;=Einstellungen!$D$15,5,IF(J38&lt;=Einstellungen!$D$16,4,IF(J38&lt;=Einstellungen!$D$17,3,IF(J38&lt;=Einstellungen!$D$18,2,1)))))))</f>
        <v/>
      </c>
      <c r="L38" s="37" t="str">
        <f>IF(Kundendaten!C39="","",IF(J38&lt;0,-1,IF(J38&gt;Einstellungen!$C$11,0,IF(Kundendaten!K39&gt;=Einstellungen!$C$24,5,IF(Kundendaten!K39&gt;=Einstellungen!$C$25,4,IF(Kundendaten!K39&gt;=Einstellungen!$C$26,3,IF(Kundendaten!K39&gt;=Einstellungen!$C$27,2,1)))))))</f>
        <v/>
      </c>
      <c r="M38" s="37" t="str">
        <f>IF(Kundendaten!C39="","",IF(J38&lt;0,-1,IF(J38&gt;Einstellungen!$C$11,0,IF(Kundendaten!L39&gt;=Einstellungen!$C$32,5,IF(Kundendaten!L39&gt;=Einstellungen!$C$33,4,IF(Kundendaten!L39&gt;=Einstellungen!$C$34,3,IF(Kundendaten!L39&gt;=Einstellungen!$C$35,2,1)))))))</f>
        <v/>
      </c>
      <c r="N38" s="37" t="str">
        <f>IF(Kundendaten!C39="","",IF(K38=-1,"",IF(K38=0,0,IF(SUM(Einstellungen!$G$15,Einstellungen!$G$24,Einstellungen!$G$32)&lt;&gt;100,"—",ROUND((K38*Einstellungen!$G$15+L38*Einstellungen!$G$24+M38*Einstellungen!$G$32)/100,1)))))</f>
        <v/>
      </c>
      <c r="O38" s="37" t="str">
        <f>IF(Kundendaten!C39="","",IF(K38=-1,"⚠ Datenfehler",IF(K38=0,"Inaktiv",IF(SUM(Einstellungen!$G$15,Einstellungen!$G$24,Einstellungen!$G$32)&lt;&gt;100,"—",IF(N38&gt;=4,"Champion",IF(N38&gt;=3,"Entwicklung",IF(N38&gt;=2,"Gefährdet","Abwanderung")))))))</f>
        <v/>
      </c>
    </row>
    <row r="39" spans="2:15" ht="14.25" customHeight="1" x14ac:dyDescent="0.35">
      <c r="B39" s="37" t="str">
        <f>IF(Kundendaten!C40="","",Kundendaten!B40)</f>
        <v/>
      </c>
      <c r="C39" s="38" t="str">
        <f>IF(Kundendaten!C40="","",IF(Kundendaten!C40="","",Kundendaten!C40))</f>
        <v/>
      </c>
      <c r="D39" s="38" t="str">
        <f>IF(Kundendaten!C40="","",IF(Kundendaten!D40="","",Kundendaten!D40))</f>
        <v/>
      </c>
      <c r="E39" s="38" t="str">
        <f>IF(Kundendaten!C40="","",IF(Kundendaten!E40="","",Kundendaten!E40))</f>
        <v/>
      </c>
      <c r="F39" s="38" t="str">
        <f>IF(Kundendaten!C40="","",IF(Kundendaten!F40="","",Kundendaten!F40))</f>
        <v/>
      </c>
      <c r="G39" s="37" t="str">
        <f>IF(Kundendaten!C40="","",IF(Kundendaten!G40="","",Kundendaten!G40))</f>
        <v/>
      </c>
      <c r="H39" s="38" t="str">
        <f>IF(Kundendaten!C40="","",IF(Kundendaten!H40="","",Kundendaten!H40))</f>
        <v/>
      </c>
      <c r="I39" s="37" t="str">
        <f>IF(Kundendaten!C40="","",IF(Kundendaten!I40="","",IF(OR(UPPER(Kundendaten!I40)="D",UPPER(Kundendaten!I40)="DE",UPPER(Kundendaten!I40)="DEU",UPPER(Kundendaten!I40)="DEUTSCHLAND",UPPER(Kundendaten!I40)="GERMANY",UPPER(Kundendaten!I40)="GER"),"",IFERROR(UPPER(VLOOKUP(UPPER(Kundendaten!I40),Laendercodes!$A:$B,2,FALSE())),UPPER(Kundendaten!I40)))))</f>
        <v/>
      </c>
      <c r="J39" s="59" t="str">
        <f>IF(Kundendaten!C40="","",Einstellungen!$C$9-Kundendaten!J40)</f>
        <v/>
      </c>
      <c r="K39" s="37" t="str">
        <f>IF(Kundendaten!C40="","",IF(J39&lt;0,-1,IF(J39&gt;Einstellungen!$C$11,0,IF(J39&lt;=Einstellungen!$D$15,5,IF(J39&lt;=Einstellungen!$D$16,4,IF(J39&lt;=Einstellungen!$D$17,3,IF(J39&lt;=Einstellungen!$D$18,2,1)))))))</f>
        <v/>
      </c>
      <c r="L39" s="37" t="str">
        <f>IF(Kundendaten!C40="","",IF(J39&lt;0,-1,IF(J39&gt;Einstellungen!$C$11,0,IF(Kundendaten!K40&gt;=Einstellungen!$C$24,5,IF(Kundendaten!K40&gt;=Einstellungen!$C$25,4,IF(Kundendaten!K40&gt;=Einstellungen!$C$26,3,IF(Kundendaten!K40&gt;=Einstellungen!$C$27,2,1)))))))</f>
        <v/>
      </c>
      <c r="M39" s="37" t="str">
        <f>IF(Kundendaten!C40="","",IF(J39&lt;0,-1,IF(J39&gt;Einstellungen!$C$11,0,IF(Kundendaten!L40&gt;=Einstellungen!$C$32,5,IF(Kundendaten!L40&gt;=Einstellungen!$C$33,4,IF(Kundendaten!L40&gt;=Einstellungen!$C$34,3,IF(Kundendaten!L40&gt;=Einstellungen!$C$35,2,1)))))))</f>
        <v/>
      </c>
      <c r="N39" s="37" t="str">
        <f>IF(Kundendaten!C40="","",IF(K39=-1,"",IF(K39=0,0,IF(SUM(Einstellungen!$G$15,Einstellungen!$G$24,Einstellungen!$G$32)&lt;&gt;100,"—",ROUND((K39*Einstellungen!$G$15+L39*Einstellungen!$G$24+M39*Einstellungen!$G$32)/100,1)))))</f>
        <v/>
      </c>
      <c r="O39" s="37" t="str">
        <f>IF(Kundendaten!C40="","",IF(K39=-1,"⚠ Datenfehler",IF(K39=0,"Inaktiv",IF(SUM(Einstellungen!$G$15,Einstellungen!$G$24,Einstellungen!$G$32)&lt;&gt;100,"—",IF(N39&gt;=4,"Champion",IF(N39&gt;=3,"Entwicklung",IF(N39&gt;=2,"Gefährdet","Abwanderung")))))))</f>
        <v/>
      </c>
    </row>
    <row r="40" spans="2:15" ht="14.25" customHeight="1" x14ac:dyDescent="0.35">
      <c r="B40" s="37" t="str">
        <f>IF(Kundendaten!C41="","",Kundendaten!B41)</f>
        <v/>
      </c>
      <c r="C40" s="38" t="str">
        <f>IF(Kundendaten!C41="","",IF(Kundendaten!C41="","",Kundendaten!C41))</f>
        <v/>
      </c>
      <c r="D40" s="38" t="str">
        <f>IF(Kundendaten!C41="","",IF(Kundendaten!D41="","",Kundendaten!D41))</f>
        <v/>
      </c>
      <c r="E40" s="38" t="str">
        <f>IF(Kundendaten!C41="","",IF(Kundendaten!E41="","",Kundendaten!E41))</f>
        <v/>
      </c>
      <c r="F40" s="38" t="str">
        <f>IF(Kundendaten!C41="","",IF(Kundendaten!F41="","",Kundendaten!F41))</f>
        <v/>
      </c>
      <c r="G40" s="37" t="str">
        <f>IF(Kundendaten!C41="","",IF(Kundendaten!G41="","",Kundendaten!G41))</f>
        <v/>
      </c>
      <c r="H40" s="38" t="str">
        <f>IF(Kundendaten!C41="","",IF(Kundendaten!H41="","",Kundendaten!H41))</f>
        <v/>
      </c>
      <c r="I40" s="37" t="str">
        <f>IF(Kundendaten!C41="","",IF(Kundendaten!I41="","",IF(OR(UPPER(Kundendaten!I41)="D",UPPER(Kundendaten!I41)="DE",UPPER(Kundendaten!I41)="DEU",UPPER(Kundendaten!I41)="DEUTSCHLAND",UPPER(Kundendaten!I41)="GERMANY",UPPER(Kundendaten!I41)="GER"),"",IFERROR(UPPER(VLOOKUP(UPPER(Kundendaten!I41),Laendercodes!$A:$B,2,FALSE())),UPPER(Kundendaten!I41)))))</f>
        <v/>
      </c>
      <c r="J40" s="59" t="str">
        <f>IF(Kundendaten!C41="","",Einstellungen!$C$9-Kundendaten!J41)</f>
        <v/>
      </c>
      <c r="K40" s="37" t="str">
        <f>IF(Kundendaten!C41="","",IF(J40&lt;0,-1,IF(J40&gt;Einstellungen!$C$11,0,IF(J40&lt;=Einstellungen!$D$15,5,IF(J40&lt;=Einstellungen!$D$16,4,IF(J40&lt;=Einstellungen!$D$17,3,IF(J40&lt;=Einstellungen!$D$18,2,1)))))))</f>
        <v/>
      </c>
      <c r="L40" s="37" t="str">
        <f>IF(Kundendaten!C41="","",IF(J40&lt;0,-1,IF(J40&gt;Einstellungen!$C$11,0,IF(Kundendaten!K41&gt;=Einstellungen!$C$24,5,IF(Kundendaten!K41&gt;=Einstellungen!$C$25,4,IF(Kundendaten!K41&gt;=Einstellungen!$C$26,3,IF(Kundendaten!K41&gt;=Einstellungen!$C$27,2,1)))))))</f>
        <v/>
      </c>
      <c r="M40" s="37" t="str">
        <f>IF(Kundendaten!C41="","",IF(J40&lt;0,-1,IF(J40&gt;Einstellungen!$C$11,0,IF(Kundendaten!L41&gt;=Einstellungen!$C$32,5,IF(Kundendaten!L41&gt;=Einstellungen!$C$33,4,IF(Kundendaten!L41&gt;=Einstellungen!$C$34,3,IF(Kundendaten!L41&gt;=Einstellungen!$C$35,2,1)))))))</f>
        <v/>
      </c>
      <c r="N40" s="37" t="str">
        <f>IF(Kundendaten!C41="","",IF(K40=-1,"",IF(K40=0,0,IF(SUM(Einstellungen!$G$15,Einstellungen!$G$24,Einstellungen!$G$32)&lt;&gt;100,"—",ROUND((K40*Einstellungen!$G$15+L40*Einstellungen!$G$24+M40*Einstellungen!$G$32)/100,1)))))</f>
        <v/>
      </c>
      <c r="O40" s="37" t="str">
        <f>IF(Kundendaten!C41="","",IF(K40=-1,"⚠ Datenfehler",IF(K40=0,"Inaktiv",IF(SUM(Einstellungen!$G$15,Einstellungen!$G$24,Einstellungen!$G$32)&lt;&gt;100,"—",IF(N40&gt;=4,"Champion",IF(N40&gt;=3,"Entwicklung",IF(N40&gt;=2,"Gefährdet","Abwanderung")))))))</f>
        <v/>
      </c>
    </row>
    <row r="41" spans="2:15" ht="14.25" customHeight="1" x14ac:dyDescent="0.35">
      <c r="B41" s="37" t="str">
        <f>IF(Kundendaten!C42="","",Kundendaten!B42)</f>
        <v/>
      </c>
      <c r="C41" s="38" t="str">
        <f>IF(Kundendaten!C42="","",IF(Kundendaten!C42="","",Kundendaten!C42))</f>
        <v/>
      </c>
      <c r="D41" s="38" t="str">
        <f>IF(Kundendaten!C42="","",IF(Kundendaten!D42="","",Kundendaten!D42))</f>
        <v/>
      </c>
      <c r="E41" s="38" t="str">
        <f>IF(Kundendaten!C42="","",IF(Kundendaten!E42="","",Kundendaten!E42))</f>
        <v/>
      </c>
      <c r="F41" s="38" t="str">
        <f>IF(Kundendaten!C42="","",IF(Kundendaten!F42="","",Kundendaten!F42))</f>
        <v/>
      </c>
      <c r="G41" s="37" t="str">
        <f>IF(Kundendaten!C42="","",IF(Kundendaten!G42="","",Kundendaten!G42))</f>
        <v/>
      </c>
      <c r="H41" s="38" t="str">
        <f>IF(Kundendaten!C42="","",IF(Kundendaten!H42="","",Kundendaten!H42))</f>
        <v/>
      </c>
      <c r="I41" s="37" t="str">
        <f>IF(Kundendaten!C42="","",IF(Kundendaten!I42="","",IF(OR(UPPER(Kundendaten!I42)="D",UPPER(Kundendaten!I42)="DE",UPPER(Kundendaten!I42)="DEU",UPPER(Kundendaten!I42)="DEUTSCHLAND",UPPER(Kundendaten!I42)="GERMANY",UPPER(Kundendaten!I42)="GER"),"",IFERROR(UPPER(VLOOKUP(UPPER(Kundendaten!I42),Laendercodes!$A:$B,2,FALSE())),UPPER(Kundendaten!I42)))))</f>
        <v/>
      </c>
      <c r="J41" s="59" t="str">
        <f>IF(Kundendaten!C42="","",Einstellungen!$C$9-Kundendaten!J42)</f>
        <v/>
      </c>
      <c r="K41" s="37" t="str">
        <f>IF(Kundendaten!C42="","",IF(J41&lt;0,-1,IF(J41&gt;Einstellungen!$C$11,0,IF(J41&lt;=Einstellungen!$D$15,5,IF(J41&lt;=Einstellungen!$D$16,4,IF(J41&lt;=Einstellungen!$D$17,3,IF(J41&lt;=Einstellungen!$D$18,2,1)))))))</f>
        <v/>
      </c>
      <c r="L41" s="37" t="str">
        <f>IF(Kundendaten!C42="","",IF(J41&lt;0,-1,IF(J41&gt;Einstellungen!$C$11,0,IF(Kundendaten!K42&gt;=Einstellungen!$C$24,5,IF(Kundendaten!K42&gt;=Einstellungen!$C$25,4,IF(Kundendaten!K42&gt;=Einstellungen!$C$26,3,IF(Kundendaten!K42&gt;=Einstellungen!$C$27,2,1)))))))</f>
        <v/>
      </c>
      <c r="M41" s="37" t="str">
        <f>IF(Kundendaten!C42="","",IF(J41&lt;0,-1,IF(J41&gt;Einstellungen!$C$11,0,IF(Kundendaten!L42&gt;=Einstellungen!$C$32,5,IF(Kundendaten!L42&gt;=Einstellungen!$C$33,4,IF(Kundendaten!L42&gt;=Einstellungen!$C$34,3,IF(Kundendaten!L42&gt;=Einstellungen!$C$35,2,1)))))))</f>
        <v/>
      </c>
      <c r="N41" s="37" t="str">
        <f>IF(Kundendaten!C42="","",IF(K41=-1,"",IF(K41=0,0,IF(SUM(Einstellungen!$G$15,Einstellungen!$G$24,Einstellungen!$G$32)&lt;&gt;100,"—",ROUND((K41*Einstellungen!$G$15+L41*Einstellungen!$G$24+M41*Einstellungen!$G$32)/100,1)))))</f>
        <v/>
      </c>
      <c r="O41" s="37" t="str">
        <f>IF(Kundendaten!C42="","",IF(K41=-1,"⚠ Datenfehler",IF(K41=0,"Inaktiv",IF(SUM(Einstellungen!$G$15,Einstellungen!$G$24,Einstellungen!$G$32)&lt;&gt;100,"—",IF(N41&gt;=4,"Champion",IF(N41&gt;=3,"Entwicklung",IF(N41&gt;=2,"Gefährdet","Abwanderung")))))))</f>
        <v/>
      </c>
    </row>
    <row r="42" spans="2:15" ht="14.25" customHeight="1" x14ac:dyDescent="0.35">
      <c r="B42" s="37" t="str">
        <f>IF(Kundendaten!C43="","",Kundendaten!B43)</f>
        <v/>
      </c>
      <c r="C42" s="38" t="str">
        <f>IF(Kundendaten!C43="","",IF(Kundendaten!C43="","",Kundendaten!C43))</f>
        <v/>
      </c>
      <c r="D42" s="38" t="str">
        <f>IF(Kundendaten!C43="","",IF(Kundendaten!D43="","",Kundendaten!D43))</f>
        <v/>
      </c>
      <c r="E42" s="38" t="str">
        <f>IF(Kundendaten!C43="","",IF(Kundendaten!E43="","",Kundendaten!E43))</f>
        <v/>
      </c>
      <c r="F42" s="38" t="str">
        <f>IF(Kundendaten!C43="","",IF(Kundendaten!F43="","",Kundendaten!F43))</f>
        <v/>
      </c>
      <c r="G42" s="37" t="str">
        <f>IF(Kundendaten!C43="","",IF(Kundendaten!G43="","",Kundendaten!G43))</f>
        <v/>
      </c>
      <c r="H42" s="38" t="str">
        <f>IF(Kundendaten!C43="","",IF(Kundendaten!H43="","",Kundendaten!H43))</f>
        <v/>
      </c>
      <c r="I42" s="37" t="str">
        <f>IF(Kundendaten!C43="","",IF(Kundendaten!I43="","",IF(OR(UPPER(Kundendaten!I43)="D",UPPER(Kundendaten!I43)="DE",UPPER(Kundendaten!I43)="DEU",UPPER(Kundendaten!I43)="DEUTSCHLAND",UPPER(Kundendaten!I43)="GERMANY",UPPER(Kundendaten!I43)="GER"),"",IFERROR(UPPER(VLOOKUP(UPPER(Kundendaten!I43),Laendercodes!$A:$B,2,FALSE())),UPPER(Kundendaten!I43)))))</f>
        <v/>
      </c>
      <c r="J42" s="59" t="str">
        <f>IF(Kundendaten!C43="","",Einstellungen!$C$9-Kundendaten!J43)</f>
        <v/>
      </c>
      <c r="K42" s="37" t="str">
        <f>IF(Kundendaten!C43="","",IF(J42&lt;0,-1,IF(J42&gt;Einstellungen!$C$11,0,IF(J42&lt;=Einstellungen!$D$15,5,IF(J42&lt;=Einstellungen!$D$16,4,IF(J42&lt;=Einstellungen!$D$17,3,IF(J42&lt;=Einstellungen!$D$18,2,1)))))))</f>
        <v/>
      </c>
      <c r="L42" s="37" t="str">
        <f>IF(Kundendaten!C43="","",IF(J42&lt;0,-1,IF(J42&gt;Einstellungen!$C$11,0,IF(Kundendaten!K43&gt;=Einstellungen!$C$24,5,IF(Kundendaten!K43&gt;=Einstellungen!$C$25,4,IF(Kundendaten!K43&gt;=Einstellungen!$C$26,3,IF(Kundendaten!K43&gt;=Einstellungen!$C$27,2,1)))))))</f>
        <v/>
      </c>
      <c r="M42" s="37" t="str">
        <f>IF(Kundendaten!C43="","",IF(J42&lt;0,-1,IF(J42&gt;Einstellungen!$C$11,0,IF(Kundendaten!L43&gt;=Einstellungen!$C$32,5,IF(Kundendaten!L43&gt;=Einstellungen!$C$33,4,IF(Kundendaten!L43&gt;=Einstellungen!$C$34,3,IF(Kundendaten!L43&gt;=Einstellungen!$C$35,2,1)))))))</f>
        <v/>
      </c>
      <c r="N42" s="37" t="str">
        <f>IF(Kundendaten!C43="","",IF(K42=-1,"",IF(K42=0,0,IF(SUM(Einstellungen!$G$15,Einstellungen!$G$24,Einstellungen!$G$32)&lt;&gt;100,"—",ROUND((K42*Einstellungen!$G$15+L42*Einstellungen!$G$24+M42*Einstellungen!$G$32)/100,1)))))</f>
        <v/>
      </c>
      <c r="O42" s="37" t="str">
        <f>IF(Kundendaten!C43="","",IF(K42=-1,"⚠ Datenfehler",IF(K42=0,"Inaktiv",IF(SUM(Einstellungen!$G$15,Einstellungen!$G$24,Einstellungen!$G$32)&lt;&gt;100,"—",IF(N42&gt;=4,"Champion",IF(N42&gt;=3,"Entwicklung",IF(N42&gt;=2,"Gefährdet","Abwanderung")))))))</f>
        <v/>
      </c>
    </row>
    <row r="43" spans="2:15" ht="14.25" customHeight="1" x14ac:dyDescent="0.35">
      <c r="B43" s="37" t="str">
        <f>IF(Kundendaten!C44="","",Kundendaten!B44)</f>
        <v/>
      </c>
      <c r="C43" s="38" t="str">
        <f>IF(Kundendaten!C44="","",IF(Kundendaten!C44="","",Kundendaten!C44))</f>
        <v/>
      </c>
      <c r="D43" s="38" t="str">
        <f>IF(Kundendaten!C44="","",IF(Kundendaten!D44="","",Kundendaten!D44))</f>
        <v/>
      </c>
      <c r="E43" s="38" t="str">
        <f>IF(Kundendaten!C44="","",IF(Kundendaten!E44="","",Kundendaten!E44))</f>
        <v/>
      </c>
      <c r="F43" s="38" t="str">
        <f>IF(Kundendaten!C44="","",IF(Kundendaten!F44="","",Kundendaten!F44))</f>
        <v/>
      </c>
      <c r="G43" s="37" t="str">
        <f>IF(Kundendaten!C44="","",IF(Kundendaten!G44="","",Kundendaten!G44))</f>
        <v/>
      </c>
      <c r="H43" s="38" t="str">
        <f>IF(Kundendaten!C44="","",IF(Kundendaten!H44="","",Kundendaten!H44))</f>
        <v/>
      </c>
      <c r="I43" s="37" t="str">
        <f>IF(Kundendaten!C44="","",IF(Kundendaten!I44="","",IF(OR(UPPER(Kundendaten!I44)="D",UPPER(Kundendaten!I44)="DE",UPPER(Kundendaten!I44)="DEU",UPPER(Kundendaten!I44)="DEUTSCHLAND",UPPER(Kundendaten!I44)="GERMANY",UPPER(Kundendaten!I44)="GER"),"",IFERROR(UPPER(VLOOKUP(UPPER(Kundendaten!I44),Laendercodes!$A:$B,2,FALSE())),UPPER(Kundendaten!I44)))))</f>
        <v/>
      </c>
      <c r="J43" s="59" t="str">
        <f>IF(Kundendaten!C44="","",Einstellungen!$C$9-Kundendaten!J44)</f>
        <v/>
      </c>
      <c r="K43" s="37" t="str">
        <f>IF(Kundendaten!C44="","",IF(J43&lt;0,-1,IF(J43&gt;Einstellungen!$C$11,0,IF(J43&lt;=Einstellungen!$D$15,5,IF(J43&lt;=Einstellungen!$D$16,4,IF(J43&lt;=Einstellungen!$D$17,3,IF(J43&lt;=Einstellungen!$D$18,2,1)))))))</f>
        <v/>
      </c>
      <c r="L43" s="37" t="str">
        <f>IF(Kundendaten!C44="","",IF(J43&lt;0,-1,IF(J43&gt;Einstellungen!$C$11,0,IF(Kundendaten!K44&gt;=Einstellungen!$C$24,5,IF(Kundendaten!K44&gt;=Einstellungen!$C$25,4,IF(Kundendaten!K44&gt;=Einstellungen!$C$26,3,IF(Kundendaten!K44&gt;=Einstellungen!$C$27,2,1)))))))</f>
        <v/>
      </c>
      <c r="M43" s="37" t="str">
        <f>IF(Kundendaten!C44="","",IF(J43&lt;0,-1,IF(J43&gt;Einstellungen!$C$11,0,IF(Kundendaten!L44&gt;=Einstellungen!$C$32,5,IF(Kundendaten!L44&gt;=Einstellungen!$C$33,4,IF(Kundendaten!L44&gt;=Einstellungen!$C$34,3,IF(Kundendaten!L44&gt;=Einstellungen!$C$35,2,1)))))))</f>
        <v/>
      </c>
      <c r="N43" s="37" t="str">
        <f>IF(Kundendaten!C44="","",IF(K43=-1,"",IF(K43=0,0,IF(SUM(Einstellungen!$G$15,Einstellungen!$G$24,Einstellungen!$G$32)&lt;&gt;100,"—",ROUND((K43*Einstellungen!$G$15+L43*Einstellungen!$G$24+M43*Einstellungen!$G$32)/100,1)))))</f>
        <v/>
      </c>
      <c r="O43" s="37" t="str">
        <f>IF(Kundendaten!C44="","",IF(K43=-1,"⚠ Datenfehler",IF(K43=0,"Inaktiv",IF(SUM(Einstellungen!$G$15,Einstellungen!$G$24,Einstellungen!$G$32)&lt;&gt;100,"—",IF(N43&gt;=4,"Champion",IF(N43&gt;=3,"Entwicklung",IF(N43&gt;=2,"Gefährdet","Abwanderung")))))))</f>
        <v/>
      </c>
    </row>
    <row r="44" spans="2:15" ht="14.25" customHeight="1" x14ac:dyDescent="0.35">
      <c r="B44" s="37" t="str">
        <f>IF(Kundendaten!C45="","",Kundendaten!B45)</f>
        <v/>
      </c>
      <c r="C44" s="38" t="str">
        <f>IF(Kundendaten!C45="","",IF(Kundendaten!C45="","",Kundendaten!C45))</f>
        <v/>
      </c>
      <c r="D44" s="38" t="str">
        <f>IF(Kundendaten!C45="","",IF(Kundendaten!D45="","",Kundendaten!D45))</f>
        <v/>
      </c>
      <c r="E44" s="38" t="str">
        <f>IF(Kundendaten!C45="","",IF(Kundendaten!E45="","",Kundendaten!E45))</f>
        <v/>
      </c>
      <c r="F44" s="38" t="str">
        <f>IF(Kundendaten!C45="","",IF(Kundendaten!F45="","",Kundendaten!F45))</f>
        <v/>
      </c>
      <c r="G44" s="37" t="str">
        <f>IF(Kundendaten!C45="","",IF(Kundendaten!G45="","",Kundendaten!G45))</f>
        <v/>
      </c>
      <c r="H44" s="38" t="str">
        <f>IF(Kundendaten!C45="","",IF(Kundendaten!H45="","",Kundendaten!H45))</f>
        <v/>
      </c>
      <c r="I44" s="37" t="str">
        <f>IF(Kundendaten!C45="","",IF(Kundendaten!I45="","",IF(OR(UPPER(Kundendaten!I45)="D",UPPER(Kundendaten!I45)="DE",UPPER(Kundendaten!I45)="DEU",UPPER(Kundendaten!I45)="DEUTSCHLAND",UPPER(Kundendaten!I45)="GERMANY",UPPER(Kundendaten!I45)="GER"),"",IFERROR(UPPER(VLOOKUP(UPPER(Kundendaten!I45),Laendercodes!$A:$B,2,FALSE())),UPPER(Kundendaten!I45)))))</f>
        <v/>
      </c>
      <c r="J44" s="59" t="str">
        <f>IF(Kundendaten!C45="","",Einstellungen!$C$9-Kundendaten!J45)</f>
        <v/>
      </c>
      <c r="K44" s="37" t="str">
        <f>IF(Kundendaten!C45="","",IF(J44&lt;0,-1,IF(J44&gt;Einstellungen!$C$11,0,IF(J44&lt;=Einstellungen!$D$15,5,IF(J44&lt;=Einstellungen!$D$16,4,IF(J44&lt;=Einstellungen!$D$17,3,IF(J44&lt;=Einstellungen!$D$18,2,1)))))))</f>
        <v/>
      </c>
      <c r="L44" s="37" t="str">
        <f>IF(Kundendaten!C45="","",IF(J44&lt;0,-1,IF(J44&gt;Einstellungen!$C$11,0,IF(Kundendaten!K45&gt;=Einstellungen!$C$24,5,IF(Kundendaten!K45&gt;=Einstellungen!$C$25,4,IF(Kundendaten!K45&gt;=Einstellungen!$C$26,3,IF(Kundendaten!K45&gt;=Einstellungen!$C$27,2,1)))))))</f>
        <v/>
      </c>
      <c r="M44" s="37" t="str">
        <f>IF(Kundendaten!C45="","",IF(J44&lt;0,-1,IF(J44&gt;Einstellungen!$C$11,0,IF(Kundendaten!L45&gt;=Einstellungen!$C$32,5,IF(Kundendaten!L45&gt;=Einstellungen!$C$33,4,IF(Kundendaten!L45&gt;=Einstellungen!$C$34,3,IF(Kundendaten!L45&gt;=Einstellungen!$C$35,2,1)))))))</f>
        <v/>
      </c>
      <c r="N44" s="37" t="str">
        <f>IF(Kundendaten!C45="","",IF(K44=-1,"",IF(K44=0,0,IF(SUM(Einstellungen!$G$15,Einstellungen!$G$24,Einstellungen!$G$32)&lt;&gt;100,"—",ROUND((K44*Einstellungen!$G$15+L44*Einstellungen!$G$24+M44*Einstellungen!$G$32)/100,1)))))</f>
        <v/>
      </c>
      <c r="O44" s="37" t="str">
        <f>IF(Kundendaten!C45="","",IF(K44=-1,"⚠ Datenfehler",IF(K44=0,"Inaktiv",IF(SUM(Einstellungen!$G$15,Einstellungen!$G$24,Einstellungen!$G$32)&lt;&gt;100,"—",IF(N44&gt;=4,"Champion",IF(N44&gt;=3,"Entwicklung",IF(N44&gt;=2,"Gefährdet","Abwanderung")))))))</f>
        <v/>
      </c>
    </row>
    <row r="45" spans="2:15" ht="14.25" customHeight="1" x14ac:dyDescent="0.35">
      <c r="B45" s="37" t="str">
        <f>IF(Kundendaten!C46="","",Kundendaten!B46)</f>
        <v/>
      </c>
      <c r="C45" s="38" t="str">
        <f>IF(Kundendaten!C46="","",IF(Kundendaten!C46="","",Kundendaten!C46))</f>
        <v/>
      </c>
      <c r="D45" s="38" t="str">
        <f>IF(Kundendaten!C46="","",IF(Kundendaten!D46="","",Kundendaten!D46))</f>
        <v/>
      </c>
      <c r="E45" s="38" t="str">
        <f>IF(Kundendaten!C46="","",IF(Kundendaten!E46="","",Kundendaten!E46))</f>
        <v/>
      </c>
      <c r="F45" s="38" t="str">
        <f>IF(Kundendaten!C46="","",IF(Kundendaten!F46="","",Kundendaten!F46))</f>
        <v/>
      </c>
      <c r="G45" s="37" t="str">
        <f>IF(Kundendaten!C46="","",IF(Kundendaten!G46="","",Kundendaten!G46))</f>
        <v/>
      </c>
      <c r="H45" s="38" t="str">
        <f>IF(Kundendaten!C46="","",IF(Kundendaten!H46="","",Kundendaten!H46))</f>
        <v/>
      </c>
      <c r="I45" s="37" t="str">
        <f>IF(Kundendaten!C46="","",IF(Kundendaten!I46="","",IF(OR(UPPER(Kundendaten!I46)="D",UPPER(Kundendaten!I46)="DE",UPPER(Kundendaten!I46)="DEU",UPPER(Kundendaten!I46)="DEUTSCHLAND",UPPER(Kundendaten!I46)="GERMANY",UPPER(Kundendaten!I46)="GER"),"",IFERROR(UPPER(VLOOKUP(UPPER(Kundendaten!I46),Laendercodes!$A:$B,2,FALSE())),UPPER(Kundendaten!I46)))))</f>
        <v/>
      </c>
      <c r="J45" s="59" t="str">
        <f>IF(Kundendaten!C46="","",Einstellungen!$C$9-Kundendaten!J46)</f>
        <v/>
      </c>
      <c r="K45" s="37" t="str">
        <f>IF(Kundendaten!C46="","",IF(J45&lt;0,-1,IF(J45&gt;Einstellungen!$C$11,0,IF(J45&lt;=Einstellungen!$D$15,5,IF(J45&lt;=Einstellungen!$D$16,4,IF(J45&lt;=Einstellungen!$D$17,3,IF(J45&lt;=Einstellungen!$D$18,2,1)))))))</f>
        <v/>
      </c>
      <c r="L45" s="37" t="str">
        <f>IF(Kundendaten!C46="","",IF(J45&lt;0,-1,IF(J45&gt;Einstellungen!$C$11,0,IF(Kundendaten!K46&gt;=Einstellungen!$C$24,5,IF(Kundendaten!K46&gt;=Einstellungen!$C$25,4,IF(Kundendaten!K46&gt;=Einstellungen!$C$26,3,IF(Kundendaten!K46&gt;=Einstellungen!$C$27,2,1)))))))</f>
        <v/>
      </c>
      <c r="M45" s="37" t="str">
        <f>IF(Kundendaten!C46="","",IF(J45&lt;0,-1,IF(J45&gt;Einstellungen!$C$11,0,IF(Kundendaten!L46&gt;=Einstellungen!$C$32,5,IF(Kundendaten!L46&gt;=Einstellungen!$C$33,4,IF(Kundendaten!L46&gt;=Einstellungen!$C$34,3,IF(Kundendaten!L46&gt;=Einstellungen!$C$35,2,1)))))))</f>
        <v/>
      </c>
      <c r="N45" s="37" t="str">
        <f>IF(Kundendaten!C46="","",IF(K45=-1,"",IF(K45=0,0,IF(SUM(Einstellungen!$G$15,Einstellungen!$G$24,Einstellungen!$G$32)&lt;&gt;100,"—",ROUND((K45*Einstellungen!$G$15+L45*Einstellungen!$G$24+M45*Einstellungen!$G$32)/100,1)))))</f>
        <v/>
      </c>
      <c r="O45" s="37" t="str">
        <f>IF(Kundendaten!C46="","",IF(K45=-1,"⚠ Datenfehler",IF(K45=0,"Inaktiv",IF(SUM(Einstellungen!$G$15,Einstellungen!$G$24,Einstellungen!$G$32)&lt;&gt;100,"—",IF(N45&gt;=4,"Champion",IF(N45&gt;=3,"Entwicklung",IF(N45&gt;=2,"Gefährdet","Abwanderung")))))))</f>
        <v/>
      </c>
    </row>
    <row r="46" spans="2:15" ht="14.25" customHeight="1" x14ac:dyDescent="0.35">
      <c r="B46" s="37" t="str">
        <f>IF(Kundendaten!C47="","",Kundendaten!B47)</f>
        <v/>
      </c>
      <c r="C46" s="38" t="str">
        <f>IF(Kundendaten!C47="","",IF(Kundendaten!C47="","",Kundendaten!C47))</f>
        <v/>
      </c>
      <c r="D46" s="38" t="str">
        <f>IF(Kundendaten!C47="","",IF(Kundendaten!D47="","",Kundendaten!D47))</f>
        <v/>
      </c>
      <c r="E46" s="38" t="str">
        <f>IF(Kundendaten!C47="","",IF(Kundendaten!E47="","",Kundendaten!E47))</f>
        <v/>
      </c>
      <c r="F46" s="38" t="str">
        <f>IF(Kundendaten!C47="","",IF(Kundendaten!F47="","",Kundendaten!F47))</f>
        <v/>
      </c>
      <c r="G46" s="37" t="str">
        <f>IF(Kundendaten!C47="","",IF(Kundendaten!G47="","",Kundendaten!G47))</f>
        <v/>
      </c>
      <c r="H46" s="38" t="str">
        <f>IF(Kundendaten!C47="","",IF(Kundendaten!H47="","",Kundendaten!H47))</f>
        <v/>
      </c>
      <c r="I46" s="37" t="str">
        <f>IF(Kundendaten!C47="","",IF(Kundendaten!I47="","",IF(OR(UPPER(Kundendaten!I47)="D",UPPER(Kundendaten!I47)="DE",UPPER(Kundendaten!I47)="DEU",UPPER(Kundendaten!I47)="DEUTSCHLAND",UPPER(Kundendaten!I47)="GERMANY",UPPER(Kundendaten!I47)="GER"),"",IFERROR(UPPER(VLOOKUP(UPPER(Kundendaten!I47),Laendercodes!$A:$B,2,FALSE())),UPPER(Kundendaten!I47)))))</f>
        <v/>
      </c>
      <c r="J46" s="59" t="str">
        <f>IF(Kundendaten!C47="","",Einstellungen!$C$9-Kundendaten!J47)</f>
        <v/>
      </c>
      <c r="K46" s="37" t="str">
        <f>IF(Kundendaten!C47="","",IF(J46&lt;0,-1,IF(J46&gt;Einstellungen!$C$11,0,IF(J46&lt;=Einstellungen!$D$15,5,IF(J46&lt;=Einstellungen!$D$16,4,IF(J46&lt;=Einstellungen!$D$17,3,IF(J46&lt;=Einstellungen!$D$18,2,1)))))))</f>
        <v/>
      </c>
      <c r="L46" s="37" t="str">
        <f>IF(Kundendaten!C47="","",IF(J46&lt;0,-1,IF(J46&gt;Einstellungen!$C$11,0,IF(Kundendaten!K47&gt;=Einstellungen!$C$24,5,IF(Kundendaten!K47&gt;=Einstellungen!$C$25,4,IF(Kundendaten!K47&gt;=Einstellungen!$C$26,3,IF(Kundendaten!K47&gt;=Einstellungen!$C$27,2,1)))))))</f>
        <v/>
      </c>
      <c r="M46" s="37" t="str">
        <f>IF(Kundendaten!C47="","",IF(J46&lt;0,-1,IF(J46&gt;Einstellungen!$C$11,0,IF(Kundendaten!L47&gt;=Einstellungen!$C$32,5,IF(Kundendaten!L47&gt;=Einstellungen!$C$33,4,IF(Kundendaten!L47&gt;=Einstellungen!$C$34,3,IF(Kundendaten!L47&gt;=Einstellungen!$C$35,2,1)))))))</f>
        <v/>
      </c>
      <c r="N46" s="37" t="str">
        <f>IF(Kundendaten!C47="","",IF(K46=-1,"",IF(K46=0,0,IF(SUM(Einstellungen!$G$15,Einstellungen!$G$24,Einstellungen!$G$32)&lt;&gt;100,"—",ROUND((K46*Einstellungen!$G$15+L46*Einstellungen!$G$24+M46*Einstellungen!$G$32)/100,1)))))</f>
        <v/>
      </c>
      <c r="O46" s="37" t="str">
        <f>IF(Kundendaten!C47="","",IF(K46=-1,"⚠ Datenfehler",IF(K46=0,"Inaktiv",IF(SUM(Einstellungen!$G$15,Einstellungen!$G$24,Einstellungen!$G$32)&lt;&gt;100,"—",IF(N46&gt;=4,"Champion",IF(N46&gt;=3,"Entwicklung",IF(N46&gt;=2,"Gefährdet","Abwanderung")))))))</f>
        <v/>
      </c>
    </row>
    <row r="47" spans="2:15" ht="14.25" customHeight="1" x14ac:dyDescent="0.35">
      <c r="B47" s="37" t="str">
        <f>IF(Kundendaten!C48="","",Kundendaten!B48)</f>
        <v/>
      </c>
      <c r="C47" s="38" t="str">
        <f>IF(Kundendaten!C48="","",IF(Kundendaten!C48="","",Kundendaten!C48))</f>
        <v/>
      </c>
      <c r="D47" s="38" t="str">
        <f>IF(Kundendaten!C48="","",IF(Kundendaten!D48="","",Kundendaten!D48))</f>
        <v/>
      </c>
      <c r="E47" s="38" t="str">
        <f>IF(Kundendaten!C48="","",IF(Kundendaten!E48="","",Kundendaten!E48))</f>
        <v/>
      </c>
      <c r="F47" s="38" t="str">
        <f>IF(Kundendaten!C48="","",IF(Kundendaten!F48="","",Kundendaten!F48))</f>
        <v/>
      </c>
      <c r="G47" s="37" t="str">
        <f>IF(Kundendaten!C48="","",IF(Kundendaten!G48="","",Kundendaten!G48))</f>
        <v/>
      </c>
      <c r="H47" s="38" t="str">
        <f>IF(Kundendaten!C48="","",IF(Kundendaten!H48="","",Kundendaten!H48))</f>
        <v/>
      </c>
      <c r="I47" s="37" t="str">
        <f>IF(Kundendaten!C48="","",IF(Kundendaten!I48="","",IF(OR(UPPER(Kundendaten!I48)="D",UPPER(Kundendaten!I48)="DE",UPPER(Kundendaten!I48)="DEU",UPPER(Kundendaten!I48)="DEUTSCHLAND",UPPER(Kundendaten!I48)="GERMANY",UPPER(Kundendaten!I48)="GER"),"",IFERROR(UPPER(VLOOKUP(UPPER(Kundendaten!I48),Laendercodes!$A:$B,2,FALSE())),UPPER(Kundendaten!I48)))))</f>
        <v/>
      </c>
      <c r="J47" s="59" t="str">
        <f>IF(Kundendaten!C48="","",Einstellungen!$C$9-Kundendaten!J48)</f>
        <v/>
      </c>
      <c r="K47" s="37" t="str">
        <f>IF(Kundendaten!C48="","",IF(J47&lt;0,-1,IF(J47&gt;Einstellungen!$C$11,0,IF(J47&lt;=Einstellungen!$D$15,5,IF(J47&lt;=Einstellungen!$D$16,4,IF(J47&lt;=Einstellungen!$D$17,3,IF(J47&lt;=Einstellungen!$D$18,2,1)))))))</f>
        <v/>
      </c>
      <c r="L47" s="37" t="str">
        <f>IF(Kundendaten!C48="","",IF(J47&lt;0,-1,IF(J47&gt;Einstellungen!$C$11,0,IF(Kundendaten!K48&gt;=Einstellungen!$C$24,5,IF(Kundendaten!K48&gt;=Einstellungen!$C$25,4,IF(Kundendaten!K48&gt;=Einstellungen!$C$26,3,IF(Kundendaten!K48&gt;=Einstellungen!$C$27,2,1)))))))</f>
        <v/>
      </c>
      <c r="M47" s="37" t="str">
        <f>IF(Kundendaten!C48="","",IF(J47&lt;0,-1,IF(J47&gt;Einstellungen!$C$11,0,IF(Kundendaten!L48&gt;=Einstellungen!$C$32,5,IF(Kundendaten!L48&gt;=Einstellungen!$C$33,4,IF(Kundendaten!L48&gt;=Einstellungen!$C$34,3,IF(Kundendaten!L48&gt;=Einstellungen!$C$35,2,1)))))))</f>
        <v/>
      </c>
      <c r="N47" s="37" t="str">
        <f>IF(Kundendaten!C48="","",IF(K47=-1,"",IF(K47=0,0,IF(SUM(Einstellungen!$G$15,Einstellungen!$G$24,Einstellungen!$G$32)&lt;&gt;100,"—",ROUND((K47*Einstellungen!$G$15+L47*Einstellungen!$G$24+M47*Einstellungen!$G$32)/100,1)))))</f>
        <v/>
      </c>
      <c r="O47" s="37" t="str">
        <f>IF(Kundendaten!C48="","",IF(K47=-1,"⚠ Datenfehler",IF(K47=0,"Inaktiv",IF(SUM(Einstellungen!$G$15,Einstellungen!$G$24,Einstellungen!$G$32)&lt;&gt;100,"—",IF(N47&gt;=4,"Champion",IF(N47&gt;=3,"Entwicklung",IF(N47&gt;=2,"Gefährdet","Abwanderung")))))))</f>
        <v/>
      </c>
    </row>
    <row r="48" spans="2:15" ht="14.25" customHeight="1" x14ac:dyDescent="0.35">
      <c r="B48" s="37" t="str">
        <f>IF(Kundendaten!C49="","",Kundendaten!B49)</f>
        <v/>
      </c>
      <c r="C48" s="38" t="str">
        <f>IF(Kundendaten!C49="","",IF(Kundendaten!C49="","",Kundendaten!C49))</f>
        <v/>
      </c>
      <c r="D48" s="38" t="str">
        <f>IF(Kundendaten!C49="","",IF(Kundendaten!D49="","",Kundendaten!D49))</f>
        <v/>
      </c>
      <c r="E48" s="38" t="str">
        <f>IF(Kundendaten!C49="","",IF(Kundendaten!E49="","",Kundendaten!E49))</f>
        <v/>
      </c>
      <c r="F48" s="38" t="str">
        <f>IF(Kundendaten!C49="","",IF(Kundendaten!F49="","",Kundendaten!F49))</f>
        <v/>
      </c>
      <c r="G48" s="37" t="str">
        <f>IF(Kundendaten!C49="","",IF(Kundendaten!G49="","",Kundendaten!G49))</f>
        <v/>
      </c>
      <c r="H48" s="38" t="str">
        <f>IF(Kundendaten!C49="","",IF(Kundendaten!H49="","",Kundendaten!H49))</f>
        <v/>
      </c>
      <c r="I48" s="37" t="str">
        <f>IF(Kundendaten!C49="","",IF(Kundendaten!I49="","",IF(OR(UPPER(Kundendaten!I49)="D",UPPER(Kundendaten!I49)="DE",UPPER(Kundendaten!I49)="DEU",UPPER(Kundendaten!I49)="DEUTSCHLAND",UPPER(Kundendaten!I49)="GERMANY",UPPER(Kundendaten!I49)="GER"),"",IFERROR(UPPER(VLOOKUP(UPPER(Kundendaten!I49),Laendercodes!$A:$B,2,FALSE())),UPPER(Kundendaten!I49)))))</f>
        <v/>
      </c>
      <c r="J48" s="59" t="str">
        <f>IF(Kundendaten!C49="","",Einstellungen!$C$9-Kundendaten!J49)</f>
        <v/>
      </c>
      <c r="K48" s="37" t="str">
        <f>IF(Kundendaten!C49="","",IF(J48&lt;0,-1,IF(J48&gt;Einstellungen!$C$11,0,IF(J48&lt;=Einstellungen!$D$15,5,IF(J48&lt;=Einstellungen!$D$16,4,IF(J48&lt;=Einstellungen!$D$17,3,IF(J48&lt;=Einstellungen!$D$18,2,1)))))))</f>
        <v/>
      </c>
      <c r="L48" s="37" t="str">
        <f>IF(Kundendaten!C49="","",IF(J48&lt;0,-1,IF(J48&gt;Einstellungen!$C$11,0,IF(Kundendaten!K49&gt;=Einstellungen!$C$24,5,IF(Kundendaten!K49&gt;=Einstellungen!$C$25,4,IF(Kundendaten!K49&gt;=Einstellungen!$C$26,3,IF(Kundendaten!K49&gt;=Einstellungen!$C$27,2,1)))))))</f>
        <v/>
      </c>
      <c r="M48" s="37" t="str">
        <f>IF(Kundendaten!C49="","",IF(J48&lt;0,-1,IF(J48&gt;Einstellungen!$C$11,0,IF(Kundendaten!L49&gt;=Einstellungen!$C$32,5,IF(Kundendaten!L49&gt;=Einstellungen!$C$33,4,IF(Kundendaten!L49&gt;=Einstellungen!$C$34,3,IF(Kundendaten!L49&gt;=Einstellungen!$C$35,2,1)))))))</f>
        <v/>
      </c>
      <c r="N48" s="37" t="str">
        <f>IF(Kundendaten!C49="","",IF(K48=-1,"",IF(K48=0,0,IF(SUM(Einstellungen!$G$15,Einstellungen!$G$24,Einstellungen!$G$32)&lt;&gt;100,"—",ROUND((K48*Einstellungen!$G$15+L48*Einstellungen!$G$24+M48*Einstellungen!$G$32)/100,1)))))</f>
        <v/>
      </c>
      <c r="O48" s="37" t="str">
        <f>IF(Kundendaten!C49="","",IF(K48=-1,"⚠ Datenfehler",IF(K48=0,"Inaktiv",IF(SUM(Einstellungen!$G$15,Einstellungen!$G$24,Einstellungen!$G$32)&lt;&gt;100,"—",IF(N48&gt;=4,"Champion",IF(N48&gt;=3,"Entwicklung",IF(N48&gt;=2,"Gefährdet","Abwanderung")))))))</f>
        <v/>
      </c>
    </row>
    <row r="49" spans="2:15" ht="14.25" customHeight="1" x14ac:dyDescent="0.35">
      <c r="B49" s="37" t="str">
        <f>IF(Kundendaten!C50="","",Kundendaten!B50)</f>
        <v/>
      </c>
      <c r="C49" s="38" t="str">
        <f>IF(Kundendaten!C50="","",IF(Kundendaten!C50="","",Kundendaten!C50))</f>
        <v/>
      </c>
      <c r="D49" s="38" t="str">
        <f>IF(Kundendaten!C50="","",IF(Kundendaten!D50="","",Kundendaten!D50))</f>
        <v/>
      </c>
      <c r="E49" s="38" t="str">
        <f>IF(Kundendaten!C50="","",IF(Kundendaten!E50="","",Kundendaten!E50))</f>
        <v/>
      </c>
      <c r="F49" s="38" t="str">
        <f>IF(Kundendaten!C50="","",IF(Kundendaten!F50="","",Kundendaten!F50))</f>
        <v/>
      </c>
      <c r="G49" s="37" t="str">
        <f>IF(Kundendaten!C50="","",IF(Kundendaten!G50="","",Kundendaten!G50))</f>
        <v/>
      </c>
      <c r="H49" s="38" t="str">
        <f>IF(Kundendaten!C50="","",IF(Kundendaten!H50="","",Kundendaten!H50))</f>
        <v/>
      </c>
      <c r="I49" s="37" t="str">
        <f>IF(Kundendaten!C50="","",IF(Kundendaten!I50="","",IF(OR(UPPER(Kundendaten!I50)="D",UPPER(Kundendaten!I50)="DE",UPPER(Kundendaten!I50)="DEU",UPPER(Kundendaten!I50)="DEUTSCHLAND",UPPER(Kundendaten!I50)="GERMANY",UPPER(Kundendaten!I50)="GER"),"",IFERROR(UPPER(VLOOKUP(UPPER(Kundendaten!I50),Laendercodes!$A:$B,2,FALSE())),UPPER(Kundendaten!I50)))))</f>
        <v/>
      </c>
      <c r="J49" s="59" t="str">
        <f>IF(Kundendaten!C50="","",Einstellungen!$C$9-Kundendaten!J50)</f>
        <v/>
      </c>
      <c r="K49" s="37" t="str">
        <f>IF(Kundendaten!C50="","",IF(J49&lt;0,-1,IF(J49&gt;Einstellungen!$C$11,0,IF(J49&lt;=Einstellungen!$D$15,5,IF(J49&lt;=Einstellungen!$D$16,4,IF(J49&lt;=Einstellungen!$D$17,3,IF(J49&lt;=Einstellungen!$D$18,2,1)))))))</f>
        <v/>
      </c>
      <c r="L49" s="37" t="str">
        <f>IF(Kundendaten!C50="","",IF(J49&lt;0,-1,IF(J49&gt;Einstellungen!$C$11,0,IF(Kundendaten!K50&gt;=Einstellungen!$C$24,5,IF(Kundendaten!K50&gt;=Einstellungen!$C$25,4,IF(Kundendaten!K50&gt;=Einstellungen!$C$26,3,IF(Kundendaten!K50&gt;=Einstellungen!$C$27,2,1)))))))</f>
        <v/>
      </c>
      <c r="M49" s="37" t="str">
        <f>IF(Kundendaten!C50="","",IF(J49&lt;0,-1,IF(J49&gt;Einstellungen!$C$11,0,IF(Kundendaten!L50&gt;=Einstellungen!$C$32,5,IF(Kundendaten!L50&gt;=Einstellungen!$C$33,4,IF(Kundendaten!L50&gt;=Einstellungen!$C$34,3,IF(Kundendaten!L50&gt;=Einstellungen!$C$35,2,1)))))))</f>
        <v/>
      </c>
      <c r="N49" s="37" t="str">
        <f>IF(Kundendaten!C50="","",IF(K49=-1,"",IF(K49=0,0,IF(SUM(Einstellungen!$G$15,Einstellungen!$G$24,Einstellungen!$G$32)&lt;&gt;100,"—",ROUND((K49*Einstellungen!$G$15+L49*Einstellungen!$G$24+M49*Einstellungen!$G$32)/100,1)))))</f>
        <v/>
      </c>
      <c r="O49" s="37" t="str">
        <f>IF(Kundendaten!C50="","",IF(K49=-1,"⚠ Datenfehler",IF(K49=0,"Inaktiv",IF(SUM(Einstellungen!$G$15,Einstellungen!$G$24,Einstellungen!$G$32)&lt;&gt;100,"—",IF(N49&gt;=4,"Champion",IF(N49&gt;=3,"Entwicklung",IF(N49&gt;=2,"Gefährdet","Abwanderung")))))))</f>
        <v/>
      </c>
    </row>
    <row r="50" spans="2:15" ht="14.25" customHeight="1" x14ac:dyDescent="0.35">
      <c r="B50" s="37" t="str">
        <f>IF(Kundendaten!C51="","",Kundendaten!B51)</f>
        <v/>
      </c>
      <c r="C50" s="38" t="str">
        <f>IF(Kundendaten!C51="","",IF(Kundendaten!C51="","",Kundendaten!C51))</f>
        <v/>
      </c>
      <c r="D50" s="38" t="str">
        <f>IF(Kundendaten!C51="","",IF(Kundendaten!D51="","",Kundendaten!D51))</f>
        <v/>
      </c>
      <c r="E50" s="38" t="str">
        <f>IF(Kundendaten!C51="","",IF(Kundendaten!E51="","",Kundendaten!E51))</f>
        <v/>
      </c>
      <c r="F50" s="38" t="str">
        <f>IF(Kundendaten!C51="","",IF(Kundendaten!F51="","",Kundendaten!F51))</f>
        <v/>
      </c>
      <c r="G50" s="37" t="str">
        <f>IF(Kundendaten!C51="","",IF(Kundendaten!G51="","",Kundendaten!G51))</f>
        <v/>
      </c>
      <c r="H50" s="38" t="str">
        <f>IF(Kundendaten!C51="","",IF(Kundendaten!H51="","",Kundendaten!H51))</f>
        <v/>
      </c>
      <c r="I50" s="37" t="str">
        <f>IF(Kundendaten!C51="","",IF(Kundendaten!I51="","",IF(OR(UPPER(Kundendaten!I51)="D",UPPER(Kundendaten!I51)="DE",UPPER(Kundendaten!I51)="DEU",UPPER(Kundendaten!I51)="DEUTSCHLAND",UPPER(Kundendaten!I51)="GERMANY",UPPER(Kundendaten!I51)="GER"),"",IFERROR(UPPER(VLOOKUP(UPPER(Kundendaten!I51),Laendercodes!$A:$B,2,FALSE())),UPPER(Kundendaten!I51)))))</f>
        <v/>
      </c>
      <c r="J50" s="59" t="str">
        <f>IF(Kundendaten!C51="","",Einstellungen!$C$9-Kundendaten!J51)</f>
        <v/>
      </c>
      <c r="K50" s="37" t="str">
        <f>IF(Kundendaten!C51="","",IF(J50&lt;0,-1,IF(J50&gt;Einstellungen!$C$11,0,IF(J50&lt;=Einstellungen!$D$15,5,IF(J50&lt;=Einstellungen!$D$16,4,IF(J50&lt;=Einstellungen!$D$17,3,IF(J50&lt;=Einstellungen!$D$18,2,1)))))))</f>
        <v/>
      </c>
      <c r="L50" s="37" t="str">
        <f>IF(Kundendaten!C51="","",IF(J50&lt;0,-1,IF(J50&gt;Einstellungen!$C$11,0,IF(Kundendaten!K51&gt;=Einstellungen!$C$24,5,IF(Kundendaten!K51&gt;=Einstellungen!$C$25,4,IF(Kundendaten!K51&gt;=Einstellungen!$C$26,3,IF(Kundendaten!K51&gt;=Einstellungen!$C$27,2,1)))))))</f>
        <v/>
      </c>
      <c r="M50" s="37" t="str">
        <f>IF(Kundendaten!C51="","",IF(J50&lt;0,-1,IF(J50&gt;Einstellungen!$C$11,0,IF(Kundendaten!L51&gt;=Einstellungen!$C$32,5,IF(Kundendaten!L51&gt;=Einstellungen!$C$33,4,IF(Kundendaten!L51&gt;=Einstellungen!$C$34,3,IF(Kundendaten!L51&gt;=Einstellungen!$C$35,2,1)))))))</f>
        <v/>
      </c>
      <c r="N50" s="37" t="str">
        <f>IF(Kundendaten!C51="","",IF(K50=-1,"",IF(K50=0,0,IF(SUM(Einstellungen!$G$15,Einstellungen!$G$24,Einstellungen!$G$32)&lt;&gt;100,"—",ROUND((K50*Einstellungen!$G$15+L50*Einstellungen!$G$24+M50*Einstellungen!$G$32)/100,1)))))</f>
        <v/>
      </c>
      <c r="O50" s="37" t="str">
        <f>IF(Kundendaten!C51="","",IF(K50=-1,"⚠ Datenfehler",IF(K50=0,"Inaktiv",IF(SUM(Einstellungen!$G$15,Einstellungen!$G$24,Einstellungen!$G$32)&lt;&gt;100,"—",IF(N50&gt;=4,"Champion",IF(N50&gt;=3,"Entwicklung",IF(N50&gt;=2,"Gefährdet","Abwanderung")))))))</f>
        <v/>
      </c>
    </row>
    <row r="51" spans="2:15" ht="14.25" customHeight="1" x14ac:dyDescent="0.35">
      <c r="B51" s="37" t="str">
        <f>IF(Kundendaten!C52="","",Kundendaten!B52)</f>
        <v/>
      </c>
      <c r="C51" s="38" t="str">
        <f>IF(Kundendaten!C52="","",IF(Kundendaten!C52="","",Kundendaten!C52))</f>
        <v/>
      </c>
      <c r="D51" s="38" t="str">
        <f>IF(Kundendaten!C52="","",IF(Kundendaten!D52="","",Kundendaten!D52))</f>
        <v/>
      </c>
      <c r="E51" s="38" t="str">
        <f>IF(Kundendaten!C52="","",IF(Kundendaten!E52="","",Kundendaten!E52))</f>
        <v/>
      </c>
      <c r="F51" s="38" t="str">
        <f>IF(Kundendaten!C52="","",IF(Kundendaten!F52="","",Kundendaten!F52))</f>
        <v/>
      </c>
      <c r="G51" s="37" t="str">
        <f>IF(Kundendaten!C52="","",IF(Kundendaten!G52="","",Kundendaten!G52))</f>
        <v/>
      </c>
      <c r="H51" s="38" t="str">
        <f>IF(Kundendaten!C52="","",IF(Kundendaten!H52="","",Kundendaten!H52))</f>
        <v/>
      </c>
      <c r="I51" s="37" t="str">
        <f>IF(Kundendaten!C52="","",IF(Kundendaten!I52="","",IF(OR(UPPER(Kundendaten!I52)="D",UPPER(Kundendaten!I52)="DE",UPPER(Kundendaten!I52)="DEU",UPPER(Kundendaten!I52)="DEUTSCHLAND",UPPER(Kundendaten!I52)="GERMANY",UPPER(Kundendaten!I52)="GER"),"",IFERROR(UPPER(VLOOKUP(UPPER(Kundendaten!I52),Laendercodes!$A:$B,2,FALSE())),UPPER(Kundendaten!I52)))))</f>
        <v/>
      </c>
      <c r="J51" s="59" t="str">
        <f>IF(Kundendaten!C52="","",Einstellungen!$C$9-Kundendaten!J52)</f>
        <v/>
      </c>
      <c r="K51" s="37" t="str">
        <f>IF(Kundendaten!C52="","",IF(J51&lt;0,-1,IF(J51&gt;Einstellungen!$C$11,0,IF(J51&lt;=Einstellungen!$D$15,5,IF(J51&lt;=Einstellungen!$D$16,4,IF(J51&lt;=Einstellungen!$D$17,3,IF(J51&lt;=Einstellungen!$D$18,2,1)))))))</f>
        <v/>
      </c>
      <c r="L51" s="37" t="str">
        <f>IF(Kundendaten!C52="","",IF(J51&lt;0,-1,IF(J51&gt;Einstellungen!$C$11,0,IF(Kundendaten!K52&gt;=Einstellungen!$C$24,5,IF(Kundendaten!K52&gt;=Einstellungen!$C$25,4,IF(Kundendaten!K52&gt;=Einstellungen!$C$26,3,IF(Kundendaten!K52&gt;=Einstellungen!$C$27,2,1)))))))</f>
        <v/>
      </c>
      <c r="M51" s="37" t="str">
        <f>IF(Kundendaten!C52="","",IF(J51&lt;0,-1,IF(J51&gt;Einstellungen!$C$11,0,IF(Kundendaten!L52&gt;=Einstellungen!$C$32,5,IF(Kundendaten!L52&gt;=Einstellungen!$C$33,4,IF(Kundendaten!L52&gt;=Einstellungen!$C$34,3,IF(Kundendaten!L52&gt;=Einstellungen!$C$35,2,1)))))))</f>
        <v/>
      </c>
      <c r="N51" s="37" t="str">
        <f>IF(Kundendaten!C52="","",IF(K51=-1,"",IF(K51=0,0,IF(SUM(Einstellungen!$G$15,Einstellungen!$G$24,Einstellungen!$G$32)&lt;&gt;100,"—",ROUND((K51*Einstellungen!$G$15+L51*Einstellungen!$G$24+M51*Einstellungen!$G$32)/100,1)))))</f>
        <v/>
      </c>
      <c r="O51" s="37" t="str">
        <f>IF(Kundendaten!C52="","",IF(K51=-1,"⚠ Datenfehler",IF(K51=0,"Inaktiv",IF(SUM(Einstellungen!$G$15,Einstellungen!$G$24,Einstellungen!$G$32)&lt;&gt;100,"—",IF(N51&gt;=4,"Champion",IF(N51&gt;=3,"Entwicklung",IF(N51&gt;=2,"Gefährdet","Abwanderung")))))))</f>
        <v/>
      </c>
    </row>
    <row r="52" spans="2:15" ht="14.25" customHeight="1" x14ac:dyDescent="0.35">
      <c r="B52" s="37" t="str">
        <f>IF(Kundendaten!C53="","",Kundendaten!B53)</f>
        <v/>
      </c>
      <c r="C52" s="38" t="str">
        <f>IF(Kundendaten!C53="","",IF(Kundendaten!C53="","",Kundendaten!C53))</f>
        <v/>
      </c>
      <c r="D52" s="38" t="str">
        <f>IF(Kundendaten!C53="","",IF(Kundendaten!D53="","",Kundendaten!D53))</f>
        <v/>
      </c>
      <c r="E52" s="38" t="str">
        <f>IF(Kundendaten!C53="","",IF(Kundendaten!E53="","",Kundendaten!E53))</f>
        <v/>
      </c>
      <c r="F52" s="38" t="str">
        <f>IF(Kundendaten!C53="","",IF(Kundendaten!F53="","",Kundendaten!F53))</f>
        <v/>
      </c>
      <c r="G52" s="37" t="str">
        <f>IF(Kundendaten!C53="","",IF(Kundendaten!G53="","",Kundendaten!G53))</f>
        <v/>
      </c>
      <c r="H52" s="38" t="str">
        <f>IF(Kundendaten!C53="","",IF(Kundendaten!H53="","",Kundendaten!H53))</f>
        <v/>
      </c>
      <c r="I52" s="37" t="str">
        <f>IF(Kundendaten!C53="","",IF(Kundendaten!I53="","",IF(OR(UPPER(Kundendaten!I53)="D",UPPER(Kundendaten!I53)="DE",UPPER(Kundendaten!I53)="DEU",UPPER(Kundendaten!I53)="DEUTSCHLAND",UPPER(Kundendaten!I53)="GERMANY",UPPER(Kundendaten!I53)="GER"),"",IFERROR(UPPER(VLOOKUP(UPPER(Kundendaten!I53),Laendercodes!$A:$B,2,FALSE())),UPPER(Kundendaten!I53)))))</f>
        <v/>
      </c>
      <c r="J52" s="59" t="str">
        <f>IF(Kundendaten!C53="","",Einstellungen!$C$9-Kundendaten!J53)</f>
        <v/>
      </c>
      <c r="K52" s="37" t="str">
        <f>IF(Kundendaten!C53="","",IF(J52&lt;0,-1,IF(J52&gt;Einstellungen!$C$11,0,IF(J52&lt;=Einstellungen!$D$15,5,IF(J52&lt;=Einstellungen!$D$16,4,IF(J52&lt;=Einstellungen!$D$17,3,IF(J52&lt;=Einstellungen!$D$18,2,1)))))))</f>
        <v/>
      </c>
      <c r="L52" s="37" t="str">
        <f>IF(Kundendaten!C53="","",IF(J52&lt;0,-1,IF(J52&gt;Einstellungen!$C$11,0,IF(Kundendaten!K53&gt;=Einstellungen!$C$24,5,IF(Kundendaten!K53&gt;=Einstellungen!$C$25,4,IF(Kundendaten!K53&gt;=Einstellungen!$C$26,3,IF(Kundendaten!K53&gt;=Einstellungen!$C$27,2,1)))))))</f>
        <v/>
      </c>
      <c r="M52" s="37" t="str">
        <f>IF(Kundendaten!C53="","",IF(J52&lt;0,-1,IF(J52&gt;Einstellungen!$C$11,0,IF(Kundendaten!L53&gt;=Einstellungen!$C$32,5,IF(Kundendaten!L53&gt;=Einstellungen!$C$33,4,IF(Kundendaten!L53&gt;=Einstellungen!$C$34,3,IF(Kundendaten!L53&gt;=Einstellungen!$C$35,2,1)))))))</f>
        <v/>
      </c>
      <c r="N52" s="37" t="str">
        <f>IF(Kundendaten!C53="","",IF(K52=-1,"",IF(K52=0,0,IF(SUM(Einstellungen!$G$15,Einstellungen!$G$24,Einstellungen!$G$32)&lt;&gt;100,"—",ROUND((K52*Einstellungen!$G$15+L52*Einstellungen!$G$24+M52*Einstellungen!$G$32)/100,1)))))</f>
        <v/>
      </c>
      <c r="O52" s="37" t="str">
        <f>IF(Kundendaten!C53="","",IF(K52=-1,"⚠ Datenfehler",IF(K52=0,"Inaktiv",IF(SUM(Einstellungen!$G$15,Einstellungen!$G$24,Einstellungen!$G$32)&lt;&gt;100,"—",IF(N52&gt;=4,"Champion",IF(N52&gt;=3,"Entwicklung",IF(N52&gt;=2,"Gefährdet","Abwanderung")))))))</f>
        <v/>
      </c>
    </row>
    <row r="53" spans="2:15" ht="14.25" customHeight="1" x14ac:dyDescent="0.35">
      <c r="B53" s="37" t="str">
        <f>IF(Kundendaten!C54="","",Kundendaten!B54)</f>
        <v/>
      </c>
      <c r="C53" s="38" t="str">
        <f>IF(Kundendaten!C54="","",IF(Kundendaten!C54="","",Kundendaten!C54))</f>
        <v/>
      </c>
      <c r="D53" s="38" t="str">
        <f>IF(Kundendaten!C54="","",IF(Kundendaten!D54="","",Kundendaten!D54))</f>
        <v/>
      </c>
      <c r="E53" s="38" t="str">
        <f>IF(Kundendaten!C54="","",IF(Kundendaten!E54="","",Kundendaten!E54))</f>
        <v/>
      </c>
      <c r="F53" s="38" t="str">
        <f>IF(Kundendaten!C54="","",IF(Kundendaten!F54="","",Kundendaten!F54))</f>
        <v/>
      </c>
      <c r="G53" s="37" t="str">
        <f>IF(Kundendaten!C54="","",IF(Kundendaten!G54="","",Kundendaten!G54))</f>
        <v/>
      </c>
      <c r="H53" s="38" t="str">
        <f>IF(Kundendaten!C54="","",IF(Kundendaten!H54="","",Kundendaten!H54))</f>
        <v/>
      </c>
      <c r="I53" s="37" t="str">
        <f>IF(Kundendaten!C54="","",IF(Kundendaten!I54="","",IF(OR(UPPER(Kundendaten!I54)="D",UPPER(Kundendaten!I54)="DE",UPPER(Kundendaten!I54)="DEU",UPPER(Kundendaten!I54)="DEUTSCHLAND",UPPER(Kundendaten!I54)="GERMANY",UPPER(Kundendaten!I54)="GER"),"",IFERROR(UPPER(VLOOKUP(UPPER(Kundendaten!I54),Laendercodes!$A:$B,2,FALSE())),UPPER(Kundendaten!I54)))))</f>
        <v/>
      </c>
      <c r="J53" s="59" t="str">
        <f>IF(Kundendaten!C54="","",Einstellungen!$C$9-Kundendaten!J54)</f>
        <v/>
      </c>
      <c r="K53" s="37" t="str">
        <f>IF(Kundendaten!C54="","",IF(J53&lt;0,-1,IF(J53&gt;Einstellungen!$C$11,0,IF(J53&lt;=Einstellungen!$D$15,5,IF(J53&lt;=Einstellungen!$D$16,4,IF(J53&lt;=Einstellungen!$D$17,3,IF(J53&lt;=Einstellungen!$D$18,2,1)))))))</f>
        <v/>
      </c>
      <c r="L53" s="37" t="str">
        <f>IF(Kundendaten!C54="","",IF(J53&lt;0,-1,IF(J53&gt;Einstellungen!$C$11,0,IF(Kundendaten!K54&gt;=Einstellungen!$C$24,5,IF(Kundendaten!K54&gt;=Einstellungen!$C$25,4,IF(Kundendaten!K54&gt;=Einstellungen!$C$26,3,IF(Kundendaten!K54&gt;=Einstellungen!$C$27,2,1)))))))</f>
        <v/>
      </c>
      <c r="M53" s="37" t="str">
        <f>IF(Kundendaten!C54="","",IF(J53&lt;0,-1,IF(J53&gt;Einstellungen!$C$11,0,IF(Kundendaten!L54&gt;=Einstellungen!$C$32,5,IF(Kundendaten!L54&gt;=Einstellungen!$C$33,4,IF(Kundendaten!L54&gt;=Einstellungen!$C$34,3,IF(Kundendaten!L54&gt;=Einstellungen!$C$35,2,1)))))))</f>
        <v/>
      </c>
      <c r="N53" s="37" t="str">
        <f>IF(Kundendaten!C54="","",IF(K53=-1,"",IF(K53=0,0,IF(SUM(Einstellungen!$G$15,Einstellungen!$G$24,Einstellungen!$G$32)&lt;&gt;100,"—",ROUND((K53*Einstellungen!$G$15+L53*Einstellungen!$G$24+M53*Einstellungen!$G$32)/100,1)))))</f>
        <v/>
      </c>
      <c r="O53" s="37" t="str">
        <f>IF(Kundendaten!C54="","",IF(K53=-1,"⚠ Datenfehler",IF(K53=0,"Inaktiv",IF(SUM(Einstellungen!$G$15,Einstellungen!$G$24,Einstellungen!$G$32)&lt;&gt;100,"—",IF(N53&gt;=4,"Champion",IF(N53&gt;=3,"Entwicklung",IF(N53&gt;=2,"Gefährdet","Abwanderung")))))))</f>
        <v/>
      </c>
    </row>
    <row r="54" spans="2:15" ht="14.25" customHeight="1" x14ac:dyDescent="0.35">
      <c r="B54" s="37" t="str">
        <f>IF(Kundendaten!C55="","",Kundendaten!B55)</f>
        <v/>
      </c>
      <c r="C54" s="38" t="str">
        <f>IF(Kundendaten!C55="","",IF(Kundendaten!C55="","",Kundendaten!C55))</f>
        <v/>
      </c>
      <c r="D54" s="38" t="str">
        <f>IF(Kundendaten!C55="","",IF(Kundendaten!D55="","",Kundendaten!D55))</f>
        <v/>
      </c>
      <c r="E54" s="38" t="str">
        <f>IF(Kundendaten!C55="","",IF(Kundendaten!E55="","",Kundendaten!E55))</f>
        <v/>
      </c>
      <c r="F54" s="38" t="str">
        <f>IF(Kundendaten!C55="","",IF(Kundendaten!F55="","",Kundendaten!F55))</f>
        <v/>
      </c>
      <c r="G54" s="37" t="str">
        <f>IF(Kundendaten!C55="","",IF(Kundendaten!G55="","",Kundendaten!G55))</f>
        <v/>
      </c>
      <c r="H54" s="38" t="str">
        <f>IF(Kundendaten!C55="","",IF(Kundendaten!H55="","",Kundendaten!H55))</f>
        <v/>
      </c>
      <c r="I54" s="37" t="str">
        <f>IF(Kundendaten!C55="","",IF(Kundendaten!I55="","",IF(OR(UPPER(Kundendaten!I55)="D",UPPER(Kundendaten!I55)="DE",UPPER(Kundendaten!I55)="DEU",UPPER(Kundendaten!I55)="DEUTSCHLAND",UPPER(Kundendaten!I55)="GERMANY",UPPER(Kundendaten!I55)="GER"),"",IFERROR(UPPER(VLOOKUP(UPPER(Kundendaten!I55),Laendercodes!$A:$B,2,FALSE())),UPPER(Kundendaten!I55)))))</f>
        <v/>
      </c>
      <c r="J54" s="59" t="str">
        <f>IF(Kundendaten!C55="","",Einstellungen!$C$9-Kundendaten!J55)</f>
        <v/>
      </c>
      <c r="K54" s="37" t="str">
        <f>IF(Kundendaten!C55="","",IF(J54&lt;0,-1,IF(J54&gt;Einstellungen!$C$11,0,IF(J54&lt;=Einstellungen!$D$15,5,IF(J54&lt;=Einstellungen!$D$16,4,IF(J54&lt;=Einstellungen!$D$17,3,IF(J54&lt;=Einstellungen!$D$18,2,1)))))))</f>
        <v/>
      </c>
      <c r="L54" s="37" t="str">
        <f>IF(Kundendaten!C55="","",IF(J54&lt;0,-1,IF(J54&gt;Einstellungen!$C$11,0,IF(Kundendaten!K55&gt;=Einstellungen!$C$24,5,IF(Kundendaten!K55&gt;=Einstellungen!$C$25,4,IF(Kundendaten!K55&gt;=Einstellungen!$C$26,3,IF(Kundendaten!K55&gt;=Einstellungen!$C$27,2,1)))))))</f>
        <v/>
      </c>
      <c r="M54" s="37" t="str">
        <f>IF(Kundendaten!C55="","",IF(J54&lt;0,-1,IF(J54&gt;Einstellungen!$C$11,0,IF(Kundendaten!L55&gt;=Einstellungen!$C$32,5,IF(Kundendaten!L55&gt;=Einstellungen!$C$33,4,IF(Kundendaten!L55&gt;=Einstellungen!$C$34,3,IF(Kundendaten!L55&gt;=Einstellungen!$C$35,2,1)))))))</f>
        <v/>
      </c>
      <c r="N54" s="37" t="str">
        <f>IF(Kundendaten!C55="","",IF(K54=-1,"",IF(K54=0,0,IF(SUM(Einstellungen!$G$15,Einstellungen!$G$24,Einstellungen!$G$32)&lt;&gt;100,"—",ROUND((K54*Einstellungen!$G$15+L54*Einstellungen!$G$24+M54*Einstellungen!$G$32)/100,1)))))</f>
        <v/>
      </c>
      <c r="O54" s="37" t="str">
        <f>IF(Kundendaten!C55="","",IF(K54=-1,"⚠ Datenfehler",IF(K54=0,"Inaktiv",IF(SUM(Einstellungen!$G$15,Einstellungen!$G$24,Einstellungen!$G$32)&lt;&gt;100,"—",IF(N54&gt;=4,"Champion",IF(N54&gt;=3,"Entwicklung",IF(N54&gt;=2,"Gefährdet","Abwanderung")))))))</f>
        <v/>
      </c>
    </row>
    <row r="55" spans="2:15" ht="14.25" customHeight="1" x14ac:dyDescent="0.35">
      <c r="B55" s="37" t="str">
        <f>IF(Kundendaten!C56="","",Kundendaten!B56)</f>
        <v/>
      </c>
      <c r="C55" s="38" t="str">
        <f>IF(Kundendaten!C56="","",IF(Kundendaten!C56="","",Kundendaten!C56))</f>
        <v/>
      </c>
      <c r="D55" s="38" t="str">
        <f>IF(Kundendaten!C56="","",IF(Kundendaten!D56="","",Kundendaten!D56))</f>
        <v/>
      </c>
      <c r="E55" s="38" t="str">
        <f>IF(Kundendaten!C56="","",IF(Kundendaten!E56="","",Kundendaten!E56))</f>
        <v/>
      </c>
      <c r="F55" s="38" t="str">
        <f>IF(Kundendaten!C56="","",IF(Kundendaten!F56="","",Kundendaten!F56))</f>
        <v/>
      </c>
      <c r="G55" s="37" t="str">
        <f>IF(Kundendaten!C56="","",IF(Kundendaten!G56="","",Kundendaten!G56))</f>
        <v/>
      </c>
      <c r="H55" s="38" t="str">
        <f>IF(Kundendaten!C56="","",IF(Kundendaten!H56="","",Kundendaten!H56))</f>
        <v/>
      </c>
      <c r="I55" s="37" t="str">
        <f>IF(Kundendaten!C56="","",IF(Kundendaten!I56="","",IF(OR(UPPER(Kundendaten!I56)="D",UPPER(Kundendaten!I56)="DE",UPPER(Kundendaten!I56)="DEU",UPPER(Kundendaten!I56)="DEUTSCHLAND",UPPER(Kundendaten!I56)="GERMANY",UPPER(Kundendaten!I56)="GER"),"",IFERROR(UPPER(VLOOKUP(UPPER(Kundendaten!I56),Laendercodes!$A:$B,2,FALSE())),UPPER(Kundendaten!I56)))))</f>
        <v/>
      </c>
      <c r="J55" s="59" t="str">
        <f>IF(Kundendaten!C56="","",Einstellungen!$C$9-Kundendaten!J56)</f>
        <v/>
      </c>
      <c r="K55" s="37" t="str">
        <f>IF(Kundendaten!C56="","",IF(J55&lt;0,-1,IF(J55&gt;Einstellungen!$C$11,0,IF(J55&lt;=Einstellungen!$D$15,5,IF(J55&lt;=Einstellungen!$D$16,4,IF(J55&lt;=Einstellungen!$D$17,3,IF(J55&lt;=Einstellungen!$D$18,2,1)))))))</f>
        <v/>
      </c>
      <c r="L55" s="37" t="str">
        <f>IF(Kundendaten!C56="","",IF(J55&lt;0,-1,IF(J55&gt;Einstellungen!$C$11,0,IF(Kundendaten!K56&gt;=Einstellungen!$C$24,5,IF(Kundendaten!K56&gt;=Einstellungen!$C$25,4,IF(Kundendaten!K56&gt;=Einstellungen!$C$26,3,IF(Kundendaten!K56&gt;=Einstellungen!$C$27,2,1)))))))</f>
        <v/>
      </c>
      <c r="M55" s="37" t="str">
        <f>IF(Kundendaten!C56="","",IF(J55&lt;0,-1,IF(J55&gt;Einstellungen!$C$11,0,IF(Kundendaten!L56&gt;=Einstellungen!$C$32,5,IF(Kundendaten!L56&gt;=Einstellungen!$C$33,4,IF(Kundendaten!L56&gt;=Einstellungen!$C$34,3,IF(Kundendaten!L56&gt;=Einstellungen!$C$35,2,1)))))))</f>
        <v/>
      </c>
      <c r="N55" s="37" t="str">
        <f>IF(Kundendaten!C56="","",IF(K55=-1,"",IF(K55=0,0,IF(SUM(Einstellungen!$G$15,Einstellungen!$G$24,Einstellungen!$G$32)&lt;&gt;100,"—",ROUND((K55*Einstellungen!$G$15+L55*Einstellungen!$G$24+M55*Einstellungen!$G$32)/100,1)))))</f>
        <v/>
      </c>
      <c r="O55" s="37" t="str">
        <f>IF(Kundendaten!C56="","",IF(K55=-1,"⚠ Datenfehler",IF(K55=0,"Inaktiv",IF(SUM(Einstellungen!$G$15,Einstellungen!$G$24,Einstellungen!$G$32)&lt;&gt;100,"—",IF(N55&gt;=4,"Champion",IF(N55&gt;=3,"Entwicklung",IF(N55&gt;=2,"Gefährdet","Abwanderung")))))))</f>
        <v/>
      </c>
    </row>
    <row r="56" spans="2:15" ht="14.25" customHeight="1" x14ac:dyDescent="0.35">
      <c r="B56" s="37" t="str">
        <f>IF(Kundendaten!C57="","",Kundendaten!B57)</f>
        <v/>
      </c>
      <c r="C56" s="38" t="str">
        <f>IF(Kundendaten!C57="","",IF(Kundendaten!C57="","",Kundendaten!C57))</f>
        <v/>
      </c>
      <c r="D56" s="38" t="str">
        <f>IF(Kundendaten!C57="","",IF(Kundendaten!D57="","",Kundendaten!D57))</f>
        <v/>
      </c>
      <c r="E56" s="38" t="str">
        <f>IF(Kundendaten!C57="","",IF(Kundendaten!E57="","",Kundendaten!E57))</f>
        <v/>
      </c>
      <c r="F56" s="38" t="str">
        <f>IF(Kundendaten!C57="","",IF(Kundendaten!F57="","",Kundendaten!F57))</f>
        <v/>
      </c>
      <c r="G56" s="37" t="str">
        <f>IF(Kundendaten!C57="","",IF(Kundendaten!G57="","",Kundendaten!G57))</f>
        <v/>
      </c>
      <c r="H56" s="38" t="str">
        <f>IF(Kundendaten!C57="","",IF(Kundendaten!H57="","",Kundendaten!H57))</f>
        <v/>
      </c>
      <c r="I56" s="37" t="str">
        <f>IF(Kundendaten!C57="","",IF(Kundendaten!I57="","",IF(OR(UPPER(Kundendaten!I57)="D",UPPER(Kundendaten!I57)="DE",UPPER(Kundendaten!I57)="DEU",UPPER(Kundendaten!I57)="DEUTSCHLAND",UPPER(Kundendaten!I57)="GERMANY",UPPER(Kundendaten!I57)="GER"),"",IFERROR(UPPER(VLOOKUP(UPPER(Kundendaten!I57),Laendercodes!$A:$B,2,FALSE())),UPPER(Kundendaten!I57)))))</f>
        <v/>
      </c>
      <c r="J56" s="59" t="str">
        <f>IF(Kundendaten!C57="","",Einstellungen!$C$9-Kundendaten!J57)</f>
        <v/>
      </c>
      <c r="K56" s="37" t="str">
        <f>IF(Kundendaten!C57="","",IF(J56&lt;0,-1,IF(J56&gt;Einstellungen!$C$11,0,IF(J56&lt;=Einstellungen!$D$15,5,IF(J56&lt;=Einstellungen!$D$16,4,IF(J56&lt;=Einstellungen!$D$17,3,IF(J56&lt;=Einstellungen!$D$18,2,1)))))))</f>
        <v/>
      </c>
      <c r="L56" s="37" t="str">
        <f>IF(Kundendaten!C57="","",IF(J56&lt;0,-1,IF(J56&gt;Einstellungen!$C$11,0,IF(Kundendaten!K57&gt;=Einstellungen!$C$24,5,IF(Kundendaten!K57&gt;=Einstellungen!$C$25,4,IF(Kundendaten!K57&gt;=Einstellungen!$C$26,3,IF(Kundendaten!K57&gt;=Einstellungen!$C$27,2,1)))))))</f>
        <v/>
      </c>
      <c r="M56" s="37" t="str">
        <f>IF(Kundendaten!C57="","",IF(J56&lt;0,-1,IF(J56&gt;Einstellungen!$C$11,0,IF(Kundendaten!L57&gt;=Einstellungen!$C$32,5,IF(Kundendaten!L57&gt;=Einstellungen!$C$33,4,IF(Kundendaten!L57&gt;=Einstellungen!$C$34,3,IF(Kundendaten!L57&gt;=Einstellungen!$C$35,2,1)))))))</f>
        <v/>
      </c>
      <c r="N56" s="37" t="str">
        <f>IF(Kundendaten!C57="","",IF(K56=-1,"",IF(K56=0,0,IF(SUM(Einstellungen!$G$15,Einstellungen!$G$24,Einstellungen!$G$32)&lt;&gt;100,"—",ROUND((K56*Einstellungen!$G$15+L56*Einstellungen!$G$24+M56*Einstellungen!$G$32)/100,1)))))</f>
        <v/>
      </c>
      <c r="O56" s="37" t="str">
        <f>IF(Kundendaten!C57="","",IF(K56=-1,"⚠ Datenfehler",IF(K56=0,"Inaktiv",IF(SUM(Einstellungen!$G$15,Einstellungen!$G$24,Einstellungen!$G$32)&lt;&gt;100,"—",IF(N56&gt;=4,"Champion",IF(N56&gt;=3,"Entwicklung",IF(N56&gt;=2,"Gefährdet","Abwanderung")))))))</f>
        <v/>
      </c>
    </row>
    <row r="57" spans="2:15" ht="14.25" customHeight="1" x14ac:dyDescent="0.35">
      <c r="B57" s="37" t="str">
        <f>IF(Kundendaten!C58="","",Kundendaten!B58)</f>
        <v/>
      </c>
      <c r="C57" s="38" t="str">
        <f>IF(Kundendaten!C58="","",IF(Kundendaten!C58="","",Kundendaten!C58))</f>
        <v/>
      </c>
      <c r="D57" s="38" t="str">
        <f>IF(Kundendaten!C58="","",IF(Kundendaten!D58="","",Kundendaten!D58))</f>
        <v/>
      </c>
      <c r="E57" s="38" t="str">
        <f>IF(Kundendaten!C58="","",IF(Kundendaten!E58="","",Kundendaten!E58))</f>
        <v/>
      </c>
      <c r="F57" s="38" t="str">
        <f>IF(Kundendaten!C58="","",IF(Kundendaten!F58="","",Kundendaten!F58))</f>
        <v/>
      </c>
      <c r="G57" s="37" t="str">
        <f>IF(Kundendaten!C58="","",IF(Kundendaten!G58="","",Kundendaten!G58))</f>
        <v/>
      </c>
      <c r="H57" s="38" t="str">
        <f>IF(Kundendaten!C58="","",IF(Kundendaten!H58="","",Kundendaten!H58))</f>
        <v/>
      </c>
      <c r="I57" s="37" t="str">
        <f>IF(Kundendaten!C58="","",IF(Kundendaten!I58="","",IF(OR(UPPER(Kundendaten!I58)="D",UPPER(Kundendaten!I58)="DE",UPPER(Kundendaten!I58)="DEU",UPPER(Kundendaten!I58)="DEUTSCHLAND",UPPER(Kundendaten!I58)="GERMANY",UPPER(Kundendaten!I58)="GER"),"",IFERROR(UPPER(VLOOKUP(UPPER(Kundendaten!I58),Laendercodes!$A:$B,2,FALSE())),UPPER(Kundendaten!I58)))))</f>
        <v/>
      </c>
      <c r="J57" s="59" t="str">
        <f>IF(Kundendaten!C58="","",Einstellungen!$C$9-Kundendaten!J58)</f>
        <v/>
      </c>
      <c r="K57" s="37" t="str">
        <f>IF(Kundendaten!C58="","",IF(J57&lt;0,-1,IF(J57&gt;Einstellungen!$C$11,0,IF(J57&lt;=Einstellungen!$D$15,5,IF(J57&lt;=Einstellungen!$D$16,4,IF(J57&lt;=Einstellungen!$D$17,3,IF(J57&lt;=Einstellungen!$D$18,2,1)))))))</f>
        <v/>
      </c>
      <c r="L57" s="37" t="str">
        <f>IF(Kundendaten!C58="","",IF(J57&lt;0,-1,IF(J57&gt;Einstellungen!$C$11,0,IF(Kundendaten!K58&gt;=Einstellungen!$C$24,5,IF(Kundendaten!K58&gt;=Einstellungen!$C$25,4,IF(Kundendaten!K58&gt;=Einstellungen!$C$26,3,IF(Kundendaten!K58&gt;=Einstellungen!$C$27,2,1)))))))</f>
        <v/>
      </c>
      <c r="M57" s="37" t="str">
        <f>IF(Kundendaten!C58="","",IF(J57&lt;0,-1,IF(J57&gt;Einstellungen!$C$11,0,IF(Kundendaten!L58&gt;=Einstellungen!$C$32,5,IF(Kundendaten!L58&gt;=Einstellungen!$C$33,4,IF(Kundendaten!L58&gt;=Einstellungen!$C$34,3,IF(Kundendaten!L58&gt;=Einstellungen!$C$35,2,1)))))))</f>
        <v/>
      </c>
      <c r="N57" s="37" t="str">
        <f>IF(Kundendaten!C58="","",IF(K57=-1,"",IF(K57=0,0,IF(SUM(Einstellungen!$G$15,Einstellungen!$G$24,Einstellungen!$G$32)&lt;&gt;100,"—",ROUND((K57*Einstellungen!$G$15+L57*Einstellungen!$G$24+M57*Einstellungen!$G$32)/100,1)))))</f>
        <v/>
      </c>
      <c r="O57" s="37" t="str">
        <f>IF(Kundendaten!C58="","",IF(K57=-1,"⚠ Datenfehler",IF(K57=0,"Inaktiv",IF(SUM(Einstellungen!$G$15,Einstellungen!$G$24,Einstellungen!$G$32)&lt;&gt;100,"—",IF(N57&gt;=4,"Champion",IF(N57&gt;=3,"Entwicklung",IF(N57&gt;=2,"Gefährdet","Abwanderung")))))))</f>
        <v/>
      </c>
    </row>
    <row r="58" spans="2:15" ht="14.25" customHeight="1" x14ac:dyDescent="0.35">
      <c r="B58" s="37" t="str">
        <f>IF(Kundendaten!C59="","",Kundendaten!B59)</f>
        <v/>
      </c>
      <c r="C58" s="38" t="str">
        <f>IF(Kundendaten!C59="","",IF(Kundendaten!C59="","",Kundendaten!C59))</f>
        <v/>
      </c>
      <c r="D58" s="38" t="str">
        <f>IF(Kundendaten!C59="","",IF(Kundendaten!D59="","",Kundendaten!D59))</f>
        <v/>
      </c>
      <c r="E58" s="38" t="str">
        <f>IF(Kundendaten!C59="","",IF(Kundendaten!E59="","",Kundendaten!E59))</f>
        <v/>
      </c>
      <c r="F58" s="38" t="str">
        <f>IF(Kundendaten!C59="","",IF(Kundendaten!F59="","",Kundendaten!F59))</f>
        <v/>
      </c>
      <c r="G58" s="37" t="str">
        <f>IF(Kundendaten!C59="","",IF(Kundendaten!G59="","",Kundendaten!G59))</f>
        <v/>
      </c>
      <c r="H58" s="38" t="str">
        <f>IF(Kundendaten!C59="","",IF(Kundendaten!H59="","",Kundendaten!H59))</f>
        <v/>
      </c>
      <c r="I58" s="37" t="str">
        <f>IF(Kundendaten!C59="","",IF(Kundendaten!I59="","",IF(OR(UPPER(Kundendaten!I59)="D",UPPER(Kundendaten!I59)="DE",UPPER(Kundendaten!I59)="DEU",UPPER(Kundendaten!I59)="DEUTSCHLAND",UPPER(Kundendaten!I59)="GERMANY",UPPER(Kundendaten!I59)="GER"),"",IFERROR(UPPER(VLOOKUP(UPPER(Kundendaten!I59),Laendercodes!$A:$B,2,FALSE())),UPPER(Kundendaten!I59)))))</f>
        <v/>
      </c>
      <c r="J58" s="59" t="str">
        <f>IF(Kundendaten!C59="","",Einstellungen!$C$9-Kundendaten!J59)</f>
        <v/>
      </c>
      <c r="K58" s="37" t="str">
        <f>IF(Kundendaten!C59="","",IF(J58&lt;0,-1,IF(J58&gt;Einstellungen!$C$11,0,IF(J58&lt;=Einstellungen!$D$15,5,IF(J58&lt;=Einstellungen!$D$16,4,IF(J58&lt;=Einstellungen!$D$17,3,IF(J58&lt;=Einstellungen!$D$18,2,1)))))))</f>
        <v/>
      </c>
      <c r="L58" s="37" t="str">
        <f>IF(Kundendaten!C59="","",IF(J58&lt;0,-1,IF(J58&gt;Einstellungen!$C$11,0,IF(Kundendaten!K59&gt;=Einstellungen!$C$24,5,IF(Kundendaten!K59&gt;=Einstellungen!$C$25,4,IF(Kundendaten!K59&gt;=Einstellungen!$C$26,3,IF(Kundendaten!K59&gt;=Einstellungen!$C$27,2,1)))))))</f>
        <v/>
      </c>
      <c r="M58" s="37" t="str">
        <f>IF(Kundendaten!C59="","",IF(J58&lt;0,-1,IF(J58&gt;Einstellungen!$C$11,0,IF(Kundendaten!L59&gt;=Einstellungen!$C$32,5,IF(Kundendaten!L59&gt;=Einstellungen!$C$33,4,IF(Kundendaten!L59&gt;=Einstellungen!$C$34,3,IF(Kundendaten!L59&gt;=Einstellungen!$C$35,2,1)))))))</f>
        <v/>
      </c>
      <c r="N58" s="37" t="str">
        <f>IF(Kundendaten!C59="","",IF(K58=-1,"",IF(K58=0,0,IF(SUM(Einstellungen!$G$15,Einstellungen!$G$24,Einstellungen!$G$32)&lt;&gt;100,"—",ROUND((K58*Einstellungen!$G$15+L58*Einstellungen!$G$24+M58*Einstellungen!$G$32)/100,1)))))</f>
        <v/>
      </c>
      <c r="O58" s="37" t="str">
        <f>IF(Kundendaten!C59="","",IF(K58=-1,"⚠ Datenfehler",IF(K58=0,"Inaktiv",IF(SUM(Einstellungen!$G$15,Einstellungen!$G$24,Einstellungen!$G$32)&lt;&gt;100,"—",IF(N58&gt;=4,"Champion",IF(N58&gt;=3,"Entwicklung",IF(N58&gt;=2,"Gefährdet","Abwanderung")))))))</f>
        <v/>
      </c>
    </row>
    <row r="59" spans="2:15" ht="14.25" customHeight="1" x14ac:dyDescent="0.35">
      <c r="B59" s="37" t="str">
        <f>IF(Kundendaten!C60="","",Kundendaten!B60)</f>
        <v/>
      </c>
      <c r="C59" s="38" t="str">
        <f>IF(Kundendaten!C60="","",IF(Kundendaten!C60="","",Kundendaten!C60))</f>
        <v/>
      </c>
      <c r="D59" s="38" t="str">
        <f>IF(Kundendaten!C60="","",IF(Kundendaten!D60="","",Kundendaten!D60))</f>
        <v/>
      </c>
      <c r="E59" s="38" t="str">
        <f>IF(Kundendaten!C60="","",IF(Kundendaten!E60="","",Kundendaten!E60))</f>
        <v/>
      </c>
      <c r="F59" s="38" t="str">
        <f>IF(Kundendaten!C60="","",IF(Kundendaten!F60="","",Kundendaten!F60))</f>
        <v/>
      </c>
      <c r="G59" s="37" t="str">
        <f>IF(Kundendaten!C60="","",IF(Kundendaten!G60="","",Kundendaten!G60))</f>
        <v/>
      </c>
      <c r="H59" s="38" t="str">
        <f>IF(Kundendaten!C60="","",IF(Kundendaten!H60="","",Kundendaten!H60))</f>
        <v/>
      </c>
      <c r="I59" s="37" t="str">
        <f>IF(Kundendaten!C60="","",IF(Kundendaten!I60="","",IF(OR(UPPER(Kundendaten!I60)="D",UPPER(Kundendaten!I60)="DE",UPPER(Kundendaten!I60)="DEU",UPPER(Kundendaten!I60)="DEUTSCHLAND",UPPER(Kundendaten!I60)="GERMANY",UPPER(Kundendaten!I60)="GER"),"",IFERROR(UPPER(VLOOKUP(UPPER(Kundendaten!I60),Laendercodes!$A:$B,2,FALSE())),UPPER(Kundendaten!I60)))))</f>
        <v/>
      </c>
      <c r="J59" s="59" t="str">
        <f>IF(Kundendaten!C60="","",Einstellungen!$C$9-Kundendaten!J60)</f>
        <v/>
      </c>
      <c r="K59" s="37" t="str">
        <f>IF(Kundendaten!C60="","",IF(J59&lt;0,-1,IF(J59&gt;Einstellungen!$C$11,0,IF(J59&lt;=Einstellungen!$D$15,5,IF(J59&lt;=Einstellungen!$D$16,4,IF(J59&lt;=Einstellungen!$D$17,3,IF(J59&lt;=Einstellungen!$D$18,2,1)))))))</f>
        <v/>
      </c>
      <c r="L59" s="37" t="str">
        <f>IF(Kundendaten!C60="","",IF(J59&lt;0,-1,IF(J59&gt;Einstellungen!$C$11,0,IF(Kundendaten!K60&gt;=Einstellungen!$C$24,5,IF(Kundendaten!K60&gt;=Einstellungen!$C$25,4,IF(Kundendaten!K60&gt;=Einstellungen!$C$26,3,IF(Kundendaten!K60&gt;=Einstellungen!$C$27,2,1)))))))</f>
        <v/>
      </c>
      <c r="M59" s="37" t="str">
        <f>IF(Kundendaten!C60="","",IF(J59&lt;0,-1,IF(J59&gt;Einstellungen!$C$11,0,IF(Kundendaten!L60&gt;=Einstellungen!$C$32,5,IF(Kundendaten!L60&gt;=Einstellungen!$C$33,4,IF(Kundendaten!L60&gt;=Einstellungen!$C$34,3,IF(Kundendaten!L60&gt;=Einstellungen!$C$35,2,1)))))))</f>
        <v/>
      </c>
      <c r="N59" s="37" t="str">
        <f>IF(Kundendaten!C60="","",IF(K59=-1,"",IF(K59=0,0,IF(SUM(Einstellungen!$G$15,Einstellungen!$G$24,Einstellungen!$G$32)&lt;&gt;100,"—",ROUND((K59*Einstellungen!$G$15+L59*Einstellungen!$G$24+M59*Einstellungen!$G$32)/100,1)))))</f>
        <v/>
      </c>
      <c r="O59" s="37" t="str">
        <f>IF(Kundendaten!C60="","",IF(K59=-1,"⚠ Datenfehler",IF(K59=0,"Inaktiv",IF(SUM(Einstellungen!$G$15,Einstellungen!$G$24,Einstellungen!$G$32)&lt;&gt;100,"—",IF(N59&gt;=4,"Champion",IF(N59&gt;=3,"Entwicklung",IF(N59&gt;=2,"Gefährdet","Abwanderung")))))))</f>
        <v/>
      </c>
    </row>
    <row r="60" spans="2:15" ht="14.25" customHeight="1" x14ac:dyDescent="0.35">
      <c r="B60" s="37" t="str">
        <f>IF(Kundendaten!C61="","",Kundendaten!B61)</f>
        <v/>
      </c>
      <c r="C60" s="38" t="str">
        <f>IF(Kundendaten!C61="","",IF(Kundendaten!C61="","",Kundendaten!C61))</f>
        <v/>
      </c>
      <c r="D60" s="38" t="str">
        <f>IF(Kundendaten!C61="","",IF(Kundendaten!D61="","",Kundendaten!D61))</f>
        <v/>
      </c>
      <c r="E60" s="38" t="str">
        <f>IF(Kundendaten!C61="","",IF(Kundendaten!E61="","",Kundendaten!E61))</f>
        <v/>
      </c>
      <c r="F60" s="38" t="str">
        <f>IF(Kundendaten!C61="","",IF(Kundendaten!F61="","",Kundendaten!F61))</f>
        <v/>
      </c>
      <c r="G60" s="37" t="str">
        <f>IF(Kundendaten!C61="","",IF(Kundendaten!G61="","",Kundendaten!G61))</f>
        <v/>
      </c>
      <c r="H60" s="38" t="str">
        <f>IF(Kundendaten!C61="","",IF(Kundendaten!H61="","",Kundendaten!H61))</f>
        <v/>
      </c>
      <c r="I60" s="37" t="str">
        <f>IF(Kundendaten!C61="","",IF(Kundendaten!I61="","",IF(OR(UPPER(Kundendaten!I61)="D",UPPER(Kundendaten!I61)="DE",UPPER(Kundendaten!I61)="DEU",UPPER(Kundendaten!I61)="DEUTSCHLAND",UPPER(Kundendaten!I61)="GERMANY",UPPER(Kundendaten!I61)="GER"),"",IFERROR(UPPER(VLOOKUP(UPPER(Kundendaten!I61),Laendercodes!$A:$B,2,FALSE())),UPPER(Kundendaten!I61)))))</f>
        <v/>
      </c>
      <c r="J60" s="59" t="str">
        <f>IF(Kundendaten!C61="","",Einstellungen!$C$9-Kundendaten!J61)</f>
        <v/>
      </c>
      <c r="K60" s="37" t="str">
        <f>IF(Kundendaten!C61="","",IF(J60&lt;0,-1,IF(J60&gt;Einstellungen!$C$11,0,IF(J60&lt;=Einstellungen!$D$15,5,IF(J60&lt;=Einstellungen!$D$16,4,IF(J60&lt;=Einstellungen!$D$17,3,IF(J60&lt;=Einstellungen!$D$18,2,1)))))))</f>
        <v/>
      </c>
      <c r="L60" s="37" t="str">
        <f>IF(Kundendaten!C61="","",IF(J60&lt;0,-1,IF(J60&gt;Einstellungen!$C$11,0,IF(Kundendaten!K61&gt;=Einstellungen!$C$24,5,IF(Kundendaten!K61&gt;=Einstellungen!$C$25,4,IF(Kundendaten!K61&gt;=Einstellungen!$C$26,3,IF(Kundendaten!K61&gt;=Einstellungen!$C$27,2,1)))))))</f>
        <v/>
      </c>
      <c r="M60" s="37" t="str">
        <f>IF(Kundendaten!C61="","",IF(J60&lt;0,-1,IF(J60&gt;Einstellungen!$C$11,0,IF(Kundendaten!L61&gt;=Einstellungen!$C$32,5,IF(Kundendaten!L61&gt;=Einstellungen!$C$33,4,IF(Kundendaten!L61&gt;=Einstellungen!$C$34,3,IF(Kundendaten!L61&gt;=Einstellungen!$C$35,2,1)))))))</f>
        <v/>
      </c>
      <c r="N60" s="37" t="str">
        <f>IF(Kundendaten!C61="","",IF(K60=-1,"",IF(K60=0,0,IF(SUM(Einstellungen!$G$15,Einstellungen!$G$24,Einstellungen!$G$32)&lt;&gt;100,"—",ROUND((K60*Einstellungen!$G$15+L60*Einstellungen!$G$24+M60*Einstellungen!$G$32)/100,1)))))</f>
        <v/>
      </c>
      <c r="O60" s="37" t="str">
        <f>IF(Kundendaten!C61="","",IF(K60=-1,"⚠ Datenfehler",IF(K60=0,"Inaktiv",IF(SUM(Einstellungen!$G$15,Einstellungen!$G$24,Einstellungen!$G$32)&lt;&gt;100,"—",IF(N60&gt;=4,"Champion",IF(N60&gt;=3,"Entwicklung",IF(N60&gt;=2,"Gefährdet","Abwanderung")))))))</f>
        <v/>
      </c>
    </row>
    <row r="61" spans="2:15" ht="14.25" customHeight="1" x14ac:dyDescent="0.35">
      <c r="B61" s="37" t="str">
        <f>IF(Kundendaten!C62="","",Kundendaten!B62)</f>
        <v/>
      </c>
      <c r="C61" s="38" t="str">
        <f>IF(Kundendaten!C62="","",IF(Kundendaten!C62="","",Kundendaten!C62))</f>
        <v/>
      </c>
      <c r="D61" s="38" t="str">
        <f>IF(Kundendaten!C62="","",IF(Kundendaten!D62="","",Kundendaten!D62))</f>
        <v/>
      </c>
      <c r="E61" s="38" t="str">
        <f>IF(Kundendaten!C62="","",IF(Kundendaten!E62="","",Kundendaten!E62))</f>
        <v/>
      </c>
      <c r="F61" s="38" t="str">
        <f>IF(Kundendaten!C62="","",IF(Kundendaten!F62="","",Kundendaten!F62))</f>
        <v/>
      </c>
      <c r="G61" s="37" t="str">
        <f>IF(Kundendaten!C62="","",IF(Kundendaten!G62="","",Kundendaten!G62))</f>
        <v/>
      </c>
      <c r="H61" s="38" t="str">
        <f>IF(Kundendaten!C62="","",IF(Kundendaten!H62="","",Kundendaten!H62))</f>
        <v/>
      </c>
      <c r="I61" s="37" t="str">
        <f>IF(Kundendaten!C62="","",IF(Kundendaten!I62="","",IF(OR(UPPER(Kundendaten!I62)="D",UPPER(Kundendaten!I62)="DE",UPPER(Kundendaten!I62)="DEU",UPPER(Kundendaten!I62)="DEUTSCHLAND",UPPER(Kundendaten!I62)="GERMANY",UPPER(Kundendaten!I62)="GER"),"",IFERROR(UPPER(VLOOKUP(UPPER(Kundendaten!I62),Laendercodes!$A:$B,2,FALSE())),UPPER(Kundendaten!I62)))))</f>
        <v/>
      </c>
      <c r="J61" s="59" t="str">
        <f>IF(Kundendaten!C62="","",Einstellungen!$C$9-Kundendaten!J62)</f>
        <v/>
      </c>
      <c r="K61" s="37" t="str">
        <f>IF(Kundendaten!C62="","",IF(J61&lt;0,-1,IF(J61&gt;Einstellungen!$C$11,0,IF(J61&lt;=Einstellungen!$D$15,5,IF(J61&lt;=Einstellungen!$D$16,4,IF(J61&lt;=Einstellungen!$D$17,3,IF(J61&lt;=Einstellungen!$D$18,2,1)))))))</f>
        <v/>
      </c>
      <c r="L61" s="37" t="str">
        <f>IF(Kundendaten!C62="","",IF(J61&lt;0,-1,IF(J61&gt;Einstellungen!$C$11,0,IF(Kundendaten!K62&gt;=Einstellungen!$C$24,5,IF(Kundendaten!K62&gt;=Einstellungen!$C$25,4,IF(Kundendaten!K62&gt;=Einstellungen!$C$26,3,IF(Kundendaten!K62&gt;=Einstellungen!$C$27,2,1)))))))</f>
        <v/>
      </c>
      <c r="M61" s="37" t="str">
        <f>IF(Kundendaten!C62="","",IF(J61&lt;0,-1,IF(J61&gt;Einstellungen!$C$11,0,IF(Kundendaten!L62&gt;=Einstellungen!$C$32,5,IF(Kundendaten!L62&gt;=Einstellungen!$C$33,4,IF(Kundendaten!L62&gt;=Einstellungen!$C$34,3,IF(Kundendaten!L62&gt;=Einstellungen!$C$35,2,1)))))))</f>
        <v/>
      </c>
      <c r="N61" s="37" t="str">
        <f>IF(Kundendaten!C62="","",IF(K61=-1,"",IF(K61=0,0,IF(SUM(Einstellungen!$G$15,Einstellungen!$G$24,Einstellungen!$G$32)&lt;&gt;100,"—",ROUND((K61*Einstellungen!$G$15+L61*Einstellungen!$G$24+M61*Einstellungen!$G$32)/100,1)))))</f>
        <v/>
      </c>
      <c r="O61" s="37" t="str">
        <f>IF(Kundendaten!C62="","",IF(K61=-1,"⚠ Datenfehler",IF(K61=0,"Inaktiv",IF(SUM(Einstellungen!$G$15,Einstellungen!$G$24,Einstellungen!$G$32)&lt;&gt;100,"—",IF(N61&gt;=4,"Champion",IF(N61&gt;=3,"Entwicklung",IF(N61&gt;=2,"Gefährdet","Abwanderung")))))))</f>
        <v/>
      </c>
    </row>
    <row r="62" spans="2:15" ht="14.25" customHeight="1" x14ac:dyDescent="0.35">
      <c r="B62" s="37" t="str">
        <f>IF(Kundendaten!C63="","",Kundendaten!B63)</f>
        <v/>
      </c>
      <c r="C62" s="38" t="str">
        <f>IF(Kundendaten!C63="","",IF(Kundendaten!C63="","",Kundendaten!C63))</f>
        <v/>
      </c>
      <c r="D62" s="38" t="str">
        <f>IF(Kundendaten!C63="","",IF(Kundendaten!D63="","",Kundendaten!D63))</f>
        <v/>
      </c>
      <c r="E62" s="38" t="str">
        <f>IF(Kundendaten!C63="","",IF(Kundendaten!E63="","",Kundendaten!E63))</f>
        <v/>
      </c>
      <c r="F62" s="38" t="str">
        <f>IF(Kundendaten!C63="","",IF(Kundendaten!F63="","",Kundendaten!F63))</f>
        <v/>
      </c>
      <c r="G62" s="37" t="str">
        <f>IF(Kundendaten!C63="","",IF(Kundendaten!G63="","",Kundendaten!G63))</f>
        <v/>
      </c>
      <c r="H62" s="38" t="str">
        <f>IF(Kundendaten!C63="","",IF(Kundendaten!H63="","",Kundendaten!H63))</f>
        <v/>
      </c>
      <c r="I62" s="37" t="str">
        <f>IF(Kundendaten!C63="","",IF(Kundendaten!I63="","",IF(OR(UPPER(Kundendaten!I63)="D",UPPER(Kundendaten!I63)="DE",UPPER(Kundendaten!I63)="DEU",UPPER(Kundendaten!I63)="DEUTSCHLAND",UPPER(Kundendaten!I63)="GERMANY",UPPER(Kundendaten!I63)="GER"),"",IFERROR(UPPER(VLOOKUP(UPPER(Kundendaten!I63),Laendercodes!$A:$B,2,FALSE())),UPPER(Kundendaten!I63)))))</f>
        <v/>
      </c>
      <c r="J62" s="59" t="str">
        <f>IF(Kundendaten!C63="","",Einstellungen!$C$9-Kundendaten!J63)</f>
        <v/>
      </c>
      <c r="K62" s="37" t="str">
        <f>IF(Kundendaten!C63="","",IF(J62&lt;0,-1,IF(J62&gt;Einstellungen!$C$11,0,IF(J62&lt;=Einstellungen!$D$15,5,IF(J62&lt;=Einstellungen!$D$16,4,IF(J62&lt;=Einstellungen!$D$17,3,IF(J62&lt;=Einstellungen!$D$18,2,1)))))))</f>
        <v/>
      </c>
      <c r="L62" s="37" t="str">
        <f>IF(Kundendaten!C63="","",IF(J62&lt;0,-1,IF(J62&gt;Einstellungen!$C$11,0,IF(Kundendaten!K63&gt;=Einstellungen!$C$24,5,IF(Kundendaten!K63&gt;=Einstellungen!$C$25,4,IF(Kundendaten!K63&gt;=Einstellungen!$C$26,3,IF(Kundendaten!K63&gt;=Einstellungen!$C$27,2,1)))))))</f>
        <v/>
      </c>
      <c r="M62" s="37" t="str">
        <f>IF(Kundendaten!C63="","",IF(J62&lt;0,-1,IF(J62&gt;Einstellungen!$C$11,0,IF(Kundendaten!L63&gt;=Einstellungen!$C$32,5,IF(Kundendaten!L63&gt;=Einstellungen!$C$33,4,IF(Kundendaten!L63&gt;=Einstellungen!$C$34,3,IF(Kundendaten!L63&gt;=Einstellungen!$C$35,2,1)))))))</f>
        <v/>
      </c>
      <c r="N62" s="37" t="str">
        <f>IF(Kundendaten!C63="","",IF(K62=-1,"",IF(K62=0,0,IF(SUM(Einstellungen!$G$15,Einstellungen!$G$24,Einstellungen!$G$32)&lt;&gt;100,"—",ROUND((K62*Einstellungen!$G$15+L62*Einstellungen!$G$24+M62*Einstellungen!$G$32)/100,1)))))</f>
        <v/>
      </c>
      <c r="O62" s="37" t="str">
        <f>IF(Kundendaten!C63="","",IF(K62=-1,"⚠ Datenfehler",IF(K62=0,"Inaktiv",IF(SUM(Einstellungen!$G$15,Einstellungen!$G$24,Einstellungen!$G$32)&lt;&gt;100,"—",IF(N62&gt;=4,"Champion",IF(N62&gt;=3,"Entwicklung",IF(N62&gt;=2,"Gefährdet","Abwanderung")))))))</f>
        <v/>
      </c>
    </row>
    <row r="63" spans="2:15" ht="14.25" customHeight="1" x14ac:dyDescent="0.35">
      <c r="B63" s="37" t="str">
        <f>IF(Kundendaten!C64="","",Kundendaten!B64)</f>
        <v/>
      </c>
      <c r="C63" s="38" t="str">
        <f>IF(Kundendaten!C64="","",IF(Kundendaten!C64="","",Kundendaten!C64))</f>
        <v/>
      </c>
      <c r="D63" s="38" t="str">
        <f>IF(Kundendaten!C64="","",IF(Kundendaten!D64="","",Kundendaten!D64))</f>
        <v/>
      </c>
      <c r="E63" s="38" t="str">
        <f>IF(Kundendaten!C64="","",IF(Kundendaten!E64="","",Kundendaten!E64))</f>
        <v/>
      </c>
      <c r="F63" s="38" t="str">
        <f>IF(Kundendaten!C64="","",IF(Kundendaten!F64="","",Kundendaten!F64))</f>
        <v/>
      </c>
      <c r="G63" s="37" t="str">
        <f>IF(Kundendaten!C64="","",IF(Kundendaten!G64="","",Kundendaten!G64))</f>
        <v/>
      </c>
      <c r="H63" s="38" t="str">
        <f>IF(Kundendaten!C64="","",IF(Kundendaten!H64="","",Kundendaten!H64))</f>
        <v/>
      </c>
      <c r="I63" s="37" t="str">
        <f>IF(Kundendaten!C64="","",IF(Kundendaten!I64="","",IF(OR(UPPER(Kundendaten!I64)="D",UPPER(Kundendaten!I64)="DE",UPPER(Kundendaten!I64)="DEU",UPPER(Kundendaten!I64)="DEUTSCHLAND",UPPER(Kundendaten!I64)="GERMANY",UPPER(Kundendaten!I64)="GER"),"",IFERROR(UPPER(VLOOKUP(UPPER(Kundendaten!I64),Laendercodes!$A:$B,2,FALSE())),UPPER(Kundendaten!I64)))))</f>
        <v/>
      </c>
      <c r="J63" s="59" t="str">
        <f>IF(Kundendaten!C64="","",Einstellungen!$C$9-Kundendaten!J64)</f>
        <v/>
      </c>
      <c r="K63" s="37" t="str">
        <f>IF(Kundendaten!C64="","",IF(J63&lt;0,-1,IF(J63&gt;Einstellungen!$C$11,0,IF(J63&lt;=Einstellungen!$D$15,5,IF(J63&lt;=Einstellungen!$D$16,4,IF(J63&lt;=Einstellungen!$D$17,3,IF(J63&lt;=Einstellungen!$D$18,2,1)))))))</f>
        <v/>
      </c>
      <c r="L63" s="37" t="str">
        <f>IF(Kundendaten!C64="","",IF(J63&lt;0,-1,IF(J63&gt;Einstellungen!$C$11,0,IF(Kundendaten!K64&gt;=Einstellungen!$C$24,5,IF(Kundendaten!K64&gt;=Einstellungen!$C$25,4,IF(Kundendaten!K64&gt;=Einstellungen!$C$26,3,IF(Kundendaten!K64&gt;=Einstellungen!$C$27,2,1)))))))</f>
        <v/>
      </c>
      <c r="M63" s="37" t="str">
        <f>IF(Kundendaten!C64="","",IF(J63&lt;0,-1,IF(J63&gt;Einstellungen!$C$11,0,IF(Kundendaten!L64&gt;=Einstellungen!$C$32,5,IF(Kundendaten!L64&gt;=Einstellungen!$C$33,4,IF(Kundendaten!L64&gt;=Einstellungen!$C$34,3,IF(Kundendaten!L64&gt;=Einstellungen!$C$35,2,1)))))))</f>
        <v/>
      </c>
      <c r="N63" s="37" t="str">
        <f>IF(Kundendaten!C64="","",IF(K63=-1,"",IF(K63=0,0,IF(SUM(Einstellungen!$G$15,Einstellungen!$G$24,Einstellungen!$G$32)&lt;&gt;100,"—",ROUND((K63*Einstellungen!$G$15+L63*Einstellungen!$G$24+M63*Einstellungen!$G$32)/100,1)))))</f>
        <v/>
      </c>
      <c r="O63" s="37" t="str">
        <f>IF(Kundendaten!C64="","",IF(K63=-1,"⚠ Datenfehler",IF(K63=0,"Inaktiv",IF(SUM(Einstellungen!$G$15,Einstellungen!$G$24,Einstellungen!$G$32)&lt;&gt;100,"—",IF(N63&gt;=4,"Champion",IF(N63&gt;=3,"Entwicklung",IF(N63&gt;=2,"Gefährdet","Abwanderung")))))))</f>
        <v/>
      </c>
    </row>
    <row r="64" spans="2:15" ht="14.25" customHeight="1" x14ac:dyDescent="0.35">
      <c r="B64" s="37" t="str">
        <f>IF(Kundendaten!C65="","",Kundendaten!B65)</f>
        <v/>
      </c>
      <c r="C64" s="38" t="str">
        <f>IF(Kundendaten!C65="","",IF(Kundendaten!C65="","",Kundendaten!C65))</f>
        <v/>
      </c>
      <c r="D64" s="38" t="str">
        <f>IF(Kundendaten!C65="","",IF(Kundendaten!D65="","",Kundendaten!D65))</f>
        <v/>
      </c>
      <c r="E64" s="38" t="str">
        <f>IF(Kundendaten!C65="","",IF(Kundendaten!E65="","",Kundendaten!E65))</f>
        <v/>
      </c>
      <c r="F64" s="38" t="str">
        <f>IF(Kundendaten!C65="","",IF(Kundendaten!F65="","",Kundendaten!F65))</f>
        <v/>
      </c>
      <c r="G64" s="37" t="str">
        <f>IF(Kundendaten!C65="","",IF(Kundendaten!G65="","",Kundendaten!G65))</f>
        <v/>
      </c>
      <c r="H64" s="38" t="str">
        <f>IF(Kundendaten!C65="","",IF(Kundendaten!H65="","",Kundendaten!H65))</f>
        <v/>
      </c>
      <c r="I64" s="37" t="str">
        <f>IF(Kundendaten!C65="","",IF(Kundendaten!I65="","",IF(OR(UPPER(Kundendaten!I65)="D",UPPER(Kundendaten!I65)="DE",UPPER(Kundendaten!I65)="DEU",UPPER(Kundendaten!I65)="DEUTSCHLAND",UPPER(Kundendaten!I65)="GERMANY",UPPER(Kundendaten!I65)="GER"),"",IFERROR(UPPER(VLOOKUP(UPPER(Kundendaten!I65),Laendercodes!$A:$B,2,FALSE())),UPPER(Kundendaten!I65)))))</f>
        <v/>
      </c>
      <c r="J64" s="59" t="str">
        <f>IF(Kundendaten!C65="","",Einstellungen!$C$9-Kundendaten!J65)</f>
        <v/>
      </c>
      <c r="K64" s="37" t="str">
        <f>IF(Kundendaten!C65="","",IF(J64&lt;0,-1,IF(J64&gt;Einstellungen!$C$11,0,IF(J64&lt;=Einstellungen!$D$15,5,IF(J64&lt;=Einstellungen!$D$16,4,IF(J64&lt;=Einstellungen!$D$17,3,IF(J64&lt;=Einstellungen!$D$18,2,1)))))))</f>
        <v/>
      </c>
      <c r="L64" s="37" t="str">
        <f>IF(Kundendaten!C65="","",IF(J64&lt;0,-1,IF(J64&gt;Einstellungen!$C$11,0,IF(Kundendaten!K65&gt;=Einstellungen!$C$24,5,IF(Kundendaten!K65&gt;=Einstellungen!$C$25,4,IF(Kundendaten!K65&gt;=Einstellungen!$C$26,3,IF(Kundendaten!K65&gt;=Einstellungen!$C$27,2,1)))))))</f>
        <v/>
      </c>
      <c r="M64" s="37" t="str">
        <f>IF(Kundendaten!C65="","",IF(J64&lt;0,-1,IF(J64&gt;Einstellungen!$C$11,0,IF(Kundendaten!L65&gt;=Einstellungen!$C$32,5,IF(Kundendaten!L65&gt;=Einstellungen!$C$33,4,IF(Kundendaten!L65&gt;=Einstellungen!$C$34,3,IF(Kundendaten!L65&gt;=Einstellungen!$C$35,2,1)))))))</f>
        <v/>
      </c>
      <c r="N64" s="37" t="str">
        <f>IF(Kundendaten!C65="","",IF(K64=-1,"",IF(K64=0,0,IF(SUM(Einstellungen!$G$15,Einstellungen!$G$24,Einstellungen!$G$32)&lt;&gt;100,"—",ROUND((K64*Einstellungen!$G$15+L64*Einstellungen!$G$24+M64*Einstellungen!$G$32)/100,1)))))</f>
        <v/>
      </c>
      <c r="O64" s="37" t="str">
        <f>IF(Kundendaten!C65="","",IF(K64=-1,"⚠ Datenfehler",IF(K64=0,"Inaktiv",IF(SUM(Einstellungen!$G$15,Einstellungen!$G$24,Einstellungen!$G$32)&lt;&gt;100,"—",IF(N64&gt;=4,"Champion",IF(N64&gt;=3,"Entwicklung",IF(N64&gt;=2,"Gefährdet","Abwanderung")))))))</f>
        <v/>
      </c>
    </row>
    <row r="65" spans="2:15" ht="14.25" customHeight="1" x14ac:dyDescent="0.35">
      <c r="B65" s="37" t="str">
        <f>IF(Kundendaten!C66="","",Kundendaten!B66)</f>
        <v/>
      </c>
      <c r="C65" s="38" t="str">
        <f>IF(Kundendaten!C66="","",IF(Kundendaten!C66="","",Kundendaten!C66))</f>
        <v/>
      </c>
      <c r="D65" s="38" t="str">
        <f>IF(Kundendaten!C66="","",IF(Kundendaten!D66="","",Kundendaten!D66))</f>
        <v/>
      </c>
      <c r="E65" s="38" t="str">
        <f>IF(Kundendaten!C66="","",IF(Kundendaten!E66="","",Kundendaten!E66))</f>
        <v/>
      </c>
      <c r="F65" s="38" t="str">
        <f>IF(Kundendaten!C66="","",IF(Kundendaten!F66="","",Kundendaten!F66))</f>
        <v/>
      </c>
      <c r="G65" s="37" t="str">
        <f>IF(Kundendaten!C66="","",IF(Kundendaten!G66="","",Kundendaten!G66))</f>
        <v/>
      </c>
      <c r="H65" s="38" t="str">
        <f>IF(Kundendaten!C66="","",IF(Kundendaten!H66="","",Kundendaten!H66))</f>
        <v/>
      </c>
      <c r="I65" s="37" t="str">
        <f>IF(Kundendaten!C66="","",IF(Kundendaten!I66="","",IF(OR(UPPER(Kundendaten!I66)="D",UPPER(Kundendaten!I66)="DE",UPPER(Kundendaten!I66)="DEU",UPPER(Kundendaten!I66)="DEUTSCHLAND",UPPER(Kundendaten!I66)="GERMANY",UPPER(Kundendaten!I66)="GER"),"",IFERROR(UPPER(VLOOKUP(UPPER(Kundendaten!I66),Laendercodes!$A:$B,2,FALSE())),UPPER(Kundendaten!I66)))))</f>
        <v/>
      </c>
      <c r="J65" s="59" t="str">
        <f>IF(Kundendaten!C66="","",Einstellungen!$C$9-Kundendaten!J66)</f>
        <v/>
      </c>
      <c r="K65" s="37" t="str">
        <f>IF(Kundendaten!C66="","",IF(J65&lt;0,-1,IF(J65&gt;Einstellungen!$C$11,0,IF(J65&lt;=Einstellungen!$D$15,5,IF(J65&lt;=Einstellungen!$D$16,4,IF(J65&lt;=Einstellungen!$D$17,3,IF(J65&lt;=Einstellungen!$D$18,2,1)))))))</f>
        <v/>
      </c>
      <c r="L65" s="37" t="str">
        <f>IF(Kundendaten!C66="","",IF(J65&lt;0,-1,IF(J65&gt;Einstellungen!$C$11,0,IF(Kundendaten!K66&gt;=Einstellungen!$C$24,5,IF(Kundendaten!K66&gt;=Einstellungen!$C$25,4,IF(Kundendaten!K66&gt;=Einstellungen!$C$26,3,IF(Kundendaten!K66&gt;=Einstellungen!$C$27,2,1)))))))</f>
        <v/>
      </c>
      <c r="M65" s="37" t="str">
        <f>IF(Kundendaten!C66="","",IF(J65&lt;0,-1,IF(J65&gt;Einstellungen!$C$11,0,IF(Kundendaten!L66&gt;=Einstellungen!$C$32,5,IF(Kundendaten!L66&gt;=Einstellungen!$C$33,4,IF(Kundendaten!L66&gt;=Einstellungen!$C$34,3,IF(Kundendaten!L66&gt;=Einstellungen!$C$35,2,1)))))))</f>
        <v/>
      </c>
      <c r="N65" s="37" t="str">
        <f>IF(Kundendaten!C66="","",IF(K65=-1,"",IF(K65=0,0,IF(SUM(Einstellungen!$G$15,Einstellungen!$G$24,Einstellungen!$G$32)&lt;&gt;100,"—",ROUND((K65*Einstellungen!$G$15+L65*Einstellungen!$G$24+M65*Einstellungen!$G$32)/100,1)))))</f>
        <v/>
      </c>
      <c r="O65" s="37" t="str">
        <f>IF(Kundendaten!C66="","",IF(K65=-1,"⚠ Datenfehler",IF(K65=0,"Inaktiv",IF(SUM(Einstellungen!$G$15,Einstellungen!$G$24,Einstellungen!$G$32)&lt;&gt;100,"—",IF(N65&gt;=4,"Champion",IF(N65&gt;=3,"Entwicklung",IF(N65&gt;=2,"Gefährdet","Abwanderung")))))))</f>
        <v/>
      </c>
    </row>
    <row r="66" spans="2:15" ht="14.25" customHeight="1" x14ac:dyDescent="0.35">
      <c r="B66" s="37" t="str">
        <f>IF(Kundendaten!C67="","",Kundendaten!B67)</f>
        <v/>
      </c>
      <c r="C66" s="38" t="str">
        <f>IF(Kundendaten!C67="","",IF(Kundendaten!C67="","",Kundendaten!C67))</f>
        <v/>
      </c>
      <c r="D66" s="38" t="str">
        <f>IF(Kundendaten!C67="","",IF(Kundendaten!D67="","",Kundendaten!D67))</f>
        <v/>
      </c>
      <c r="E66" s="38" t="str">
        <f>IF(Kundendaten!C67="","",IF(Kundendaten!E67="","",Kundendaten!E67))</f>
        <v/>
      </c>
      <c r="F66" s="38" t="str">
        <f>IF(Kundendaten!C67="","",IF(Kundendaten!F67="","",Kundendaten!F67))</f>
        <v/>
      </c>
      <c r="G66" s="37" t="str">
        <f>IF(Kundendaten!C67="","",IF(Kundendaten!G67="","",Kundendaten!G67))</f>
        <v/>
      </c>
      <c r="H66" s="38" t="str">
        <f>IF(Kundendaten!C67="","",IF(Kundendaten!H67="","",Kundendaten!H67))</f>
        <v/>
      </c>
      <c r="I66" s="37" t="str">
        <f>IF(Kundendaten!C67="","",IF(Kundendaten!I67="","",IF(OR(UPPER(Kundendaten!I67)="D",UPPER(Kundendaten!I67)="DE",UPPER(Kundendaten!I67)="DEU",UPPER(Kundendaten!I67)="DEUTSCHLAND",UPPER(Kundendaten!I67)="GERMANY",UPPER(Kundendaten!I67)="GER"),"",IFERROR(UPPER(VLOOKUP(UPPER(Kundendaten!I67),Laendercodes!$A:$B,2,FALSE())),UPPER(Kundendaten!I67)))))</f>
        <v/>
      </c>
      <c r="J66" s="59" t="str">
        <f>IF(Kundendaten!C67="","",Einstellungen!$C$9-Kundendaten!J67)</f>
        <v/>
      </c>
      <c r="K66" s="37" t="str">
        <f>IF(Kundendaten!C67="","",IF(J66&lt;0,-1,IF(J66&gt;Einstellungen!$C$11,0,IF(J66&lt;=Einstellungen!$D$15,5,IF(J66&lt;=Einstellungen!$D$16,4,IF(J66&lt;=Einstellungen!$D$17,3,IF(J66&lt;=Einstellungen!$D$18,2,1)))))))</f>
        <v/>
      </c>
      <c r="L66" s="37" t="str">
        <f>IF(Kundendaten!C67="","",IF(J66&lt;0,-1,IF(J66&gt;Einstellungen!$C$11,0,IF(Kundendaten!K67&gt;=Einstellungen!$C$24,5,IF(Kundendaten!K67&gt;=Einstellungen!$C$25,4,IF(Kundendaten!K67&gt;=Einstellungen!$C$26,3,IF(Kundendaten!K67&gt;=Einstellungen!$C$27,2,1)))))))</f>
        <v/>
      </c>
      <c r="M66" s="37" t="str">
        <f>IF(Kundendaten!C67="","",IF(J66&lt;0,-1,IF(J66&gt;Einstellungen!$C$11,0,IF(Kundendaten!L67&gt;=Einstellungen!$C$32,5,IF(Kundendaten!L67&gt;=Einstellungen!$C$33,4,IF(Kundendaten!L67&gt;=Einstellungen!$C$34,3,IF(Kundendaten!L67&gt;=Einstellungen!$C$35,2,1)))))))</f>
        <v/>
      </c>
      <c r="N66" s="37" t="str">
        <f>IF(Kundendaten!C67="","",IF(K66=-1,"",IF(K66=0,0,IF(SUM(Einstellungen!$G$15,Einstellungen!$G$24,Einstellungen!$G$32)&lt;&gt;100,"—",ROUND((K66*Einstellungen!$G$15+L66*Einstellungen!$G$24+M66*Einstellungen!$G$32)/100,1)))))</f>
        <v/>
      </c>
      <c r="O66" s="37" t="str">
        <f>IF(Kundendaten!C67="","",IF(K66=-1,"⚠ Datenfehler",IF(K66=0,"Inaktiv",IF(SUM(Einstellungen!$G$15,Einstellungen!$G$24,Einstellungen!$G$32)&lt;&gt;100,"—",IF(N66&gt;=4,"Champion",IF(N66&gt;=3,"Entwicklung",IF(N66&gt;=2,"Gefährdet","Abwanderung")))))))</f>
        <v/>
      </c>
    </row>
    <row r="67" spans="2:15" ht="14.25" customHeight="1" x14ac:dyDescent="0.35">
      <c r="B67" s="37" t="str">
        <f>IF(Kundendaten!C68="","",Kundendaten!B68)</f>
        <v/>
      </c>
      <c r="C67" s="38" t="str">
        <f>IF(Kundendaten!C68="","",IF(Kundendaten!C68="","",Kundendaten!C68))</f>
        <v/>
      </c>
      <c r="D67" s="38" t="str">
        <f>IF(Kundendaten!C68="","",IF(Kundendaten!D68="","",Kundendaten!D68))</f>
        <v/>
      </c>
      <c r="E67" s="38" t="str">
        <f>IF(Kundendaten!C68="","",IF(Kundendaten!E68="","",Kundendaten!E68))</f>
        <v/>
      </c>
      <c r="F67" s="38" t="str">
        <f>IF(Kundendaten!C68="","",IF(Kundendaten!F68="","",Kundendaten!F68))</f>
        <v/>
      </c>
      <c r="G67" s="37" t="str">
        <f>IF(Kundendaten!C68="","",IF(Kundendaten!G68="","",Kundendaten!G68))</f>
        <v/>
      </c>
      <c r="H67" s="38" t="str">
        <f>IF(Kundendaten!C68="","",IF(Kundendaten!H68="","",Kundendaten!H68))</f>
        <v/>
      </c>
      <c r="I67" s="37" t="str">
        <f>IF(Kundendaten!C68="","",IF(Kundendaten!I68="","",IF(OR(UPPER(Kundendaten!I68)="D",UPPER(Kundendaten!I68)="DE",UPPER(Kundendaten!I68)="DEU",UPPER(Kundendaten!I68)="DEUTSCHLAND",UPPER(Kundendaten!I68)="GERMANY",UPPER(Kundendaten!I68)="GER"),"",IFERROR(UPPER(VLOOKUP(UPPER(Kundendaten!I68),Laendercodes!$A:$B,2,FALSE())),UPPER(Kundendaten!I68)))))</f>
        <v/>
      </c>
      <c r="J67" s="59" t="str">
        <f>IF(Kundendaten!C68="","",Einstellungen!$C$9-Kundendaten!J68)</f>
        <v/>
      </c>
      <c r="K67" s="37" t="str">
        <f>IF(Kundendaten!C68="","",IF(J67&lt;0,-1,IF(J67&gt;Einstellungen!$C$11,0,IF(J67&lt;=Einstellungen!$D$15,5,IF(J67&lt;=Einstellungen!$D$16,4,IF(J67&lt;=Einstellungen!$D$17,3,IF(J67&lt;=Einstellungen!$D$18,2,1)))))))</f>
        <v/>
      </c>
      <c r="L67" s="37" t="str">
        <f>IF(Kundendaten!C68="","",IF(J67&lt;0,-1,IF(J67&gt;Einstellungen!$C$11,0,IF(Kundendaten!K68&gt;=Einstellungen!$C$24,5,IF(Kundendaten!K68&gt;=Einstellungen!$C$25,4,IF(Kundendaten!K68&gt;=Einstellungen!$C$26,3,IF(Kundendaten!K68&gt;=Einstellungen!$C$27,2,1)))))))</f>
        <v/>
      </c>
      <c r="M67" s="37" t="str">
        <f>IF(Kundendaten!C68="","",IF(J67&lt;0,-1,IF(J67&gt;Einstellungen!$C$11,0,IF(Kundendaten!L68&gt;=Einstellungen!$C$32,5,IF(Kundendaten!L68&gt;=Einstellungen!$C$33,4,IF(Kundendaten!L68&gt;=Einstellungen!$C$34,3,IF(Kundendaten!L68&gt;=Einstellungen!$C$35,2,1)))))))</f>
        <v/>
      </c>
      <c r="N67" s="37" t="str">
        <f>IF(Kundendaten!C68="","",IF(K67=-1,"",IF(K67=0,0,IF(SUM(Einstellungen!$G$15,Einstellungen!$G$24,Einstellungen!$G$32)&lt;&gt;100,"—",ROUND((K67*Einstellungen!$G$15+L67*Einstellungen!$G$24+M67*Einstellungen!$G$32)/100,1)))))</f>
        <v/>
      </c>
      <c r="O67" s="37" t="str">
        <f>IF(Kundendaten!C68="","",IF(K67=-1,"⚠ Datenfehler",IF(K67=0,"Inaktiv",IF(SUM(Einstellungen!$G$15,Einstellungen!$G$24,Einstellungen!$G$32)&lt;&gt;100,"—",IF(N67&gt;=4,"Champion",IF(N67&gt;=3,"Entwicklung",IF(N67&gt;=2,"Gefährdet","Abwanderung")))))))</f>
        <v/>
      </c>
    </row>
    <row r="68" spans="2:15" ht="14.25" customHeight="1" x14ac:dyDescent="0.35">
      <c r="B68" s="37" t="str">
        <f>IF(Kundendaten!C69="","",Kundendaten!B69)</f>
        <v/>
      </c>
      <c r="C68" s="38" t="str">
        <f>IF(Kundendaten!C69="","",IF(Kundendaten!C69="","",Kundendaten!C69))</f>
        <v/>
      </c>
      <c r="D68" s="38" t="str">
        <f>IF(Kundendaten!C69="","",IF(Kundendaten!D69="","",Kundendaten!D69))</f>
        <v/>
      </c>
      <c r="E68" s="38" t="str">
        <f>IF(Kundendaten!C69="","",IF(Kundendaten!E69="","",Kundendaten!E69))</f>
        <v/>
      </c>
      <c r="F68" s="38" t="str">
        <f>IF(Kundendaten!C69="","",IF(Kundendaten!F69="","",Kundendaten!F69))</f>
        <v/>
      </c>
      <c r="G68" s="37" t="str">
        <f>IF(Kundendaten!C69="","",IF(Kundendaten!G69="","",Kundendaten!G69))</f>
        <v/>
      </c>
      <c r="H68" s="38" t="str">
        <f>IF(Kundendaten!C69="","",IF(Kundendaten!H69="","",Kundendaten!H69))</f>
        <v/>
      </c>
      <c r="I68" s="37" t="str">
        <f>IF(Kundendaten!C69="","",IF(Kundendaten!I69="","",IF(OR(UPPER(Kundendaten!I69)="D",UPPER(Kundendaten!I69)="DE",UPPER(Kundendaten!I69)="DEU",UPPER(Kundendaten!I69)="DEUTSCHLAND",UPPER(Kundendaten!I69)="GERMANY",UPPER(Kundendaten!I69)="GER"),"",IFERROR(UPPER(VLOOKUP(UPPER(Kundendaten!I69),Laendercodes!$A:$B,2,FALSE())),UPPER(Kundendaten!I69)))))</f>
        <v/>
      </c>
      <c r="J68" s="59" t="str">
        <f>IF(Kundendaten!C69="","",Einstellungen!$C$9-Kundendaten!J69)</f>
        <v/>
      </c>
      <c r="K68" s="37" t="str">
        <f>IF(Kundendaten!C69="","",IF(J68&lt;0,-1,IF(J68&gt;Einstellungen!$C$11,0,IF(J68&lt;=Einstellungen!$D$15,5,IF(J68&lt;=Einstellungen!$D$16,4,IF(J68&lt;=Einstellungen!$D$17,3,IF(J68&lt;=Einstellungen!$D$18,2,1)))))))</f>
        <v/>
      </c>
      <c r="L68" s="37" t="str">
        <f>IF(Kundendaten!C69="","",IF(J68&lt;0,-1,IF(J68&gt;Einstellungen!$C$11,0,IF(Kundendaten!K69&gt;=Einstellungen!$C$24,5,IF(Kundendaten!K69&gt;=Einstellungen!$C$25,4,IF(Kundendaten!K69&gt;=Einstellungen!$C$26,3,IF(Kundendaten!K69&gt;=Einstellungen!$C$27,2,1)))))))</f>
        <v/>
      </c>
      <c r="M68" s="37" t="str">
        <f>IF(Kundendaten!C69="","",IF(J68&lt;0,-1,IF(J68&gt;Einstellungen!$C$11,0,IF(Kundendaten!L69&gt;=Einstellungen!$C$32,5,IF(Kundendaten!L69&gt;=Einstellungen!$C$33,4,IF(Kundendaten!L69&gt;=Einstellungen!$C$34,3,IF(Kundendaten!L69&gt;=Einstellungen!$C$35,2,1)))))))</f>
        <v/>
      </c>
      <c r="N68" s="37" t="str">
        <f>IF(Kundendaten!C69="","",IF(K68=-1,"",IF(K68=0,0,IF(SUM(Einstellungen!$G$15,Einstellungen!$G$24,Einstellungen!$G$32)&lt;&gt;100,"—",ROUND((K68*Einstellungen!$G$15+L68*Einstellungen!$G$24+M68*Einstellungen!$G$32)/100,1)))))</f>
        <v/>
      </c>
      <c r="O68" s="37" t="str">
        <f>IF(Kundendaten!C69="","",IF(K68=-1,"⚠ Datenfehler",IF(K68=0,"Inaktiv",IF(SUM(Einstellungen!$G$15,Einstellungen!$G$24,Einstellungen!$G$32)&lt;&gt;100,"—",IF(N68&gt;=4,"Champion",IF(N68&gt;=3,"Entwicklung",IF(N68&gt;=2,"Gefährdet","Abwanderung")))))))</f>
        <v/>
      </c>
    </row>
    <row r="69" spans="2:15" ht="14.25" customHeight="1" x14ac:dyDescent="0.35">
      <c r="B69" s="37" t="str">
        <f>IF(Kundendaten!C70="","",Kundendaten!B70)</f>
        <v/>
      </c>
      <c r="C69" s="38" t="str">
        <f>IF(Kundendaten!C70="","",IF(Kundendaten!C70="","",Kundendaten!C70))</f>
        <v/>
      </c>
      <c r="D69" s="38" t="str">
        <f>IF(Kundendaten!C70="","",IF(Kundendaten!D70="","",Kundendaten!D70))</f>
        <v/>
      </c>
      <c r="E69" s="38" t="str">
        <f>IF(Kundendaten!C70="","",IF(Kundendaten!E70="","",Kundendaten!E70))</f>
        <v/>
      </c>
      <c r="F69" s="38" t="str">
        <f>IF(Kundendaten!C70="","",IF(Kundendaten!F70="","",Kundendaten!F70))</f>
        <v/>
      </c>
      <c r="G69" s="37" t="str">
        <f>IF(Kundendaten!C70="","",IF(Kundendaten!G70="","",Kundendaten!G70))</f>
        <v/>
      </c>
      <c r="H69" s="38" t="str">
        <f>IF(Kundendaten!C70="","",IF(Kundendaten!H70="","",Kundendaten!H70))</f>
        <v/>
      </c>
      <c r="I69" s="37" t="str">
        <f>IF(Kundendaten!C70="","",IF(Kundendaten!I70="","",IF(OR(UPPER(Kundendaten!I70)="D",UPPER(Kundendaten!I70)="DE",UPPER(Kundendaten!I70)="DEU",UPPER(Kundendaten!I70)="DEUTSCHLAND",UPPER(Kundendaten!I70)="GERMANY",UPPER(Kundendaten!I70)="GER"),"",IFERROR(UPPER(VLOOKUP(UPPER(Kundendaten!I70),Laendercodes!$A:$B,2,FALSE())),UPPER(Kundendaten!I70)))))</f>
        <v/>
      </c>
      <c r="J69" s="59" t="str">
        <f>IF(Kundendaten!C70="","",Einstellungen!$C$9-Kundendaten!J70)</f>
        <v/>
      </c>
      <c r="K69" s="37" t="str">
        <f>IF(Kundendaten!C70="","",IF(J69&lt;0,-1,IF(J69&gt;Einstellungen!$C$11,0,IF(J69&lt;=Einstellungen!$D$15,5,IF(J69&lt;=Einstellungen!$D$16,4,IF(J69&lt;=Einstellungen!$D$17,3,IF(J69&lt;=Einstellungen!$D$18,2,1)))))))</f>
        <v/>
      </c>
      <c r="L69" s="37" t="str">
        <f>IF(Kundendaten!C70="","",IF(J69&lt;0,-1,IF(J69&gt;Einstellungen!$C$11,0,IF(Kundendaten!K70&gt;=Einstellungen!$C$24,5,IF(Kundendaten!K70&gt;=Einstellungen!$C$25,4,IF(Kundendaten!K70&gt;=Einstellungen!$C$26,3,IF(Kundendaten!K70&gt;=Einstellungen!$C$27,2,1)))))))</f>
        <v/>
      </c>
      <c r="M69" s="37" t="str">
        <f>IF(Kundendaten!C70="","",IF(J69&lt;0,-1,IF(J69&gt;Einstellungen!$C$11,0,IF(Kundendaten!L70&gt;=Einstellungen!$C$32,5,IF(Kundendaten!L70&gt;=Einstellungen!$C$33,4,IF(Kundendaten!L70&gt;=Einstellungen!$C$34,3,IF(Kundendaten!L70&gt;=Einstellungen!$C$35,2,1)))))))</f>
        <v/>
      </c>
      <c r="N69" s="37" t="str">
        <f>IF(Kundendaten!C70="","",IF(K69=-1,"",IF(K69=0,0,IF(SUM(Einstellungen!$G$15,Einstellungen!$G$24,Einstellungen!$G$32)&lt;&gt;100,"—",ROUND((K69*Einstellungen!$G$15+L69*Einstellungen!$G$24+M69*Einstellungen!$G$32)/100,1)))))</f>
        <v/>
      </c>
      <c r="O69" s="37" t="str">
        <f>IF(Kundendaten!C70="","",IF(K69=-1,"⚠ Datenfehler",IF(K69=0,"Inaktiv",IF(SUM(Einstellungen!$G$15,Einstellungen!$G$24,Einstellungen!$G$32)&lt;&gt;100,"—",IF(N69&gt;=4,"Champion",IF(N69&gt;=3,"Entwicklung",IF(N69&gt;=2,"Gefährdet","Abwanderung")))))))</f>
        <v/>
      </c>
    </row>
    <row r="70" spans="2:15" ht="14.25" customHeight="1" x14ac:dyDescent="0.35">
      <c r="B70" s="37" t="str">
        <f>IF(Kundendaten!C71="","",Kundendaten!B71)</f>
        <v/>
      </c>
      <c r="C70" s="38" t="str">
        <f>IF(Kundendaten!C71="","",IF(Kundendaten!C71="","",Kundendaten!C71))</f>
        <v/>
      </c>
      <c r="D70" s="38" t="str">
        <f>IF(Kundendaten!C71="","",IF(Kundendaten!D71="","",Kundendaten!D71))</f>
        <v/>
      </c>
      <c r="E70" s="38" t="str">
        <f>IF(Kundendaten!C71="","",IF(Kundendaten!E71="","",Kundendaten!E71))</f>
        <v/>
      </c>
      <c r="F70" s="38" t="str">
        <f>IF(Kundendaten!C71="","",IF(Kundendaten!F71="","",Kundendaten!F71))</f>
        <v/>
      </c>
      <c r="G70" s="37" t="str">
        <f>IF(Kundendaten!C71="","",IF(Kundendaten!G71="","",Kundendaten!G71))</f>
        <v/>
      </c>
      <c r="H70" s="38" t="str">
        <f>IF(Kundendaten!C71="","",IF(Kundendaten!H71="","",Kundendaten!H71))</f>
        <v/>
      </c>
      <c r="I70" s="37" t="str">
        <f>IF(Kundendaten!C71="","",IF(Kundendaten!I71="","",IF(OR(UPPER(Kundendaten!I71)="D",UPPER(Kundendaten!I71)="DE",UPPER(Kundendaten!I71)="DEU",UPPER(Kundendaten!I71)="DEUTSCHLAND",UPPER(Kundendaten!I71)="GERMANY",UPPER(Kundendaten!I71)="GER"),"",IFERROR(UPPER(VLOOKUP(UPPER(Kundendaten!I71),Laendercodes!$A:$B,2,FALSE())),UPPER(Kundendaten!I71)))))</f>
        <v/>
      </c>
      <c r="J70" s="59" t="str">
        <f>IF(Kundendaten!C71="","",Einstellungen!$C$9-Kundendaten!J71)</f>
        <v/>
      </c>
      <c r="K70" s="37" t="str">
        <f>IF(Kundendaten!C71="","",IF(J70&lt;0,-1,IF(J70&gt;Einstellungen!$C$11,0,IF(J70&lt;=Einstellungen!$D$15,5,IF(J70&lt;=Einstellungen!$D$16,4,IF(J70&lt;=Einstellungen!$D$17,3,IF(J70&lt;=Einstellungen!$D$18,2,1)))))))</f>
        <v/>
      </c>
      <c r="L70" s="37" t="str">
        <f>IF(Kundendaten!C71="","",IF(J70&lt;0,-1,IF(J70&gt;Einstellungen!$C$11,0,IF(Kundendaten!K71&gt;=Einstellungen!$C$24,5,IF(Kundendaten!K71&gt;=Einstellungen!$C$25,4,IF(Kundendaten!K71&gt;=Einstellungen!$C$26,3,IF(Kundendaten!K71&gt;=Einstellungen!$C$27,2,1)))))))</f>
        <v/>
      </c>
      <c r="M70" s="37" t="str">
        <f>IF(Kundendaten!C71="","",IF(J70&lt;0,-1,IF(J70&gt;Einstellungen!$C$11,0,IF(Kundendaten!L71&gt;=Einstellungen!$C$32,5,IF(Kundendaten!L71&gt;=Einstellungen!$C$33,4,IF(Kundendaten!L71&gt;=Einstellungen!$C$34,3,IF(Kundendaten!L71&gt;=Einstellungen!$C$35,2,1)))))))</f>
        <v/>
      </c>
      <c r="N70" s="37" t="str">
        <f>IF(Kundendaten!C71="","",IF(K70=-1,"",IF(K70=0,0,IF(SUM(Einstellungen!$G$15,Einstellungen!$G$24,Einstellungen!$G$32)&lt;&gt;100,"—",ROUND((K70*Einstellungen!$G$15+L70*Einstellungen!$G$24+M70*Einstellungen!$G$32)/100,1)))))</f>
        <v/>
      </c>
      <c r="O70" s="37" t="str">
        <f>IF(Kundendaten!C71="","",IF(K70=-1,"⚠ Datenfehler",IF(K70=0,"Inaktiv",IF(SUM(Einstellungen!$G$15,Einstellungen!$G$24,Einstellungen!$G$32)&lt;&gt;100,"—",IF(N70&gt;=4,"Champion",IF(N70&gt;=3,"Entwicklung",IF(N70&gt;=2,"Gefährdet","Abwanderung")))))))</f>
        <v/>
      </c>
    </row>
    <row r="71" spans="2:15" ht="14.25" customHeight="1" x14ac:dyDescent="0.35">
      <c r="B71" s="37" t="str">
        <f>IF(Kundendaten!C72="","",Kundendaten!B72)</f>
        <v/>
      </c>
      <c r="C71" s="38" t="str">
        <f>IF(Kundendaten!C72="","",IF(Kundendaten!C72="","",Kundendaten!C72))</f>
        <v/>
      </c>
      <c r="D71" s="38" t="str">
        <f>IF(Kundendaten!C72="","",IF(Kundendaten!D72="","",Kundendaten!D72))</f>
        <v/>
      </c>
      <c r="E71" s="38" t="str">
        <f>IF(Kundendaten!C72="","",IF(Kundendaten!E72="","",Kundendaten!E72))</f>
        <v/>
      </c>
      <c r="F71" s="38" t="str">
        <f>IF(Kundendaten!C72="","",IF(Kundendaten!F72="","",Kundendaten!F72))</f>
        <v/>
      </c>
      <c r="G71" s="37" t="str">
        <f>IF(Kundendaten!C72="","",IF(Kundendaten!G72="","",Kundendaten!G72))</f>
        <v/>
      </c>
      <c r="H71" s="38" t="str">
        <f>IF(Kundendaten!C72="","",IF(Kundendaten!H72="","",Kundendaten!H72))</f>
        <v/>
      </c>
      <c r="I71" s="37" t="str">
        <f>IF(Kundendaten!C72="","",IF(Kundendaten!I72="","",IF(OR(UPPER(Kundendaten!I72)="D",UPPER(Kundendaten!I72)="DE",UPPER(Kundendaten!I72)="DEU",UPPER(Kundendaten!I72)="DEUTSCHLAND",UPPER(Kundendaten!I72)="GERMANY",UPPER(Kundendaten!I72)="GER"),"",IFERROR(UPPER(VLOOKUP(UPPER(Kundendaten!I72),Laendercodes!$A:$B,2,FALSE())),UPPER(Kundendaten!I72)))))</f>
        <v/>
      </c>
      <c r="J71" s="59" t="str">
        <f>IF(Kundendaten!C72="","",Einstellungen!$C$9-Kundendaten!J72)</f>
        <v/>
      </c>
      <c r="K71" s="37" t="str">
        <f>IF(Kundendaten!C72="","",IF(J71&lt;0,-1,IF(J71&gt;Einstellungen!$C$11,0,IF(J71&lt;=Einstellungen!$D$15,5,IF(J71&lt;=Einstellungen!$D$16,4,IF(J71&lt;=Einstellungen!$D$17,3,IF(J71&lt;=Einstellungen!$D$18,2,1)))))))</f>
        <v/>
      </c>
      <c r="L71" s="37" t="str">
        <f>IF(Kundendaten!C72="","",IF(J71&lt;0,-1,IF(J71&gt;Einstellungen!$C$11,0,IF(Kundendaten!K72&gt;=Einstellungen!$C$24,5,IF(Kundendaten!K72&gt;=Einstellungen!$C$25,4,IF(Kundendaten!K72&gt;=Einstellungen!$C$26,3,IF(Kundendaten!K72&gt;=Einstellungen!$C$27,2,1)))))))</f>
        <v/>
      </c>
      <c r="M71" s="37" t="str">
        <f>IF(Kundendaten!C72="","",IF(J71&lt;0,-1,IF(J71&gt;Einstellungen!$C$11,0,IF(Kundendaten!L72&gt;=Einstellungen!$C$32,5,IF(Kundendaten!L72&gt;=Einstellungen!$C$33,4,IF(Kundendaten!L72&gt;=Einstellungen!$C$34,3,IF(Kundendaten!L72&gt;=Einstellungen!$C$35,2,1)))))))</f>
        <v/>
      </c>
      <c r="N71" s="37" t="str">
        <f>IF(Kundendaten!C72="","",IF(K71=-1,"",IF(K71=0,0,IF(SUM(Einstellungen!$G$15,Einstellungen!$G$24,Einstellungen!$G$32)&lt;&gt;100,"—",ROUND((K71*Einstellungen!$G$15+L71*Einstellungen!$G$24+M71*Einstellungen!$G$32)/100,1)))))</f>
        <v/>
      </c>
      <c r="O71" s="37" t="str">
        <f>IF(Kundendaten!C72="","",IF(K71=-1,"⚠ Datenfehler",IF(K71=0,"Inaktiv",IF(SUM(Einstellungen!$G$15,Einstellungen!$G$24,Einstellungen!$G$32)&lt;&gt;100,"—",IF(N71&gt;=4,"Champion",IF(N71&gt;=3,"Entwicklung",IF(N71&gt;=2,"Gefährdet","Abwanderung")))))))</f>
        <v/>
      </c>
    </row>
    <row r="72" spans="2:15" ht="14.25" customHeight="1" x14ac:dyDescent="0.35">
      <c r="B72" s="37" t="str">
        <f>IF(Kundendaten!C73="","",Kundendaten!B73)</f>
        <v/>
      </c>
      <c r="C72" s="38" t="str">
        <f>IF(Kundendaten!C73="","",IF(Kundendaten!C73="","",Kundendaten!C73))</f>
        <v/>
      </c>
      <c r="D72" s="38" t="str">
        <f>IF(Kundendaten!C73="","",IF(Kundendaten!D73="","",Kundendaten!D73))</f>
        <v/>
      </c>
      <c r="E72" s="38" t="str">
        <f>IF(Kundendaten!C73="","",IF(Kundendaten!E73="","",Kundendaten!E73))</f>
        <v/>
      </c>
      <c r="F72" s="38" t="str">
        <f>IF(Kundendaten!C73="","",IF(Kundendaten!F73="","",Kundendaten!F73))</f>
        <v/>
      </c>
      <c r="G72" s="37" t="str">
        <f>IF(Kundendaten!C73="","",IF(Kundendaten!G73="","",Kundendaten!G73))</f>
        <v/>
      </c>
      <c r="H72" s="38" t="str">
        <f>IF(Kundendaten!C73="","",IF(Kundendaten!H73="","",Kundendaten!H73))</f>
        <v/>
      </c>
      <c r="I72" s="37" t="str">
        <f>IF(Kundendaten!C73="","",IF(Kundendaten!I73="","",IF(OR(UPPER(Kundendaten!I73)="D",UPPER(Kundendaten!I73)="DE",UPPER(Kundendaten!I73)="DEU",UPPER(Kundendaten!I73)="DEUTSCHLAND",UPPER(Kundendaten!I73)="GERMANY",UPPER(Kundendaten!I73)="GER"),"",IFERROR(UPPER(VLOOKUP(UPPER(Kundendaten!I73),Laendercodes!$A:$B,2,FALSE())),UPPER(Kundendaten!I73)))))</f>
        <v/>
      </c>
      <c r="J72" s="59" t="str">
        <f>IF(Kundendaten!C73="","",Einstellungen!$C$9-Kundendaten!J73)</f>
        <v/>
      </c>
      <c r="K72" s="37" t="str">
        <f>IF(Kundendaten!C73="","",IF(J72&lt;0,-1,IF(J72&gt;Einstellungen!$C$11,0,IF(J72&lt;=Einstellungen!$D$15,5,IF(J72&lt;=Einstellungen!$D$16,4,IF(J72&lt;=Einstellungen!$D$17,3,IF(J72&lt;=Einstellungen!$D$18,2,1)))))))</f>
        <v/>
      </c>
      <c r="L72" s="37" t="str">
        <f>IF(Kundendaten!C73="","",IF(J72&lt;0,-1,IF(J72&gt;Einstellungen!$C$11,0,IF(Kundendaten!K73&gt;=Einstellungen!$C$24,5,IF(Kundendaten!K73&gt;=Einstellungen!$C$25,4,IF(Kundendaten!K73&gt;=Einstellungen!$C$26,3,IF(Kundendaten!K73&gt;=Einstellungen!$C$27,2,1)))))))</f>
        <v/>
      </c>
      <c r="M72" s="37" t="str">
        <f>IF(Kundendaten!C73="","",IF(J72&lt;0,-1,IF(J72&gt;Einstellungen!$C$11,0,IF(Kundendaten!L73&gt;=Einstellungen!$C$32,5,IF(Kundendaten!L73&gt;=Einstellungen!$C$33,4,IF(Kundendaten!L73&gt;=Einstellungen!$C$34,3,IF(Kundendaten!L73&gt;=Einstellungen!$C$35,2,1)))))))</f>
        <v/>
      </c>
      <c r="N72" s="37" t="str">
        <f>IF(Kundendaten!C73="","",IF(K72=-1,"",IF(K72=0,0,IF(SUM(Einstellungen!$G$15,Einstellungen!$G$24,Einstellungen!$G$32)&lt;&gt;100,"—",ROUND((K72*Einstellungen!$G$15+L72*Einstellungen!$G$24+M72*Einstellungen!$G$32)/100,1)))))</f>
        <v/>
      </c>
      <c r="O72" s="37" t="str">
        <f>IF(Kundendaten!C73="","",IF(K72=-1,"⚠ Datenfehler",IF(K72=0,"Inaktiv",IF(SUM(Einstellungen!$G$15,Einstellungen!$G$24,Einstellungen!$G$32)&lt;&gt;100,"—",IF(N72&gt;=4,"Champion",IF(N72&gt;=3,"Entwicklung",IF(N72&gt;=2,"Gefährdet","Abwanderung")))))))</f>
        <v/>
      </c>
    </row>
    <row r="73" spans="2:15" ht="14.25" customHeight="1" x14ac:dyDescent="0.35">
      <c r="B73" s="37" t="str">
        <f>IF(Kundendaten!C74="","",Kundendaten!B74)</f>
        <v/>
      </c>
      <c r="C73" s="38" t="str">
        <f>IF(Kundendaten!C74="","",IF(Kundendaten!C74="","",Kundendaten!C74))</f>
        <v/>
      </c>
      <c r="D73" s="38" t="str">
        <f>IF(Kundendaten!C74="","",IF(Kundendaten!D74="","",Kundendaten!D74))</f>
        <v/>
      </c>
      <c r="E73" s="38" t="str">
        <f>IF(Kundendaten!C74="","",IF(Kundendaten!E74="","",Kundendaten!E74))</f>
        <v/>
      </c>
      <c r="F73" s="38" t="str">
        <f>IF(Kundendaten!C74="","",IF(Kundendaten!F74="","",Kundendaten!F74))</f>
        <v/>
      </c>
      <c r="G73" s="37" t="str">
        <f>IF(Kundendaten!C74="","",IF(Kundendaten!G74="","",Kundendaten!G74))</f>
        <v/>
      </c>
      <c r="H73" s="38" t="str">
        <f>IF(Kundendaten!C74="","",IF(Kundendaten!H74="","",Kundendaten!H74))</f>
        <v/>
      </c>
      <c r="I73" s="37" t="str">
        <f>IF(Kundendaten!C74="","",IF(Kundendaten!I74="","",IF(OR(UPPER(Kundendaten!I74)="D",UPPER(Kundendaten!I74)="DE",UPPER(Kundendaten!I74)="DEU",UPPER(Kundendaten!I74)="DEUTSCHLAND",UPPER(Kundendaten!I74)="GERMANY",UPPER(Kundendaten!I74)="GER"),"",IFERROR(UPPER(VLOOKUP(UPPER(Kundendaten!I74),Laendercodes!$A:$B,2,FALSE())),UPPER(Kundendaten!I74)))))</f>
        <v/>
      </c>
      <c r="J73" s="59" t="str">
        <f>IF(Kundendaten!C74="","",Einstellungen!$C$9-Kundendaten!J74)</f>
        <v/>
      </c>
      <c r="K73" s="37" t="str">
        <f>IF(Kundendaten!C74="","",IF(J73&lt;0,-1,IF(J73&gt;Einstellungen!$C$11,0,IF(J73&lt;=Einstellungen!$D$15,5,IF(J73&lt;=Einstellungen!$D$16,4,IF(J73&lt;=Einstellungen!$D$17,3,IF(J73&lt;=Einstellungen!$D$18,2,1)))))))</f>
        <v/>
      </c>
      <c r="L73" s="37" t="str">
        <f>IF(Kundendaten!C74="","",IF(J73&lt;0,-1,IF(J73&gt;Einstellungen!$C$11,0,IF(Kundendaten!K74&gt;=Einstellungen!$C$24,5,IF(Kundendaten!K74&gt;=Einstellungen!$C$25,4,IF(Kundendaten!K74&gt;=Einstellungen!$C$26,3,IF(Kundendaten!K74&gt;=Einstellungen!$C$27,2,1)))))))</f>
        <v/>
      </c>
      <c r="M73" s="37" t="str">
        <f>IF(Kundendaten!C74="","",IF(J73&lt;0,-1,IF(J73&gt;Einstellungen!$C$11,0,IF(Kundendaten!L74&gt;=Einstellungen!$C$32,5,IF(Kundendaten!L74&gt;=Einstellungen!$C$33,4,IF(Kundendaten!L74&gt;=Einstellungen!$C$34,3,IF(Kundendaten!L74&gt;=Einstellungen!$C$35,2,1)))))))</f>
        <v/>
      </c>
      <c r="N73" s="37" t="str">
        <f>IF(Kundendaten!C74="","",IF(K73=-1,"",IF(K73=0,0,IF(SUM(Einstellungen!$G$15,Einstellungen!$G$24,Einstellungen!$G$32)&lt;&gt;100,"—",ROUND((K73*Einstellungen!$G$15+L73*Einstellungen!$G$24+M73*Einstellungen!$G$32)/100,1)))))</f>
        <v/>
      </c>
      <c r="O73" s="37" t="str">
        <f>IF(Kundendaten!C74="","",IF(K73=-1,"⚠ Datenfehler",IF(K73=0,"Inaktiv",IF(SUM(Einstellungen!$G$15,Einstellungen!$G$24,Einstellungen!$G$32)&lt;&gt;100,"—",IF(N73&gt;=4,"Champion",IF(N73&gt;=3,"Entwicklung",IF(N73&gt;=2,"Gefährdet","Abwanderung")))))))</f>
        <v/>
      </c>
    </row>
    <row r="74" spans="2:15" ht="14.25" customHeight="1" x14ac:dyDescent="0.35">
      <c r="B74" s="37" t="str">
        <f>IF(Kundendaten!C75="","",Kundendaten!B75)</f>
        <v/>
      </c>
      <c r="C74" s="38" t="str">
        <f>IF(Kundendaten!C75="","",IF(Kundendaten!C75="","",Kundendaten!C75))</f>
        <v/>
      </c>
      <c r="D74" s="38" t="str">
        <f>IF(Kundendaten!C75="","",IF(Kundendaten!D75="","",Kundendaten!D75))</f>
        <v/>
      </c>
      <c r="E74" s="38" t="str">
        <f>IF(Kundendaten!C75="","",IF(Kundendaten!E75="","",Kundendaten!E75))</f>
        <v/>
      </c>
      <c r="F74" s="38" t="str">
        <f>IF(Kundendaten!C75="","",IF(Kundendaten!F75="","",Kundendaten!F75))</f>
        <v/>
      </c>
      <c r="G74" s="37" t="str">
        <f>IF(Kundendaten!C75="","",IF(Kundendaten!G75="","",Kundendaten!G75))</f>
        <v/>
      </c>
      <c r="H74" s="38" t="str">
        <f>IF(Kundendaten!C75="","",IF(Kundendaten!H75="","",Kundendaten!H75))</f>
        <v/>
      </c>
      <c r="I74" s="37" t="str">
        <f>IF(Kundendaten!C75="","",IF(Kundendaten!I75="","",IF(OR(UPPER(Kundendaten!I75)="D",UPPER(Kundendaten!I75)="DE",UPPER(Kundendaten!I75)="DEU",UPPER(Kundendaten!I75)="DEUTSCHLAND",UPPER(Kundendaten!I75)="GERMANY",UPPER(Kundendaten!I75)="GER"),"",IFERROR(UPPER(VLOOKUP(UPPER(Kundendaten!I75),Laendercodes!$A:$B,2,FALSE())),UPPER(Kundendaten!I75)))))</f>
        <v/>
      </c>
      <c r="J74" s="59" t="str">
        <f>IF(Kundendaten!C75="","",Einstellungen!$C$9-Kundendaten!J75)</f>
        <v/>
      </c>
      <c r="K74" s="37" t="str">
        <f>IF(Kundendaten!C75="","",IF(J74&lt;0,-1,IF(J74&gt;Einstellungen!$C$11,0,IF(J74&lt;=Einstellungen!$D$15,5,IF(J74&lt;=Einstellungen!$D$16,4,IF(J74&lt;=Einstellungen!$D$17,3,IF(J74&lt;=Einstellungen!$D$18,2,1)))))))</f>
        <v/>
      </c>
      <c r="L74" s="37" t="str">
        <f>IF(Kundendaten!C75="","",IF(J74&lt;0,-1,IF(J74&gt;Einstellungen!$C$11,0,IF(Kundendaten!K75&gt;=Einstellungen!$C$24,5,IF(Kundendaten!K75&gt;=Einstellungen!$C$25,4,IF(Kundendaten!K75&gt;=Einstellungen!$C$26,3,IF(Kundendaten!K75&gt;=Einstellungen!$C$27,2,1)))))))</f>
        <v/>
      </c>
      <c r="M74" s="37" t="str">
        <f>IF(Kundendaten!C75="","",IF(J74&lt;0,-1,IF(J74&gt;Einstellungen!$C$11,0,IF(Kundendaten!L75&gt;=Einstellungen!$C$32,5,IF(Kundendaten!L75&gt;=Einstellungen!$C$33,4,IF(Kundendaten!L75&gt;=Einstellungen!$C$34,3,IF(Kundendaten!L75&gt;=Einstellungen!$C$35,2,1)))))))</f>
        <v/>
      </c>
      <c r="N74" s="37" t="str">
        <f>IF(Kundendaten!C75="","",IF(K74=-1,"",IF(K74=0,0,IF(SUM(Einstellungen!$G$15,Einstellungen!$G$24,Einstellungen!$G$32)&lt;&gt;100,"—",ROUND((K74*Einstellungen!$G$15+L74*Einstellungen!$G$24+M74*Einstellungen!$G$32)/100,1)))))</f>
        <v/>
      </c>
      <c r="O74" s="37" t="str">
        <f>IF(Kundendaten!C75="","",IF(K74=-1,"⚠ Datenfehler",IF(K74=0,"Inaktiv",IF(SUM(Einstellungen!$G$15,Einstellungen!$G$24,Einstellungen!$G$32)&lt;&gt;100,"—",IF(N74&gt;=4,"Champion",IF(N74&gt;=3,"Entwicklung",IF(N74&gt;=2,"Gefährdet","Abwanderung")))))))</f>
        <v/>
      </c>
    </row>
    <row r="75" spans="2:15" ht="14.25" customHeight="1" x14ac:dyDescent="0.35">
      <c r="B75" s="37" t="str">
        <f>IF(Kundendaten!C76="","",Kundendaten!B76)</f>
        <v/>
      </c>
      <c r="C75" s="38" t="str">
        <f>IF(Kundendaten!C76="","",IF(Kundendaten!C76="","",Kundendaten!C76))</f>
        <v/>
      </c>
      <c r="D75" s="38" t="str">
        <f>IF(Kundendaten!C76="","",IF(Kundendaten!D76="","",Kundendaten!D76))</f>
        <v/>
      </c>
      <c r="E75" s="38" t="str">
        <f>IF(Kundendaten!C76="","",IF(Kundendaten!E76="","",Kundendaten!E76))</f>
        <v/>
      </c>
      <c r="F75" s="38" t="str">
        <f>IF(Kundendaten!C76="","",IF(Kundendaten!F76="","",Kundendaten!F76))</f>
        <v/>
      </c>
      <c r="G75" s="37" t="str">
        <f>IF(Kundendaten!C76="","",IF(Kundendaten!G76="","",Kundendaten!G76))</f>
        <v/>
      </c>
      <c r="H75" s="38" t="str">
        <f>IF(Kundendaten!C76="","",IF(Kundendaten!H76="","",Kundendaten!H76))</f>
        <v/>
      </c>
      <c r="I75" s="37" t="str">
        <f>IF(Kundendaten!C76="","",IF(Kundendaten!I76="","",IF(OR(UPPER(Kundendaten!I76)="D",UPPER(Kundendaten!I76)="DE",UPPER(Kundendaten!I76)="DEU",UPPER(Kundendaten!I76)="DEUTSCHLAND",UPPER(Kundendaten!I76)="GERMANY",UPPER(Kundendaten!I76)="GER"),"",IFERROR(UPPER(VLOOKUP(UPPER(Kundendaten!I76),Laendercodes!$A:$B,2,FALSE())),UPPER(Kundendaten!I76)))))</f>
        <v/>
      </c>
      <c r="J75" s="59" t="str">
        <f>IF(Kundendaten!C76="","",Einstellungen!$C$9-Kundendaten!J76)</f>
        <v/>
      </c>
      <c r="K75" s="37" t="str">
        <f>IF(Kundendaten!C76="","",IF(J75&lt;0,-1,IF(J75&gt;Einstellungen!$C$11,0,IF(J75&lt;=Einstellungen!$D$15,5,IF(J75&lt;=Einstellungen!$D$16,4,IF(J75&lt;=Einstellungen!$D$17,3,IF(J75&lt;=Einstellungen!$D$18,2,1)))))))</f>
        <v/>
      </c>
      <c r="L75" s="37" t="str">
        <f>IF(Kundendaten!C76="","",IF(J75&lt;0,-1,IF(J75&gt;Einstellungen!$C$11,0,IF(Kundendaten!K76&gt;=Einstellungen!$C$24,5,IF(Kundendaten!K76&gt;=Einstellungen!$C$25,4,IF(Kundendaten!K76&gt;=Einstellungen!$C$26,3,IF(Kundendaten!K76&gt;=Einstellungen!$C$27,2,1)))))))</f>
        <v/>
      </c>
      <c r="M75" s="37" t="str">
        <f>IF(Kundendaten!C76="","",IF(J75&lt;0,-1,IF(J75&gt;Einstellungen!$C$11,0,IF(Kundendaten!L76&gt;=Einstellungen!$C$32,5,IF(Kundendaten!L76&gt;=Einstellungen!$C$33,4,IF(Kundendaten!L76&gt;=Einstellungen!$C$34,3,IF(Kundendaten!L76&gt;=Einstellungen!$C$35,2,1)))))))</f>
        <v/>
      </c>
      <c r="N75" s="37" t="str">
        <f>IF(Kundendaten!C76="","",IF(K75=-1,"",IF(K75=0,0,IF(SUM(Einstellungen!$G$15,Einstellungen!$G$24,Einstellungen!$G$32)&lt;&gt;100,"—",ROUND((K75*Einstellungen!$G$15+L75*Einstellungen!$G$24+M75*Einstellungen!$G$32)/100,1)))))</f>
        <v/>
      </c>
      <c r="O75" s="37" t="str">
        <f>IF(Kundendaten!C76="","",IF(K75=-1,"⚠ Datenfehler",IF(K75=0,"Inaktiv",IF(SUM(Einstellungen!$G$15,Einstellungen!$G$24,Einstellungen!$G$32)&lt;&gt;100,"—",IF(N75&gt;=4,"Champion",IF(N75&gt;=3,"Entwicklung",IF(N75&gt;=2,"Gefährdet","Abwanderung")))))))</f>
        <v/>
      </c>
    </row>
    <row r="76" spans="2:15" ht="14.25" customHeight="1" x14ac:dyDescent="0.35">
      <c r="B76" s="37" t="str">
        <f>IF(Kundendaten!C77="","",Kundendaten!B77)</f>
        <v/>
      </c>
      <c r="C76" s="38" t="str">
        <f>IF(Kundendaten!C77="","",IF(Kundendaten!C77="","",Kundendaten!C77))</f>
        <v/>
      </c>
      <c r="D76" s="38" t="str">
        <f>IF(Kundendaten!C77="","",IF(Kundendaten!D77="","",Kundendaten!D77))</f>
        <v/>
      </c>
      <c r="E76" s="38" t="str">
        <f>IF(Kundendaten!C77="","",IF(Kundendaten!E77="","",Kundendaten!E77))</f>
        <v/>
      </c>
      <c r="F76" s="38" t="str">
        <f>IF(Kundendaten!C77="","",IF(Kundendaten!F77="","",Kundendaten!F77))</f>
        <v/>
      </c>
      <c r="G76" s="37" t="str">
        <f>IF(Kundendaten!C77="","",IF(Kundendaten!G77="","",Kundendaten!G77))</f>
        <v/>
      </c>
      <c r="H76" s="38" t="str">
        <f>IF(Kundendaten!C77="","",IF(Kundendaten!H77="","",Kundendaten!H77))</f>
        <v/>
      </c>
      <c r="I76" s="37" t="str">
        <f>IF(Kundendaten!C77="","",IF(Kundendaten!I77="","",IF(OR(UPPER(Kundendaten!I77)="D",UPPER(Kundendaten!I77)="DE",UPPER(Kundendaten!I77)="DEU",UPPER(Kundendaten!I77)="DEUTSCHLAND",UPPER(Kundendaten!I77)="GERMANY",UPPER(Kundendaten!I77)="GER"),"",IFERROR(UPPER(VLOOKUP(UPPER(Kundendaten!I77),Laendercodes!$A:$B,2,FALSE())),UPPER(Kundendaten!I77)))))</f>
        <v/>
      </c>
      <c r="J76" s="59" t="str">
        <f>IF(Kundendaten!C77="","",Einstellungen!$C$9-Kundendaten!J77)</f>
        <v/>
      </c>
      <c r="K76" s="37" t="str">
        <f>IF(Kundendaten!C77="","",IF(J76&lt;0,-1,IF(J76&gt;Einstellungen!$C$11,0,IF(J76&lt;=Einstellungen!$D$15,5,IF(J76&lt;=Einstellungen!$D$16,4,IF(J76&lt;=Einstellungen!$D$17,3,IF(J76&lt;=Einstellungen!$D$18,2,1)))))))</f>
        <v/>
      </c>
      <c r="L76" s="37" t="str">
        <f>IF(Kundendaten!C77="","",IF(J76&lt;0,-1,IF(J76&gt;Einstellungen!$C$11,0,IF(Kundendaten!K77&gt;=Einstellungen!$C$24,5,IF(Kundendaten!K77&gt;=Einstellungen!$C$25,4,IF(Kundendaten!K77&gt;=Einstellungen!$C$26,3,IF(Kundendaten!K77&gt;=Einstellungen!$C$27,2,1)))))))</f>
        <v/>
      </c>
      <c r="M76" s="37" t="str">
        <f>IF(Kundendaten!C77="","",IF(J76&lt;0,-1,IF(J76&gt;Einstellungen!$C$11,0,IF(Kundendaten!L77&gt;=Einstellungen!$C$32,5,IF(Kundendaten!L77&gt;=Einstellungen!$C$33,4,IF(Kundendaten!L77&gt;=Einstellungen!$C$34,3,IF(Kundendaten!L77&gt;=Einstellungen!$C$35,2,1)))))))</f>
        <v/>
      </c>
      <c r="N76" s="37" t="str">
        <f>IF(Kundendaten!C77="","",IF(K76=-1,"",IF(K76=0,0,IF(SUM(Einstellungen!$G$15,Einstellungen!$G$24,Einstellungen!$G$32)&lt;&gt;100,"—",ROUND((K76*Einstellungen!$G$15+L76*Einstellungen!$G$24+M76*Einstellungen!$G$32)/100,1)))))</f>
        <v/>
      </c>
      <c r="O76" s="37" t="str">
        <f>IF(Kundendaten!C77="","",IF(K76=-1,"⚠ Datenfehler",IF(K76=0,"Inaktiv",IF(SUM(Einstellungen!$G$15,Einstellungen!$G$24,Einstellungen!$G$32)&lt;&gt;100,"—",IF(N76&gt;=4,"Champion",IF(N76&gt;=3,"Entwicklung",IF(N76&gt;=2,"Gefährdet","Abwanderung")))))))</f>
        <v/>
      </c>
    </row>
    <row r="77" spans="2:15" ht="14.25" customHeight="1" x14ac:dyDescent="0.35">
      <c r="B77" s="37" t="str">
        <f>IF(Kundendaten!C78="","",Kundendaten!B78)</f>
        <v/>
      </c>
      <c r="C77" s="38" t="str">
        <f>IF(Kundendaten!C78="","",IF(Kundendaten!C78="","",Kundendaten!C78))</f>
        <v/>
      </c>
      <c r="D77" s="38" t="str">
        <f>IF(Kundendaten!C78="","",IF(Kundendaten!D78="","",Kundendaten!D78))</f>
        <v/>
      </c>
      <c r="E77" s="38" t="str">
        <f>IF(Kundendaten!C78="","",IF(Kundendaten!E78="","",Kundendaten!E78))</f>
        <v/>
      </c>
      <c r="F77" s="38" t="str">
        <f>IF(Kundendaten!C78="","",IF(Kundendaten!F78="","",Kundendaten!F78))</f>
        <v/>
      </c>
      <c r="G77" s="37" t="str">
        <f>IF(Kundendaten!C78="","",IF(Kundendaten!G78="","",Kundendaten!G78))</f>
        <v/>
      </c>
      <c r="H77" s="38" t="str">
        <f>IF(Kundendaten!C78="","",IF(Kundendaten!H78="","",Kundendaten!H78))</f>
        <v/>
      </c>
      <c r="I77" s="37" t="str">
        <f>IF(Kundendaten!C78="","",IF(Kundendaten!I78="","",IF(OR(UPPER(Kundendaten!I78)="D",UPPER(Kundendaten!I78)="DE",UPPER(Kundendaten!I78)="DEU",UPPER(Kundendaten!I78)="DEUTSCHLAND",UPPER(Kundendaten!I78)="GERMANY",UPPER(Kundendaten!I78)="GER"),"",IFERROR(UPPER(VLOOKUP(UPPER(Kundendaten!I78),Laendercodes!$A:$B,2,FALSE())),UPPER(Kundendaten!I78)))))</f>
        <v/>
      </c>
      <c r="J77" s="59" t="str">
        <f>IF(Kundendaten!C78="","",Einstellungen!$C$9-Kundendaten!J78)</f>
        <v/>
      </c>
      <c r="K77" s="37" t="str">
        <f>IF(Kundendaten!C78="","",IF(J77&lt;0,-1,IF(J77&gt;Einstellungen!$C$11,0,IF(J77&lt;=Einstellungen!$D$15,5,IF(J77&lt;=Einstellungen!$D$16,4,IF(J77&lt;=Einstellungen!$D$17,3,IF(J77&lt;=Einstellungen!$D$18,2,1)))))))</f>
        <v/>
      </c>
      <c r="L77" s="37" t="str">
        <f>IF(Kundendaten!C78="","",IF(J77&lt;0,-1,IF(J77&gt;Einstellungen!$C$11,0,IF(Kundendaten!K78&gt;=Einstellungen!$C$24,5,IF(Kundendaten!K78&gt;=Einstellungen!$C$25,4,IF(Kundendaten!K78&gt;=Einstellungen!$C$26,3,IF(Kundendaten!K78&gt;=Einstellungen!$C$27,2,1)))))))</f>
        <v/>
      </c>
      <c r="M77" s="37" t="str">
        <f>IF(Kundendaten!C78="","",IF(J77&lt;0,-1,IF(J77&gt;Einstellungen!$C$11,0,IF(Kundendaten!L78&gt;=Einstellungen!$C$32,5,IF(Kundendaten!L78&gt;=Einstellungen!$C$33,4,IF(Kundendaten!L78&gt;=Einstellungen!$C$34,3,IF(Kundendaten!L78&gt;=Einstellungen!$C$35,2,1)))))))</f>
        <v/>
      </c>
      <c r="N77" s="37" t="str">
        <f>IF(Kundendaten!C78="","",IF(K77=-1,"",IF(K77=0,0,IF(SUM(Einstellungen!$G$15,Einstellungen!$G$24,Einstellungen!$G$32)&lt;&gt;100,"—",ROUND((K77*Einstellungen!$G$15+L77*Einstellungen!$G$24+M77*Einstellungen!$G$32)/100,1)))))</f>
        <v/>
      </c>
      <c r="O77" s="37" t="str">
        <f>IF(Kundendaten!C78="","",IF(K77=-1,"⚠ Datenfehler",IF(K77=0,"Inaktiv",IF(SUM(Einstellungen!$G$15,Einstellungen!$G$24,Einstellungen!$G$32)&lt;&gt;100,"—",IF(N77&gt;=4,"Champion",IF(N77&gt;=3,"Entwicklung",IF(N77&gt;=2,"Gefährdet","Abwanderung")))))))</f>
        <v/>
      </c>
    </row>
    <row r="78" spans="2:15" ht="14.25" customHeight="1" x14ac:dyDescent="0.35">
      <c r="B78" s="37" t="str">
        <f>IF(Kundendaten!C79="","",Kundendaten!B79)</f>
        <v/>
      </c>
      <c r="C78" s="38" t="str">
        <f>IF(Kundendaten!C79="","",IF(Kundendaten!C79="","",Kundendaten!C79))</f>
        <v/>
      </c>
      <c r="D78" s="38" t="str">
        <f>IF(Kundendaten!C79="","",IF(Kundendaten!D79="","",Kundendaten!D79))</f>
        <v/>
      </c>
      <c r="E78" s="38" t="str">
        <f>IF(Kundendaten!C79="","",IF(Kundendaten!E79="","",Kundendaten!E79))</f>
        <v/>
      </c>
      <c r="F78" s="38" t="str">
        <f>IF(Kundendaten!C79="","",IF(Kundendaten!F79="","",Kundendaten!F79))</f>
        <v/>
      </c>
      <c r="G78" s="37" t="str">
        <f>IF(Kundendaten!C79="","",IF(Kundendaten!G79="","",Kundendaten!G79))</f>
        <v/>
      </c>
      <c r="H78" s="38" t="str">
        <f>IF(Kundendaten!C79="","",IF(Kundendaten!H79="","",Kundendaten!H79))</f>
        <v/>
      </c>
      <c r="I78" s="37" t="str">
        <f>IF(Kundendaten!C79="","",IF(Kundendaten!I79="","",IF(OR(UPPER(Kundendaten!I79)="D",UPPER(Kundendaten!I79)="DE",UPPER(Kundendaten!I79)="DEU",UPPER(Kundendaten!I79)="DEUTSCHLAND",UPPER(Kundendaten!I79)="GERMANY",UPPER(Kundendaten!I79)="GER"),"",IFERROR(UPPER(VLOOKUP(UPPER(Kundendaten!I79),Laendercodes!$A:$B,2,FALSE())),UPPER(Kundendaten!I79)))))</f>
        <v/>
      </c>
      <c r="J78" s="59" t="str">
        <f>IF(Kundendaten!C79="","",Einstellungen!$C$9-Kundendaten!J79)</f>
        <v/>
      </c>
      <c r="K78" s="37" t="str">
        <f>IF(Kundendaten!C79="","",IF(J78&lt;0,-1,IF(J78&gt;Einstellungen!$C$11,0,IF(J78&lt;=Einstellungen!$D$15,5,IF(J78&lt;=Einstellungen!$D$16,4,IF(J78&lt;=Einstellungen!$D$17,3,IF(J78&lt;=Einstellungen!$D$18,2,1)))))))</f>
        <v/>
      </c>
      <c r="L78" s="37" t="str">
        <f>IF(Kundendaten!C79="","",IF(J78&lt;0,-1,IF(J78&gt;Einstellungen!$C$11,0,IF(Kundendaten!K79&gt;=Einstellungen!$C$24,5,IF(Kundendaten!K79&gt;=Einstellungen!$C$25,4,IF(Kundendaten!K79&gt;=Einstellungen!$C$26,3,IF(Kundendaten!K79&gt;=Einstellungen!$C$27,2,1)))))))</f>
        <v/>
      </c>
      <c r="M78" s="37" t="str">
        <f>IF(Kundendaten!C79="","",IF(J78&lt;0,-1,IF(J78&gt;Einstellungen!$C$11,0,IF(Kundendaten!L79&gt;=Einstellungen!$C$32,5,IF(Kundendaten!L79&gt;=Einstellungen!$C$33,4,IF(Kundendaten!L79&gt;=Einstellungen!$C$34,3,IF(Kundendaten!L79&gt;=Einstellungen!$C$35,2,1)))))))</f>
        <v/>
      </c>
      <c r="N78" s="37" t="str">
        <f>IF(Kundendaten!C79="","",IF(K78=-1,"",IF(K78=0,0,IF(SUM(Einstellungen!$G$15,Einstellungen!$G$24,Einstellungen!$G$32)&lt;&gt;100,"—",ROUND((K78*Einstellungen!$G$15+L78*Einstellungen!$G$24+M78*Einstellungen!$G$32)/100,1)))))</f>
        <v/>
      </c>
      <c r="O78" s="37" t="str">
        <f>IF(Kundendaten!C79="","",IF(K78=-1,"⚠ Datenfehler",IF(K78=0,"Inaktiv",IF(SUM(Einstellungen!$G$15,Einstellungen!$G$24,Einstellungen!$G$32)&lt;&gt;100,"—",IF(N78&gt;=4,"Champion",IF(N78&gt;=3,"Entwicklung",IF(N78&gt;=2,"Gefährdet","Abwanderung")))))))</f>
        <v/>
      </c>
    </row>
    <row r="79" spans="2:15" ht="14.25" customHeight="1" x14ac:dyDescent="0.35">
      <c r="B79" s="37" t="str">
        <f>IF(Kundendaten!C80="","",Kundendaten!B80)</f>
        <v/>
      </c>
      <c r="C79" s="38" t="str">
        <f>IF(Kundendaten!C80="","",IF(Kundendaten!C80="","",Kundendaten!C80))</f>
        <v/>
      </c>
      <c r="D79" s="38" t="str">
        <f>IF(Kundendaten!C80="","",IF(Kundendaten!D80="","",Kundendaten!D80))</f>
        <v/>
      </c>
      <c r="E79" s="38" t="str">
        <f>IF(Kundendaten!C80="","",IF(Kundendaten!E80="","",Kundendaten!E80))</f>
        <v/>
      </c>
      <c r="F79" s="38" t="str">
        <f>IF(Kundendaten!C80="","",IF(Kundendaten!F80="","",Kundendaten!F80))</f>
        <v/>
      </c>
      <c r="G79" s="37" t="str">
        <f>IF(Kundendaten!C80="","",IF(Kundendaten!G80="","",Kundendaten!G80))</f>
        <v/>
      </c>
      <c r="H79" s="38" t="str">
        <f>IF(Kundendaten!C80="","",IF(Kundendaten!H80="","",Kundendaten!H80))</f>
        <v/>
      </c>
      <c r="I79" s="37" t="str">
        <f>IF(Kundendaten!C80="","",IF(Kundendaten!I80="","",IF(OR(UPPER(Kundendaten!I80)="D",UPPER(Kundendaten!I80)="DE",UPPER(Kundendaten!I80)="DEU",UPPER(Kundendaten!I80)="DEUTSCHLAND",UPPER(Kundendaten!I80)="GERMANY",UPPER(Kundendaten!I80)="GER"),"",IFERROR(UPPER(VLOOKUP(UPPER(Kundendaten!I80),Laendercodes!$A:$B,2,FALSE())),UPPER(Kundendaten!I80)))))</f>
        <v/>
      </c>
      <c r="J79" s="59" t="str">
        <f>IF(Kundendaten!C80="","",Einstellungen!$C$9-Kundendaten!J80)</f>
        <v/>
      </c>
      <c r="K79" s="37" t="str">
        <f>IF(Kundendaten!C80="","",IF(J79&lt;0,-1,IF(J79&gt;Einstellungen!$C$11,0,IF(J79&lt;=Einstellungen!$D$15,5,IF(J79&lt;=Einstellungen!$D$16,4,IF(J79&lt;=Einstellungen!$D$17,3,IF(J79&lt;=Einstellungen!$D$18,2,1)))))))</f>
        <v/>
      </c>
      <c r="L79" s="37" t="str">
        <f>IF(Kundendaten!C80="","",IF(J79&lt;0,-1,IF(J79&gt;Einstellungen!$C$11,0,IF(Kundendaten!K80&gt;=Einstellungen!$C$24,5,IF(Kundendaten!K80&gt;=Einstellungen!$C$25,4,IF(Kundendaten!K80&gt;=Einstellungen!$C$26,3,IF(Kundendaten!K80&gt;=Einstellungen!$C$27,2,1)))))))</f>
        <v/>
      </c>
      <c r="M79" s="37" t="str">
        <f>IF(Kundendaten!C80="","",IF(J79&lt;0,-1,IF(J79&gt;Einstellungen!$C$11,0,IF(Kundendaten!L80&gt;=Einstellungen!$C$32,5,IF(Kundendaten!L80&gt;=Einstellungen!$C$33,4,IF(Kundendaten!L80&gt;=Einstellungen!$C$34,3,IF(Kundendaten!L80&gt;=Einstellungen!$C$35,2,1)))))))</f>
        <v/>
      </c>
      <c r="N79" s="37" t="str">
        <f>IF(Kundendaten!C80="","",IF(K79=-1,"",IF(K79=0,0,IF(SUM(Einstellungen!$G$15,Einstellungen!$G$24,Einstellungen!$G$32)&lt;&gt;100,"—",ROUND((K79*Einstellungen!$G$15+L79*Einstellungen!$G$24+M79*Einstellungen!$G$32)/100,1)))))</f>
        <v/>
      </c>
      <c r="O79" s="37" t="str">
        <f>IF(Kundendaten!C80="","",IF(K79=-1,"⚠ Datenfehler",IF(K79=0,"Inaktiv",IF(SUM(Einstellungen!$G$15,Einstellungen!$G$24,Einstellungen!$G$32)&lt;&gt;100,"—",IF(N79&gt;=4,"Champion",IF(N79&gt;=3,"Entwicklung",IF(N79&gt;=2,"Gefährdet","Abwanderung")))))))</f>
        <v/>
      </c>
    </row>
    <row r="80" spans="2:15" ht="14.25" customHeight="1" x14ac:dyDescent="0.35">
      <c r="B80" s="37" t="str">
        <f>IF(Kundendaten!C81="","",Kundendaten!B81)</f>
        <v/>
      </c>
      <c r="C80" s="38" t="str">
        <f>IF(Kundendaten!C81="","",IF(Kundendaten!C81="","",Kundendaten!C81))</f>
        <v/>
      </c>
      <c r="D80" s="38" t="str">
        <f>IF(Kundendaten!C81="","",IF(Kundendaten!D81="","",Kundendaten!D81))</f>
        <v/>
      </c>
      <c r="E80" s="38" t="str">
        <f>IF(Kundendaten!C81="","",IF(Kundendaten!E81="","",Kundendaten!E81))</f>
        <v/>
      </c>
      <c r="F80" s="38" t="str">
        <f>IF(Kundendaten!C81="","",IF(Kundendaten!F81="","",Kundendaten!F81))</f>
        <v/>
      </c>
      <c r="G80" s="37" t="str">
        <f>IF(Kundendaten!C81="","",IF(Kundendaten!G81="","",Kundendaten!G81))</f>
        <v/>
      </c>
      <c r="H80" s="38" t="str">
        <f>IF(Kundendaten!C81="","",IF(Kundendaten!H81="","",Kundendaten!H81))</f>
        <v/>
      </c>
      <c r="I80" s="37" t="str">
        <f>IF(Kundendaten!C81="","",IF(Kundendaten!I81="","",IF(OR(UPPER(Kundendaten!I81)="D",UPPER(Kundendaten!I81)="DE",UPPER(Kundendaten!I81)="DEU",UPPER(Kundendaten!I81)="DEUTSCHLAND",UPPER(Kundendaten!I81)="GERMANY",UPPER(Kundendaten!I81)="GER"),"",IFERROR(UPPER(VLOOKUP(UPPER(Kundendaten!I81),Laendercodes!$A:$B,2,FALSE())),UPPER(Kundendaten!I81)))))</f>
        <v/>
      </c>
      <c r="J80" s="59" t="str">
        <f>IF(Kundendaten!C81="","",Einstellungen!$C$9-Kundendaten!J81)</f>
        <v/>
      </c>
      <c r="K80" s="37" t="str">
        <f>IF(Kundendaten!C81="","",IF(J80&lt;0,-1,IF(J80&gt;Einstellungen!$C$11,0,IF(J80&lt;=Einstellungen!$D$15,5,IF(J80&lt;=Einstellungen!$D$16,4,IF(J80&lt;=Einstellungen!$D$17,3,IF(J80&lt;=Einstellungen!$D$18,2,1)))))))</f>
        <v/>
      </c>
      <c r="L80" s="37" t="str">
        <f>IF(Kundendaten!C81="","",IF(J80&lt;0,-1,IF(J80&gt;Einstellungen!$C$11,0,IF(Kundendaten!K81&gt;=Einstellungen!$C$24,5,IF(Kundendaten!K81&gt;=Einstellungen!$C$25,4,IF(Kundendaten!K81&gt;=Einstellungen!$C$26,3,IF(Kundendaten!K81&gt;=Einstellungen!$C$27,2,1)))))))</f>
        <v/>
      </c>
      <c r="M80" s="37" t="str">
        <f>IF(Kundendaten!C81="","",IF(J80&lt;0,-1,IF(J80&gt;Einstellungen!$C$11,0,IF(Kundendaten!L81&gt;=Einstellungen!$C$32,5,IF(Kundendaten!L81&gt;=Einstellungen!$C$33,4,IF(Kundendaten!L81&gt;=Einstellungen!$C$34,3,IF(Kundendaten!L81&gt;=Einstellungen!$C$35,2,1)))))))</f>
        <v/>
      </c>
      <c r="N80" s="37" t="str">
        <f>IF(Kundendaten!C81="","",IF(K80=-1,"",IF(K80=0,0,IF(SUM(Einstellungen!$G$15,Einstellungen!$G$24,Einstellungen!$G$32)&lt;&gt;100,"—",ROUND((K80*Einstellungen!$G$15+L80*Einstellungen!$G$24+M80*Einstellungen!$G$32)/100,1)))))</f>
        <v/>
      </c>
      <c r="O80" s="37" t="str">
        <f>IF(Kundendaten!C81="","",IF(K80=-1,"⚠ Datenfehler",IF(K80=0,"Inaktiv",IF(SUM(Einstellungen!$G$15,Einstellungen!$G$24,Einstellungen!$G$32)&lt;&gt;100,"—",IF(N80&gt;=4,"Champion",IF(N80&gt;=3,"Entwicklung",IF(N80&gt;=2,"Gefährdet","Abwanderung")))))))</f>
        <v/>
      </c>
    </row>
    <row r="81" spans="2:15" ht="14.25" customHeight="1" x14ac:dyDescent="0.35">
      <c r="B81" s="37" t="str">
        <f>IF(Kundendaten!C82="","",Kundendaten!B82)</f>
        <v/>
      </c>
      <c r="C81" s="38" t="str">
        <f>IF(Kundendaten!C82="","",IF(Kundendaten!C82="","",Kundendaten!C82))</f>
        <v/>
      </c>
      <c r="D81" s="38" t="str">
        <f>IF(Kundendaten!C82="","",IF(Kundendaten!D82="","",Kundendaten!D82))</f>
        <v/>
      </c>
      <c r="E81" s="38" t="str">
        <f>IF(Kundendaten!C82="","",IF(Kundendaten!E82="","",Kundendaten!E82))</f>
        <v/>
      </c>
      <c r="F81" s="38" t="str">
        <f>IF(Kundendaten!C82="","",IF(Kundendaten!F82="","",Kundendaten!F82))</f>
        <v/>
      </c>
      <c r="G81" s="37" t="str">
        <f>IF(Kundendaten!C82="","",IF(Kundendaten!G82="","",Kundendaten!G82))</f>
        <v/>
      </c>
      <c r="H81" s="38" t="str">
        <f>IF(Kundendaten!C82="","",IF(Kundendaten!H82="","",Kundendaten!H82))</f>
        <v/>
      </c>
      <c r="I81" s="37" t="str">
        <f>IF(Kundendaten!C82="","",IF(Kundendaten!I82="","",IF(OR(UPPER(Kundendaten!I82)="D",UPPER(Kundendaten!I82)="DE",UPPER(Kundendaten!I82)="DEU",UPPER(Kundendaten!I82)="DEUTSCHLAND",UPPER(Kundendaten!I82)="GERMANY",UPPER(Kundendaten!I82)="GER"),"",IFERROR(UPPER(VLOOKUP(UPPER(Kundendaten!I82),Laendercodes!$A:$B,2,FALSE())),UPPER(Kundendaten!I82)))))</f>
        <v/>
      </c>
      <c r="J81" s="59" t="str">
        <f>IF(Kundendaten!C82="","",Einstellungen!$C$9-Kundendaten!J82)</f>
        <v/>
      </c>
      <c r="K81" s="37" t="str">
        <f>IF(Kundendaten!C82="","",IF(J81&lt;0,-1,IF(J81&gt;Einstellungen!$C$11,0,IF(J81&lt;=Einstellungen!$D$15,5,IF(J81&lt;=Einstellungen!$D$16,4,IF(J81&lt;=Einstellungen!$D$17,3,IF(J81&lt;=Einstellungen!$D$18,2,1)))))))</f>
        <v/>
      </c>
      <c r="L81" s="37" t="str">
        <f>IF(Kundendaten!C82="","",IF(J81&lt;0,-1,IF(J81&gt;Einstellungen!$C$11,0,IF(Kundendaten!K82&gt;=Einstellungen!$C$24,5,IF(Kundendaten!K82&gt;=Einstellungen!$C$25,4,IF(Kundendaten!K82&gt;=Einstellungen!$C$26,3,IF(Kundendaten!K82&gt;=Einstellungen!$C$27,2,1)))))))</f>
        <v/>
      </c>
      <c r="M81" s="37" t="str">
        <f>IF(Kundendaten!C82="","",IF(J81&lt;0,-1,IF(J81&gt;Einstellungen!$C$11,0,IF(Kundendaten!L82&gt;=Einstellungen!$C$32,5,IF(Kundendaten!L82&gt;=Einstellungen!$C$33,4,IF(Kundendaten!L82&gt;=Einstellungen!$C$34,3,IF(Kundendaten!L82&gt;=Einstellungen!$C$35,2,1)))))))</f>
        <v/>
      </c>
      <c r="N81" s="37" t="str">
        <f>IF(Kundendaten!C82="","",IF(K81=-1,"",IF(K81=0,0,IF(SUM(Einstellungen!$G$15,Einstellungen!$G$24,Einstellungen!$G$32)&lt;&gt;100,"—",ROUND((K81*Einstellungen!$G$15+L81*Einstellungen!$G$24+M81*Einstellungen!$G$32)/100,1)))))</f>
        <v/>
      </c>
      <c r="O81" s="37" t="str">
        <f>IF(Kundendaten!C82="","",IF(K81=-1,"⚠ Datenfehler",IF(K81=0,"Inaktiv",IF(SUM(Einstellungen!$G$15,Einstellungen!$G$24,Einstellungen!$G$32)&lt;&gt;100,"—",IF(N81&gt;=4,"Champion",IF(N81&gt;=3,"Entwicklung",IF(N81&gt;=2,"Gefährdet","Abwanderung")))))))</f>
        <v/>
      </c>
    </row>
    <row r="82" spans="2:15" ht="14.25" customHeight="1" x14ac:dyDescent="0.35">
      <c r="B82" s="37" t="str">
        <f>IF(Kundendaten!C83="","",Kundendaten!B83)</f>
        <v/>
      </c>
      <c r="C82" s="38" t="str">
        <f>IF(Kundendaten!C83="","",IF(Kundendaten!C83="","",Kundendaten!C83))</f>
        <v/>
      </c>
      <c r="D82" s="38" t="str">
        <f>IF(Kundendaten!C83="","",IF(Kundendaten!D83="","",Kundendaten!D83))</f>
        <v/>
      </c>
      <c r="E82" s="38" t="str">
        <f>IF(Kundendaten!C83="","",IF(Kundendaten!E83="","",Kundendaten!E83))</f>
        <v/>
      </c>
      <c r="F82" s="38" t="str">
        <f>IF(Kundendaten!C83="","",IF(Kundendaten!F83="","",Kundendaten!F83))</f>
        <v/>
      </c>
      <c r="G82" s="37" t="str">
        <f>IF(Kundendaten!C83="","",IF(Kundendaten!G83="","",Kundendaten!G83))</f>
        <v/>
      </c>
      <c r="H82" s="38" t="str">
        <f>IF(Kundendaten!C83="","",IF(Kundendaten!H83="","",Kundendaten!H83))</f>
        <v/>
      </c>
      <c r="I82" s="37" t="str">
        <f>IF(Kundendaten!C83="","",IF(Kundendaten!I83="","",IF(OR(UPPER(Kundendaten!I83)="D",UPPER(Kundendaten!I83)="DE",UPPER(Kundendaten!I83)="DEU",UPPER(Kundendaten!I83)="DEUTSCHLAND",UPPER(Kundendaten!I83)="GERMANY",UPPER(Kundendaten!I83)="GER"),"",IFERROR(UPPER(VLOOKUP(UPPER(Kundendaten!I83),Laendercodes!$A:$B,2,FALSE())),UPPER(Kundendaten!I83)))))</f>
        <v/>
      </c>
      <c r="J82" s="59" t="str">
        <f>IF(Kundendaten!C83="","",Einstellungen!$C$9-Kundendaten!J83)</f>
        <v/>
      </c>
      <c r="K82" s="37" t="str">
        <f>IF(Kundendaten!C83="","",IF(J82&lt;0,-1,IF(J82&gt;Einstellungen!$C$11,0,IF(J82&lt;=Einstellungen!$D$15,5,IF(J82&lt;=Einstellungen!$D$16,4,IF(J82&lt;=Einstellungen!$D$17,3,IF(J82&lt;=Einstellungen!$D$18,2,1)))))))</f>
        <v/>
      </c>
      <c r="L82" s="37" t="str">
        <f>IF(Kundendaten!C83="","",IF(J82&lt;0,-1,IF(J82&gt;Einstellungen!$C$11,0,IF(Kundendaten!K83&gt;=Einstellungen!$C$24,5,IF(Kundendaten!K83&gt;=Einstellungen!$C$25,4,IF(Kundendaten!K83&gt;=Einstellungen!$C$26,3,IF(Kundendaten!K83&gt;=Einstellungen!$C$27,2,1)))))))</f>
        <v/>
      </c>
      <c r="M82" s="37" t="str">
        <f>IF(Kundendaten!C83="","",IF(J82&lt;0,-1,IF(J82&gt;Einstellungen!$C$11,0,IF(Kundendaten!L83&gt;=Einstellungen!$C$32,5,IF(Kundendaten!L83&gt;=Einstellungen!$C$33,4,IF(Kundendaten!L83&gt;=Einstellungen!$C$34,3,IF(Kundendaten!L83&gt;=Einstellungen!$C$35,2,1)))))))</f>
        <v/>
      </c>
      <c r="N82" s="37" t="str">
        <f>IF(Kundendaten!C83="","",IF(K82=-1,"",IF(K82=0,0,IF(SUM(Einstellungen!$G$15,Einstellungen!$G$24,Einstellungen!$G$32)&lt;&gt;100,"—",ROUND((K82*Einstellungen!$G$15+L82*Einstellungen!$G$24+M82*Einstellungen!$G$32)/100,1)))))</f>
        <v/>
      </c>
      <c r="O82" s="37" t="str">
        <f>IF(Kundendaten!C83="","",IF(K82=-1,"⚠ Datenfehler",IF(K82=0,"Inaktiv",IF(SUM(Einstellungen!$G$15,Einstellungen!$G$24,Einstellungen!$G$32)&lt;&gt;100,"—",IF(N82&gt;=4,"Champion",IF(N82&gt;=3,"Entwicklung",IF(N82&gt;=2,"Gefährdet","Abwanderung")))))))</f>
        <v/>
      </c>
    </row>
    <row r="83" spans="2:15" ht="14.25" customHeight="1" x14ac:dyDescent="0.35">
      <c r="B83" s="37" t="str">
        <f>IF(Kundendaten!C84="","",Kundendaten!B84)</f>
        <v/>
      </c>
      <c r="C83" s="38" t="str">
        <f>IF(Kundendaten!C84="","",IF(Kundendaten!C84="","",Kundendaten!C84))</f>
        <v/>
      </c>
      <c r="D83" s="38" t="str">
        <f>IF(Kundendaten!C84="","",IF(Kundendaten!D84="","",Kundendaten!D84))</f>
        <v/>
      </c>
      <c r="E83" s="38" t="str">
        <f>IF(Kundendaten!C84="","",IF(Kundendaten!E84="","",Kundendaten!E84))</f>
        <v/>
      </c>
      <c r="F83" s="38" t="str">
        <f>IF(Kundendaten!C84="","",IF(Kundendaten!F84="","",Kundendaten!F84))</f>
        <v/>
      </c>
      <c r="G83" s="37" t="str">
        <f>IF(Kundendaten!C84="","",IF(Kundendaten!G84="","",Kundendaten!G84))</f>
        <v/>
      </c>
      <c r="H83" s="38" t="str">
        <f>IF(Kundendaten!C84="","",IF(Kundendaten!H84="","",Kundendaten!H84))</f>
        <v/>
      </c>
      <c r="I83" s="37" t="str">
        <f>IF(Kundendaten!C84="","",IF(Kundendaten!I84="","",IF(OR(UPPER(Kundendaten!I84)="D",UPPER(Kundendaten!I84)="DE",UPPER(Kundendaten!I84)="DEU",UPPER(Kundendaten!I84)="DEUTSCHLAND",UPPER(Kundendaten!I84)="GERMANY",UPPER(Kundendaten!I84)="GER"),"",IFERROR(UPPER(VLOOKUP(UPPER(Kundendaten!I84),Laendercodes!$A:$B,2,FALSE())),UPPER(Kundendaten!I84)))))</f>
        <v/>
      </c>
      <c r="J83" s="59" t="str">
        <f>IF(Kundendaten!C84="","",Einstellungen!$C$9-Kundendaten!J84)</f>
        <v/>
      </c>
      <c r="K83" s="37" t="str">
        <f>IF(Kundendaten!C84="","",IF(J83&lt;0,-1,IF(J83&gt;Einstellungen!$C$11,0,IF(J83&lt;=Einstellungen!$D$15,5,IF(J83&lt;=Einstellungen!$D$16,4,IF(J83&lt;=Einstellungen!$D$17,3,IF(J83&lt;=Einstellungen!$D$18,2,1)))))))</f>
        <v/>
      </c>
      <c r="L83" s="37" t="str">
        <f>IF(Kundendaten!C84="","",IF(J83&lt;0,-1,IF(J83&gt;Einstellungen!$C$11,0,IF(Kundendaten!K84&gt;=Einstellungen!$C$24,5,IF(Kundendaten!K84&gt;=Einstellungen!$C$25,4,IF(Kundendaten!K84&gt;=Einstellungen!$C$26,3,IF(Kundendaten!K84&gt;=Einstellungen!$C$27,2,1)))))))</f>
        <v/>
      </c>
      <c r="M83" s="37" t="str">
        <f>IF(Kundendaten!C84="","",IF(J83&lt;0,-1,IF(J83&gt;Einstellungen!$C$11,0,IF(Kundendaten!L84&gt;=Einstellungen!$C$32,5,IF(Kundendaten!L84&gt;=Einstellungen!$C$33,4,IF(Kundendaten!L84&gt;=Einstellungen!$C$34,3,IF(Kundendaten!L84&gt;=Einstellungen!$C$35,2,1)))))))</f>
        <v/>
      </c>
      <c r="N83" s="37" t="str">
        <f>IF(Kundendaten!C84="","",IF(K83=-1,"",IF(K83=0,0,IF(SUM(Einstellungen!$G$15,Einstellungen!$G$24,Einstellungen!$G$32)&lt;&gt;100,"—",ROUND((K83*Einstellungen!$G$15+L83*Einstellungen!$G$24+M83*Einstellungen!$G$32)/100,1)))))</f>
        <v/>
      </c>
      <c r="O83" s="37" t="str">
        <f>IF(Kundendaten!C84="","",IF(K83=-1,"⚠ Datenfehler",IF(K83=0,"Inaktiv",IF(SUM(Einstellungen!$G$15,Einstellungen!$G$24,Einstellungen!$G$32)&lt;&gt;100,"—",IF(N83&gt;=4,"Champion",IF(N83&gt;=3,"Entwicklung",IF(N83&gt;=2,"Gefährdet","Abwanderung")))))))</f>
        <v/>
      </c>
    </row>
    <row r="84" spans="2:15" ht="14.25" customHeight="1" x14ac:dyDescent="0.35">
      <c r="B84" s="37" t="str">
        <f>IF(Kundendaten!C85="","",Kundendaten!B85)</f>
        <v/>
      </c>
      <c r="C84" s="38" t="str">
        <f>IF(Kundendaten!C85="","",IF(Kundendaten!C85="","",Kundendaten!C85))</f>
        <v/>
      </c>
      <c r="D84" s="38" t="str">
        <f>IF(Kundendaten!C85="","",IF(Kundendaten!D85="","",Kundendaten!D85))</f>
        <v/>
      </c>
      <c r="E84" s="38" t="str">
        <f>IF(Kundendaten!C85="","",IF(Kundendaten!E85="","",Kundendaten!E85))</f>
        <v/>
      </c>
      <c r="F84" s="38" t="str">
        <f>IF(Kundendaten!C85="","",IF(Kundendaten!F85="","",Kundendaten!F85))</f>
        <v/>
      </c>
      <c r="G84" s="37" t="str">
        <f>IF(Kundendaten!C85="","",IF(Kundendaten!G85="","",Kundendaten!G85))</f>
        <v/>
      </c>
      <c r="H84" s="38" t="str">
        <f>IF(Kundendaten!C85="","",IF(Kundendaten!H85="","",Kundendaten!H85))</f>
        <v/>
      </c>
      <c r="I84" s="37" t="str">
        <f>IF(Kundendaten!C85="","",IF(Kundendaten!I85="","",IF(OR(UPPER(Kundendaten!I85)="D",UPPER(Kundendaten!I85)="DE",UPPER(Kundendaten!I85)="DEU",UPPER(Kundendaten!I85)="DEUTSCHLAND",UPPER(Kundendaten!I85)="GERMANY",UPPER(Kundendaten!I85)="GER"),"",IFERROR(UPPER(VLOOKUP(UPPER(Kundendaten!I85),Laendercodes!$A:$B,2,FALSE())),UPPER(Kundendaten!I85)))))</f>
        <v/>
      </c>
      <c r="J84" s="59" t="str">
        <f>IF(Kundendaten!C85="","",Einstellungen!$C$9-Kundendaten!J85)</f>
        <v/>
      </c>
      <c r="K84" s="37" t="str">
        <f>IF(Kundendaten!C85="","",IF(J84&lt;0,-1,IF(J84&gt;Einstellungen!$C$11,0,IF(J84&lt;=Einstellungen!$D$15,5,IF(J84&lt;=Einstellungen!$D$16,4,IF(J84&lt;=Einstellungen!$D$17,3,IF(J84&lt;=Einstellungen!$D$18,2,1)))))))</f>
        <v/>
      </c>
      <c r="L84" s="37" t="str">
        <f>IF(Kundendaten!C85="","",IF(J84&lt;0,-1,IF(J84&gt;Einstellungen!$C$11,0,IF(Kundendaten!K85&gt;=Einstellungen!$C$24,5,IF(Kundendaten!K85&gt;=Einstellungen!$C$25,4,IF(Kundendaten!K85&gt;=Einstellungen!$C$26,3,IF(Kundendaten!K85&gt;=Einstellungen!$C$27,2,1)))))))</f>
        <v/>
      </c>
      <c r="M84" s="37" t="str">
        <f>IF(Kundendaten!C85="","",IF(J84&lt;0,-1,IF(J84&gt;Einstellungen!$C$11,0,IF(Kundendaten!L85&gt;=Einstellungen!$C$32,5,IF(Kundendaten!L85&gt;=Einstellungen!$C$33,4,IF(Kundendaten!L85&gt;=Einstellungen!$C$34,3,IF(Kundendaten!L85&gt;=Einstellungen!$C$35,2,1)))))))</f>
        <v/>
      </c>
      <c r="N84" s="37" t="str">
        <f>IF(Kundendaten!C85="","",IF(K84=-1,"",IF(K84=0,0,IF(SUM(Einstellungen!$G$15,Einstellungen!$G$24,Einstellungen!$G$32)&lt;&gt;100,"—",ROUND((K84*Einstellungen!$G$15+L84*Einstellungen!$G$24+M84*Einstellungen!$G$32)/100,1)))))</f>
        <v/>
      </c>
      <c r="O84" s="37" t="str">
        <f>IF(Kundendaten!C85="","",IF(K84=-1,"⚠ Datenfehler",IF(K84=0,"Inaktiv",IF(SUM(Einstellungen!$G$15,Einstellungen!$G$24,Einstellungen!$G$32)&lt;&gt;100,"—",IF(N84&gt;=4,"Champion",IF(N84&gt;=3,"Entwicklung",IF(N84&gt;=2,"Gefährdet","Abwanderung")))))))</f>
        <v/>
      </c>
    </row>
    <row r="85" spans="2:15" ht="14.25" customHeight="1" x14ac:dyDescent="0.35">
      <c r="B85" s="37" t="str">
        <f>IF(Kundendaten!C86="","",Kundendaten!B86)</f>
        <v/>
      </c>
      <c r="C85" s="38" t="str">
        <f>IF(Kundendaten!C86="","",IF(Kundendaten!C86="","",Kundendaten!C86))</f>
        <v/>
      </c>
      <c r="D85" s="38" t="str">
        <f>IF(Kundendaten!C86="","",IF(Kundendaten!D86="","",Kundendaten!D86))</f>
        <v/>
      </c>
      <c r="E85" s="38" t="str">
        <f>IF(Kundendaten!C86="","",IF(Kundendaten!E86="","",Kundendaten!E86))</f>
        <v/>
      </c>
      <c r="F85" s="38" t="str">
        <f>IF(Kundendaten!C86="","",IF(Kundendaten!F86="","",Kundendaten!F86))</f>
        <v/>
      </c>
      <c r="G85" s="37" t="str">
        <f>IF(Kundendaten!C86="","",IF(Kundendaten!G86="","",Kundendaten!G86))</f>
        <v/>
      </c>
      <c r="H85" s="38" t="str">
        <f>IF(Kundendaten!C86="","",IF(Kundendaten!H86="","",Kundendaten!H86))</f>
        <v/>
      </c>
      <c r="I85" s="37" t="str">
        <f>IF(Kundendaten!C86="","",IF(Kundendaten!I86="","",IF(OR(UPPER(Kundendaten!I86)="D",UPPER(Kundendaten!I86)="DE",UPPER(Kundendaten!I86)="DEU",UPPER(Kundendaten!I86)="DEUTSCHLAND",UPPER(Kundendaten!I86)="GERMANY",UPPER(Kundendaten!I86)="GER"),"",IFERROR(UPPER(VLOOKUP(UPPER(Kundendaten!I86),Laendercodes!$A:$B,2,FALSE())),UPPER(Kundendaten!I86)))))</f>
        <v/>
      </c>
      <c r="J85" s="59" t="str">
        <f>IF(Kundendaten!C86="","",Einstellungen!$C$9-Kundendaten!J86)</f>
        <v/>
      </c>
      <c r="K85" s="37" t="str">
        <f>IF(Kundendaten!C86="","",IF(J85&lt;0,-1,IF(J85&gt;Einstellungen!$C$11,0,IF(J85&lt;=Einstellungen!$D$15,5,IF(J85&lt;=Einstellungen!$D$16,4,IF(J85&lt;=Einstellungen!$D$17,3,IF(J85&lt;=Einstellungen!$D$18,2,1)))))))</f>
        <v/>
      </c>
      <c r="L85" s="37" t="str">
        <f>IF(Kundendaten!C86="","",IF(J85&lt;0,-1,IF(J85&gt;Einstellungen!$C$11,0,IF(Kundendaten!K86&gt;=Einstellungen!$C$24,5,IF(Kundendaten!K86&gt;=Einstellungen!$C$25,4,IF(Kundendaten!K86&gt;=Einstellungen!$C$26,3,IF(Kundendaten!K86&gt;=Einstellungen!$C$27,2,1)))))))</f>
        <v/>
      </c>
      <c r="M85" s="37" t="str">
        <f>IF(Kundendaten!C86="","",IF(J85&lt;0,-1,IF(J85&gt;Einstellungen!$C$11,0,IF(Kundendaten!L86&gt;=Einstellungen!$C$32,5,IF(Kundendaten!L86&gt;=Einstellungen!$C$33,4,IF(Kundendaten!L86&gt;=Einstellungen!$C$34,3,IF(Kundendaten!L86&gt;=Einstellungen!$C$35,2,1)))))))</f>
        <v/>
      </c>
      <c r="N85" s="37" t="str">
        <f>IF(Kundendaten!C86="","",IF(K85=-1,"",IF(K85=0,0,IF(SUM(Einstellungen!$G$15,Einstellungen!$G$24,Einstellungen!$G$32)&lt;&gt;100,"—",ROUND((K85*Einstellungen!$G$15+L85*Einstellungen!$G$24+M85*Einstellungen!$G$32)/100,1)))))</f>
        <v/>
      </c>
      <c r="O85" s="37" t="str">
        <f>IF(Kundendaten!C86="","",IF(K85=-1,"⚠ Datenfehler",IF(K85=0,"Inaktiv",IF(SUM(Einstellungen!$G$15,Einstellungen!$G$24,Einstellungen!$G$32)&lt;&gt;100,"—",IF(N85&gt;=4,"Champion",IF(N85&gt;=3,"Entwicklung",IF(N85&gt;=2,"Gefährdet","Abwanderung")))))))</f>
        <v/>
      </c>
    </row>
    <row r="86" spans="2:15" ht="14.25" customHeight="1" x14ac:dyDescent="0.35">
      <c r="B86" s="37" t="str">
        <f>IF(Kundendaten!C87="","",Kundendaten!B87)</f>
        <v/>
      </c>
      <c r="C86" s="38" t="str">
        <f>IF(Kundendaten!C87="","",IF(Kundendaten!C87="","",Kundendaten!C87))</f>
        <v/>
      </c>
      <c r="D86" s="38" t="str">
        <f>IF(Kundendaten!C87="","",IF(Kundendaten!D87="","",Kundendaten!D87))</f>
        <v/>
      </c>
      <c r="E86" s="38" t="str">
        <f>IF(Kundendaten!C87="","",IF(Kundendaten!E87="","",Kundendaten!E87))</f>
        <v/>
      </c>
      <c r="F86" s="38" t="str">
        <f>IF(Kundendaten!C87="","",IF(Kundendaten!F87="","",Kundendaten!F87))</f>
        <v/>
      </c>
      <c r="G86" s="37" t="str">
        <f>IF(Kundendaten!C87="","",IF(Kundendaten!G87="","",Kundendaten!G87))</f>
        <v/>
      </c>
      <c r="H86" s="38" t="str">
        <f>IF(Kundendaten!C87="","",IF(Kundendaten!H87="","",Kundendaten!H87))</f>
        <v/>
      </c>
      <c r="I86" s="37" t="str">
        <f>IF(Kundendaten!C87="","",IF(Kundendaten!I87="","",IF(OR(UPPER(Kundendaten!I87)="D",UPPER(Kundendaten!I87)="DE",UPPER(Kundendaten!I87)="DEU",UPPER(Kundendaten!I87)="DEUTSCHLAND",UPPER(Kundendaten!I87)="GERMANY",UPPER(Kundendaten!I87)="GER"),"",IFERROR(UPPER(VLOOKUP(UPPER(Kundendaten!I87),Laendercodes!$A:$B,2,FALSE())),UPPER(Kundendaten!I87)))))</f>
        <v/>
      </c>
      <c r="J86" s="59" t="str">
        <f>IF(Kundendaten!C87="","",Einstellungen!$C$9-Kundendaten!J87)</f>
        <v/>
      </c>
      <c r="K86" s="37" t="str">
        <f>IF(Kundendaten!C87="","",IF(J86&lt;0,-1,IF(J86&gt;Einstellungen!$C$11,0,IF(J86&lt;=Einstellungen!$D$15,5,IF(J86&lt;=Einstellungen!$D$16,4,IF(J86&lt;=Einstellungen!$D$17,3,IF(J86&lt;=Einstellungen!$D$18,2,1)))))))</f>
        <v/>
      </c>
      <c r="L86" s="37" t="str">
        <f>IF(Kundendaten!C87="","",IF(J86&lt;0,-1,IF(J86&gt;Einstellungen!$C$11,0,IF(Kundendaten!K87&gt;=Einstellungen!$C$24,5,IF(Kundendaten!K87&gt;=Einstellungen!$C$25,4,IF(Kundendaten!K87&gt;=Einstellungen!$C$26,3,IF(Kundendaten!K87&gt;=Einstellungen!$C$27,2,1)))))))</f>
        <v/>
      </c>
      <c r="M86" s="37" t="str">
        <f>IF(Kundendaten!C87="","",IF(J86&lt;0,-1,IF(J86&gt;Einstellungen!$C$11,0,IF(Kundendaten!L87&gt;=Einstellungen!$C$32,5,IF(Kundendaten!L87&gt;=Einstellungen!$C$33,4,IF(Kundendaten!L87&gt;=Einstellungen!$C$34,3,IF(Kundendaten!L87&gt;=Einstellungen!$C$35,2,1)))))))</f>
        <v/>
      </c>
      <c r="N86" s="37" t="str">
        <f>IF(Kundendaten!C87="","",IF(K86=-1,"",IF(K86=0,0,IF(SUM(Einstellungen!$G$15,Einstellungen!$G$24,Einstellungen!$G$32)&lt;&gt;100,"—",ROUND((K86*Einstellungen!$G$15+L86*Einstellungen!$G$24+M86*Einstellungen!$G$32)/100,1)))))</f>
        <v/>
      </c>
      <c r="O86" s="37" t="str">
        <f>IF(Kundendaten!C87="","",IF(K86=-1,"⚠ Datenfehler",IF(K86=0,"Inaktiv",IF(SUM(Einstellungen!$G$15,Einstellungen!$G$24,Einstellungen!$G$32)&lt;&gt;100,"—",IF(N86&gt;=4,"Champion",IF(N86&gt;=3,"Entwicklung",IF(N86&gt;=2,"Gefährdet","Abwanderung")))))))</f>
        <v/>
      </c>
    </row>
    <row r="87" spans="2:15" ht="14.25" customHeight="1" x14ac:dyDescent="0.35">
      <c r="B87" s="37" t="str">
        <f>IF(Kundendaten!C88="","",Kundendaten!B88)</f>
        <v/>
      </c>
      <c r="C87" s="38" t="str">
        <f>IF(Kundendaten!C88="","",IF(Kundendaten!C88="","",Kundendaten!C88))</f>
        <v/>
      </c>
      <c r="D87" s="38" t="str">
        <f>IF(Kundendaten!C88="","",IF(Kundendaten!D88="","",Kundendaten!D88))</f>
        <v/>
      </c>
      <c r="E87" s="38" t="str">
        <f>IF(Kundendaten!C88="","",IF(Kundendaten!E88="","",Kundendaten!E88))</f>
        <v/>
      </c>
      <c r="F87" s="38" t="str">
        <f>IF(Kundendaten!C88="","",IF(Kundendaten!F88="","",Kundendaten!F88))</f>
        <v/>
      </c>
      <c r="G87" s="37" t="str">
        <f>IF(Kundendaten!C88="","",IF(Kundendaten!G88="","",Kundendaten!G88))</f>
        <v/>
      </c>
      <c r="H87" s="38" t="str">
        <f>IF(Kundendaten!C88="","",IF(Kundendaten!H88="","",Kundendaten!H88))</f>
        <v/>
      </c>
      <c r="I87" s="37" t="str">
        <f>IF(Kundendaten!C88="","",IF(Kundendaten!I88="","",IF(OR(UPPER(Kundendaten!I88)="D",UPPER(Kundendaten!I88)="DE",UPPER(Kundendaten!I88)="DEU",UPPER(Kundendaten!I88)="DEUTSCHLAND",UPPER(Kundendaten!I88)="GERMANY",UPPER(Kundendaten!I88)="GER"),"",IFERROR(UPPER(VLOOKUP(UPPER(Kundendaten!I88),Laendercodes!$A:$B,2,FALSE())),UPPER(Kundendaten!I88)))))</f>
        <v/>
      </c>
      <c r="J87" s="59" t="str">
        <f>IF(Kundendaten!C88="","",Einstellungen!$C$9-Kundendaten!J88)</f>
        <v/>
      </c>
      <c r="K87" s="37" t="str">
        <f>IF(Kundendaten!C88="","",IF(J87&lt;0,-1,IF(J87&gt;Einstellungen!$C$11,0,IF(J87&lt;=Einstellungen!$D$15,5,IF(J87&lt;=Einstellungen!$D$16,4,IF(J87&lt;=Einstellungen!$D$17,3,IF(J87&lt;=Einstellungen!$D$18,2,1)))))))</f>
        <v/>
      </c>
      <c r="L87" s="37" t="str">
        <f>IF(Kundendaten!C88="","",IF(J87&lt;0,-1,IF(J87&gt;Einstellungen!$C$11,0,IF(Kundendaten!K88&gt;=Einstellungen!$C$24,5,IF(Kundendaten!K88&gt;=Einstellungen!$C$25,4,IF(Kundendaten!K88&gt;=Einstellungen!$C$26,3,IF(Kundendaten!K88&gt;=Einstellungen!$C$27,2,1)))))))</f>
        <v/>
      </c>
      <c r="M87" s="37" t="str">
        <f>IF(Kundendaten!C88="","",IF(J87&lt;0,-1,IF(J87&gt;Einstellungen!$C$11,0,IF(Kundendaten!L88&gt;=Einstellungen!$C$32,5,IF(Kundendaten!L88&gt;=Einstellungen!$C$33,4,IF(Kundendaten!L88&gt;=Einstellungen!$C$34,3,IF(Kundendaten!L88&gt;=Einstellungen!$C$35,2,1)))))))</f>
        <v/>
      </c>
      <c r="N87" s="37" t="str">
        <f>IF(Kundendaten!C88="","",IF(K87=-1,"",IF(K87=0,0,IF(SUM(Einstellungen!$G$15,Einstellungen!$G$24,Einstellungen!$G$32)&lt;&gt;100,"—",ROUND((K87*Einstellungen!$G$15+L87*Einstellungen!$G$24+M87*Einstellungen!$G$32)/100,1)))))</f>
        <v/>
      </c>
      <c r="O87" s="37" t="str">
        <f>IF(Kundendaten!C88="","",IF(K87=-1,"⚠ Datenfehler",IF(K87=0,"Inaktiv",IF(SUM(Einstellungen!$G$15,Einstellungen!$G$24,Einstellungen!$G$32)&lt;&gt;100,"—",IF(N87&gt;=4,"Champion",IF(N87&gt;=3,"Entwicklung",IF(N87&gt;=2,"Gefährdet","Abwanderung")))))))</f>
        <v/>
      </c>
    </row>
    <row r="88" spans="2:15" ht="14.25" customHeight="1" x14ac:dyDescent="0.35">
      <c r="B88" s="37" t="str">
        <f>IF(Kundendaten!C89="","",Kundendaten!B89)</f>
        <v/>
      </c>
      <c r="C88" s="38" t="str">
        <f>IF(Kundendaten!C89="","",IF(Kundendaten!C89="","",Kundendaten!C89))</f>
        <v/>
      </c>
      <c r="D88" s="38" t="str">
        <f>IF(Kundendaten!C89="","",IF(Kundendaten!D89="","",Kundendaten!D89))</f>
        <v/>
      </c>
      <c r="E88" s="38" t="str">
        <f>IF(Kundendaten!C89="","",IF(Kundendaten!E89="","",Kundendaten!E89))</f>
        <v/>
      </c>
      <c r="F88" s="38" t="str">
        <f>IF(Kundendaten!C89="","",IF(Kundendaten!F89="","",Kundendaten!F89))</f>
        <v/>
      </c>
      <c r="G88" s="37" t="str">
        <f>IF(Kundendaten!C89="","",IF(Kundendaten!G89="","",Kundendaten!G89))</f>
        <v/>
      </c>
      <c r="H88" s="38" t="str">
        <f>IF(Kundendaten!C89="","",IF(Kundendaten!H89="","",Kundendaten!H89))</f>
        <v/>
      </c>
      <c r="I88" s="37" t="str">
        <f>IF(Kundendaten!C89="","",IF(Kundendaten!I89="","",IF(OR(UPPER(Kundendaten!I89)="D",UPPER(Kundendaten!I89)="DE",UPPER(Kundendaten!I89)="DEU",UPPER(Kundendaten!I89)="DEUTSCHLAND",UPPER(Kundendaten!I89)="GERMANY",UPPER(Kundendaten!I89)="GER"),"",IFERROR(UPPER(VLOOKUP(UPPER(Kundendaten!I89),Laendercodes!$A:$B,2,FALSE())),UPPER(Kundendaten!I89)))))</f>
        <v/>
      </c>
      <c r="J88" s="59" t="str">
        <f>IF(Kundendaten!C89="","",Einstellungen!$C$9-Kundendaten!J89)</f>
        <v/>
      </c>
      <c r="K88" s="37" t="str">
        <f>IF(Kundendaten!C89="","",IF(J88&lt;0,-1,IF(J88&gt;Einstellungen!$C$11,0,IF(J88&lt;=Einstellungen!$D$15,5,IF(J88&lt;=Einstellungen!$D$16,4,IF(J88&lt;=Einstellungen!$D$17,3,IF(J88&lt;=Einstellungen!$D$18,2,1)))))))</f>
        <v/>
      </c>
      <c r="L88" s="37" t="str">
        <f>IF(Kundendaten!C89="","",IF(J88&lt;0,-1,IF(J88&gt;Einstellungen!$C$11,0,IF(Kundendaten!K89&gt;=Einstellungen!$C$24,5,IF(Kundendaten!K89&gt;=Einstellungen!$C$25,4,IF(Kundendaten!K89&gt;=Einstellungen!$C$26,3,IF(Kundendaten!K89&gt;=Einstellungen!$C$27,2,1)))))))</f>
        <v/>
      </c>
      <c r="M88" s="37" t="str">
        <f>IF(Kundendaten!C89="","",IF(J88&lt;0,-1,IF(J88&gt;Einstellungen!$C$11,0,IF(Kundendaten!L89&gt;=Einstellungen!$C$32,5,IF(Kundendaten!L89&gt;=Einstellungen!$C$33,4,IF(Kundendaten!L89&gt;=Einstellungen!$C$34,3,IF(Kundendaten!L89&gt;=Einstellungen!$C$35,2,1)))))))</f>
        <v/>
      </c>
      <c r="N88" s="37" t="str">
        <f>IF(Kundendaten!C89="","",IF(K88=-1,"",IF(K88=0,0,IF(SUM(Einstellungen!$G$15,Einstellungen!$G$24,Einstellungen!$G$32)&lt;&gt;100,"—",ROUND((K88*Einstellungen!$G$15+L88*Einstellungen!$G$24+M88*Einstellungen!$G$32)/100,1)))))</f>
        <v/>
      </c>
      <c r="O88" s="37" t="str">
        <f>IF(Kundendaten!C89="","",IF(K88=-1,"⚠ Datenfehler",IF(K88=0,"Inaktiv",IF(SUM(Einstellungen!$G$15,Einstellungen!$G$24,Einstellungen!$G$32)&lt;&gt;100,"—",IF(N88&gt;=4,"Champion",IF(N88&gt;=3,"Entwicklung",IF(N88&gt;=2,"Gefährdet","Abwanderung")))))))</f>
        <v/>
      </c>
    </row>
    <row r="89" spans="2:15" ht="14.25" customHeight="1" x14ac:dyDescent="0.35">
      <c r="B89" s="37" t="str">
        <f>IF(Kundendaten!C90="","",Kundendaten!B90)</f>
        <v/>
      </c>
      <c r="C89" s="38" t="str">
        <f>IF(Kundendaten!C90="","",IF(Kundendaten!C90="","",Kundendaten!C90))</f>
        <v/>
      </c>
      <c r="D89" s="38" t="str">
        <f>IF(Kundendaten!C90="","",IF(Kundendaten!D90="","",Kundendaten!D90))</f>
        <v/>
      </c>
      <c r="E89" s="38" t="str">
        <f>IF(Kundendaten!C90="","",IF(Kundendaten!E90="","",Kundendaten!E90))</f>
        <v/>
      </c>
      <c r="F89" s="38" t="str">
        <f>IF(Kundendaten!C90="","",IF(Kundendaten!F90="","",Kundendaten!F90))</f>
        <v/>
      </c>
      <c r="G89" s="37" t="str">
        <f>IF(Kundendaten!C90="","",IF(Kundendaten!G90="","",Kundendaten!G90))</f>
        <v/>
      </c>
      <c r="H89" s="38" t="str">
        <f>IF(Kundendaten!C90="","",IF(Kundendaten!H90="","",Kundendaten!H90))</f>
        <v/>
      </c>
      <c r="I89" s="37" t="str">
        <f>IF(Kundendaten!C90="","",IF(Kundendaten!I90="","",IF(OR(UPPER(Kundendaten!I90)="D",UPPER(Kundendaten!I90)="DE",UPPER(Kundendaten!I90)="DEU",UPPER(Kundendaten!I90)="DEUTSCHLAND",UPPER(Kundendaten!I90)="GERMANY",UPPER(Kundendaten!I90)="GER"),"",IFERROR(UPPER(VLOOKUP(UPPER(Kundendaten!I90),Laendercodes!$A:$B,2,FALSE())),UPPER(Kundendaten!I90)))))</f>
        <v/>
      </c>
      <c r="J89" s="59" t="str">
        <f>IF(Kundendaten!C90="","",Einstellungen!$C$9-Kundendaten!J90)</f>
        <v/>
      </c>
      <c r="K89" s="37" t="str">
        <f>IF(Kundendaten!C90="","",IF(J89&lt;0,-1,IF(J89&gt;Einstellungen!$C$11,0,IF(J89&lt;=Einstellungen!$D$15,5,IF(J89&lt;=Einstellungen!$D$16,4,IF(J89&lt;=Einstellungen!$D$17,3,IF(J89&lt;=Einstellungen!$D$18,2,1)))))))</f>
        <v/>
      </c>
      <c r="L89" s="37" t="str">
        <f>IF(Kundendaten!C90="","",IF(J89&lt;0,-1,IF(J89&gt;Einstellungen!$C$11,0,IF(Kundendaten!K90&gt;=Einstellungen!$C$24,5,IF(Kundendaten!K90&gt;=Einstellungen!$C$25,4,IF(Kundendaten!K90&gt;=Einstellungen!$C$26,3,IF(Kundendaten!K90&gt;=Einstellungen!$C$27,2,1)))))))</f>
        <v/>
      </c>
      <c r="M89" s="37" t="str">
        <f>IF(Kundendaten!C90="","",IF(J89&lt;0,-1,IF(J89&gt;Einstellungen!$C$11,0,IF(Kundendaten!L90&gt;=Einstellungen!$C$32,5,IF(Kundendaten!L90&gt;=Einstellungen!$C$33,4,IF(Kundendaten!L90&gt;=Einstellungen!$C$34,3,IF(Kundendaten!L90&gt;=Einstellungen!$C$35,2,1)))))))</f>
        <v/>
      </c>
      <c r="N89" s="37" t="str">
        <f>IF(Kundendaten!C90="","",IF(K89=-1,"",IF(K89=0,0,IF(SUM(Einstellungen!$G$15,Einstellungen!$G$24,Einstellungen!$G$32)&lt;&gt;100,"—",ROUND((K89*Einstellungen!$G$15+L89*Einstellungen!$G$24+M89*Einstellungen!$G$32)/100,1)))))</f>
        <v/>
      </c>
      <c r="O89" s="37" t="str">
        <f>IF(Kundendaten!C90="","",IF(K89=-1,"⚠ Datenfehler",IF(K89=0,"Inaktiv",IF(SUM(Einstellungen!$G$15,Einstellungen!$G$24,Einstellungen!$G$32)&lt;&gt;100,"—",IF(N89&gt;=4,"Champion",IF(N89&gt;=3,"Entwicklung",IF(N89&gt;=2,"Gefährdet","Abwanderung")))))))</f>
        <v/>
      </c>
    </row>
    <row r="90" spans="2:15" ht="14.25" customHeight="1" x14ac:dyDescent="0.35">
      <c r="B90" s="37" t="str">
        <f>IF(Kundendaten!C91="","",Kundendaten!B91)</f>
        <v/>
      </c>
      <c r="C90" s="38" t="str">
        <f>IF(Kundendaten!C91="","",IF(Kundendaten!C91="","",Kundendaten!C91))</f>
        <v/>
      </c>
      <c r="D90" s="38" t="str">
        <f>IF(Kundendaten!C91="","",IF(Kundendaten!D91="","",Kundendaten!D91))</f>
        <v/>
      </c>
      <c r="E90" s="38" t="str">
        <f>IF(Kundendaten!C91="","",IF(Kundendaten!E91="","",Kundendaten!E91))</f>
        <v/>
      </c>
      <c r="F90" s="38" t="str">
        <f>IF(Kundendaten!C91="","",IF(Kundendaten!F91="","",Kundendaten!F91))</f>
        <v/>
      </c>
      <c r="G90" s="37" t="str">
        <f>IF(Kundendaten!C91="","",IF(Kundendaten!G91="","",Kundendaten!G91))</f>
        <v/>
      </c>
      <c r="H90" s="38" t="str">
        <f>IF(Kundendaten!C91="","",IF(Kundendaten!H91="","",Kundendaten!H91))</f>
        <v/>
      </c>
      <c r="I90" s="37" t="str">
        <f>IF(Kundendaten!C91="","",IF(Kundendaten!I91="","",IF(OR(UPPER(Kundendaten!I91)="D",UPPER(Kundendaten!I91)="DE",UPPER(Kundendaten!I91)="DEU",UPPER(Kundendaten!I91)="DEUTSCHLAND",UPPER(Kundendaten!I91)="GERMANY",UPPER(Kundendaten!I91)="GER"),"",IFERROR(UPPER(VLOOKUP(UPPER(Kundendaten!I91),Laendercodes!$A:$B,2,FALSE())),UPPER(Kundendaten!I91)))))</f>
        <v/>
      </c>
      <c r="J90" s="59" t="str">
        <f>IF(Kundendaten!C91="","",Einstellungen!$C$9-Kundendaten!J91)</f>
        <v/>
      </c>
      <c r="K90" s="37" t="str">
        <f>IF(Kundendaten!C91="","",IF(J90&lt;0,-1,IF(J90&gt;Einstellungen!$C$11,0,IF(J90&lt;=Einstellungen!$D$15,5,IF(J90&lt;=Einstellungen!$D$16,4,IF(J90&lt;=Einstellungen!$D$17,3,IF(J90&lt;=Einstellungen!$D$18,2,1)))))))</f>
        <v/>
      </c>
      <c r="L90" s="37" t="str">
        <f>IF(Kundendaten!C91="","",IF(J90&lt;0,-1,IF(J90&gt;Einstellungen!$C$11,0,IF(Kundendaten!K91&gt;=Einstellungen!$C$24,5,IF(Kundendaten!K91&gt;=Einstellungen!$C$25,4,IF(Kundendaten!K91&gt;=Einstellungen!$C$26,3,IF(Kundendaten!K91&gt;=Einstellungen!$C$27,2,1)))))))</f>
        <v/>
      </c>
      <c r="M90" s="37" t="str">
        <f>IF(Kundendaten!C91="","",IF(J90&lt;0,-1,IF(J90&gt;Einstellungen!$C$11,0,IF(Kundendaten!L91&gt;=Einstellungen!$C$32,5,IF(Kundendaten!L91&gt;=Einstellungen!$C$33,4,IF(Kundendaten!L91&gt;=Einstellungen!$C$34,3,IF(Kundendaten!L91&gt;=Einstellungen!$C$35,2,1)))))))</f>
        <v/>
      </c>
      <c r="N90" s="37" t="str">
        <f>IF(Kundendaten!C91="","",IF(K90=-1,"",IF(K90=0,0,IF(SUM(Einstellungen!$G$15,Einstellungen!$G$24,Einstellungen!$G$32)&lt;&gt;100,"—",ROUND((K90*Einstellungen!$G$15+L90*Einstellungen!$G$24+M90*Einstellungen!$G$32)/100,1)))))</f>
        <v/>
      </c>
      <c r="O90" s="37" t="str">
        <f>IF(Kundendaten!C91="","",IF(K90=-1,"⚠ Datenfehler",IF(K90=0,"Inaktiv",IF(SUM(Einstellungen!$G$15,Einstellungen!$G$24,Einstellungen!$G$32)&lt;&gt;100,"—",IF(N90&gt;=4,"Champion",IF(N90&gt;=3,"Entwicklung",IF(N90&gt;=2,"Gefährdet","Abwanderung")))))))</f>
        <v/>
      </c>
    </row>
    <row r="91" spans="2:15" ht="14.25" customHeight="1" x14ac:dyDescent="0.35">
      <c r="B91" s="37" t="str">
        <f>IF(Kundendaten!C92="","",Kundendaten!B92)</f>
        <v/>
      </c>
      <c r="C91" s="38" t="str">
        <f>IF(Kundendaten!C92="","",IF(Kundendaten!C92="","",Kundendaten!C92))</f>
        <v/>
      </c>
      <c r="D91" s="38" t="str">
        <f>IF(Kundendaten!C92="","",IF(Kundendaten!D92="","",Kundendaten!D92))</f>
        <v/>
      </c>
      <c r="E91" s="38" t="str">
        <f>IF(Kundendaten!C92="","",IF(Kundendaten!E92="","",Kundendaten!E92))</f>
        <v/>
      </c>
      <c r="F91" s="38" t="str">
        <f>IF(Kundendaten!C92="","",IF(Kundendaten!F92="","",Kundendaten!F92))</f>
        <v/>
      </c>
      <c r="G91" s="37" t="str">
        <f>IF(Kundendaten!C92="","",IF(Kundendaten!G92="","",Kundendaten!G92))</f>
        <v/>
      </c>
      <c r="H91" s="38" t="str">
        <f>IF(Kundendaten!C92="","",IF(Kundendaten!H92="","",Kundendaten!H92))</f>
        <v/>
      </c>
      <c r="I91" s="37" t="str">
        <f>IF(Kundendaten!C92="","",IF(Kundendaten!I92="","",IF(OR(UPPER(Kundendaten!I92)="D",UPPER(Kundendaten!I92)="DE",UPPER(Kundendaten!I92)="DEU",UPPER(Kundendaten!I92)="DEUTSCHLAND",UPPER(Kundendaten!I92)="GERMANY",UPPER(Kundendaten!I92)="GER"),"",IFERROR(UPPER(VLOOKUP(UPPER(Kundendaten!I92),Laendercodes!$A:$B,2,FALSE())),UPPER(Kundendaten!I92)))))</f>
        <v/>
      </c>
      <c r="J91" s="59" t="str">
        <f>IF(Kundendaten!C92="","",Einstellungen!$C$9-Kundendaten!J92)</f>
        <v/>
      </c>
      <c r="K91" s="37" t="str">
        <f>IF(Kundendaten!C92="","",IF(J91&lt;0,-1,IF(J91&gt;Einstellungen!$C$11,0,IF(J91&lt;=Einstellungen!$D$15,5,IF(J91&lt;=Einstellungen!$D$16,4,IF(J91&lt;=Einstellungen!$D$17,3,IF(J91&lt;=Einstellungen!$D$18,2,1)))))))</f>
        <v/>
      </c>
      <c r="L91" s="37" t="str">
        <f>IF(Kundendaten!C92="","",IF(J91&lt;0,-1,IF(J91&gt;Einstellungen!$C$11,0,IF(Kundendaten!K92&gt;=Einstellungen!$C$24,5,IF(Kundendaten!K92&gt;=Einstellungen!$C$25,4,IF(Kundendaten!K92&gt;=Einstellungen!$C$26,3,IF(Kundendaten!K92&gt;=Einstellungen!$C$27,2,1)))))))</f>
        <v/>
      </c>
      <c r="M91" s="37" t="str">
        <f>IF(Kundendaten!C92="","",IF(J91&lt;0,-1,IF(J91&gt;Einstellungen!$C$11,0,IF(Kundendaten!L92&gt;=Einstellungen!$C$32,5,IF(Kundendaten!L92&gt;=Einstellungen!$C$33,4,IF(Kundendaten!L92&gt;=Einstellungen!$C$34,3,IF(Kundendaten!L92&gt;=Einstellungen!$C$35,2,1)))))))</f>
        <v/>
      </c>
      <c r="N91" s="37" t="str">
        <f>IF(Kundendaten!C92="","",IF(K91=-1,"",IF(K91=0,0,IF(SUM(Einstellungen!$G$15,Einstellungen!$G$24,Einstellungen!$G$32)&lt;&gt;100,"—",ROUND((K91*Einstellungen!$G$15+L91*Einstellungen!$G$24+M91*Einstellungen!$G$32)/100,1)))))</f>
        <v/>
      </c>
      <c r="O91" s="37" t="str">
        <f>IF(Kundendaten!C92="","",IF(K91=-1,"⚠ Datenfehler",IF(K91=0,"Inaktiv",IF(SUM(Einstellungen!$G$15,Einstellungen!$G$24,Einstellungen!$G$32)&lt;&gt;100,"—",IF(N91&gt;=4,"Champion",IF(N91&gt;=3,"Entwicklung",IF(N91&gt;=2,"Gefährdet","Abwanderung")))))))</f>
        <v/>
      </c>
    </row>
    <row r="92" spans="2:15" ht="14.25" customHeight="1" x14ac:dyDescent="0.35">
      <c r="B92" s="37" t="str">
        <f>IF(Kundendaten!C93="","",Kundendaten!B93)</f>
        <v/>
      </c>
      <c r="C92" s="38" t="str">
        <f>IF(Kundendaten!C93="","",IF(Kundendaten!C93="","",Kundendaten!C93))</f>
        <v/>
      </c>
      <c r="D92" s="38" t="str">
        <f>IF(Kundendaten!C93="","",IF(Kundendaten!D93="","",Kundendaten!D93))</f>
        <v/>
      </c>
      <c r="E92" s="38" t="str">
        <f>IF(Kundendaten!C93="","",IF(Kundendaten!E93="","",Kundendaten!E93))</f>
        <v/>
      </c>
      <c r="F92" s="38" t="str">
        <f>IF(Kundendaten!C93="","",IF(Kundendaten!F93="","",Kundendaten!F93))</f>
        <v/>
      </c>
      <c r="G92" s="37" t="str">
        <f>IF(Kundendaten!C93="","",IF(Kundendaten!G93="","",Kundendaten!G93))</f>
        <v/>
      </c>
      <c r="H92" s="38" t="str">
        <f>IF(Kundendaten!C93="","",IF(Kundendaten!H93="","",Kundendaten!H93))</f>
        <v/>
      </c>
      <c r="I92" s="37" t="str">
        <f>IF(Kundendaten!C93="","",IF(Kundendaten!I93="","",IF(OR(UPPER(Kundendaten!I93)="D",UPPER(Kundendaten!I93)="DE",UPPER(Kundendaten!I93)="DEU",UPPER(Kundendaten!I93)="DEUTSCHLAND",UPPER(Kundendaten!I93)="GERMANY",UPPER(Kundendaten!I93)="GER"),"",IFERROR(UPPER(VLOOKUP(UPPER(Kundendaten!I93),Laendercodes!$A:$B,2,FALSE())),UPPER(Kundendaten!I93)))))</f>
        <v/>
      </c>
      <c r="J92" s="59" t="str">
        <f>IF(Kundendaten!C93="","",Einstellungen!$C$9-Kundendaten!J93)</f>
        <v/>
      </c>
      <c r="K92" s="37" t="str">
        <f>IF(Kundendaten!C93="","",IF(J92&lt;0,-1,IF(J92&gt;Einstellungen!$C$11,0,IF(J92&lt;=Einstellungen!$D$15,5,IF(J92&lt;=Einstellungen!$D$16,4,IF(J92&lt;=Einstellungen!$D$17,3,IF(J92&lt;=Einstellungen!$D$18,2,1)))))))</f>
        <v/>
      </c>
      <c r="L92" s="37" t="str">
        <f>IF(Kundendaten!C93="","",IF(J92&lt;0,-1,IF(J92&gt;Einstellungen!$C$11,0,IF(Kundendaten!K93&gt;=Einstellungen!$C$24,5,IF(Kundendaten!K93&gt;=Einstellungen!$C$25,4,IF(Kundendaten!K93&gt;=Einstellungen!$C$26,3,IF(Kundendaten!K93&gt;=Einstellungen!$C$27,2,1)))))))</f>
        <v/>
      </c>
      <c r="M92" s="37" t="str">
        <f>IF(Kundendaten!C93="","",IF(J92&lt;0,-1,IF(J92&gt;Einstellungen!$C$11,0,IF(Kundendaten!L93&gt;=Einstellungen!$C$32,5,IF(Kundendaten!L93&gt;=Einstellungen!$C$33,4,IF(Kundendaten!L93&gt;=Einstellungen!$C$34,3,IF(Kundendaten!L93&gt;=Einstellungen!$C$35,2,1)))))))</f>
        <v/>
      </c>
      <c r="N92" s="37" t="str">
        <f>IF(Kundendaten!C93="","",IF(K92=-1,"",IF(K92=0,0,IF(SUM(Einstellungen!$G$15,Einstellungen!$G$24,Einstellungen!$G$32)&lt;&gt;100,"—",ROUND((K92*Einstellungen!$G$15+L92*Einstellungen!$G$24+M92*Einstellungen!$G$32)/100,1)))))</f>
        <v/>
      </c>
      <c r="O92" s="37" t="str">
        <f>IF(Kundendaten!C93="","",IF(K92=-1,"⚠ Datenfehler",IF(K92=0,"Inaktiv",IF(SUM(Einstellungen!$G$15,Einstellungen!$G$24,Einstellungen!$G$32)&lt;&gt;100,"—",IF(N92&gt;=4,"Champion",IF(N92&gt;=3,"Entwicklung",IF(N92&gt;=2,"Gefährdet","Abwanderung")))))))</f>
        <v/>
      </c>
    </row>
    <row r="93" spans="2:15" ht="14.25" customHeight="1" x14ac:dyDescent="0.35">
      <c r="B93" s="37" t="str">
        <f>IF(Kundendaten!C94="","",Kundendaten!B94)</f>
        <v/>
      </c>
      <c r="C93" s="38" t="str">
        <f>IF(Kundendaten!C94="","",IF(Kundendaten!C94="","",Kundendaten!C94))</f>
        <v/>
      </c>
      <c r="D93" s="38" t="str">
        <f>IF(Kundendaten!C94="","",IF(Kundendaten!D94="","",Kundendaten!D94))</f>
        <v/>
      </c>
      <c r="E93" s="38" t="str">
        <f>IF(Kundendaten!C94="","",IF(Kundendaten!E94="","",Kundendaten!E94))</f>
        <v/>
      </c>
      <c r="F93" s="38" t="str">
        <f>IF(Kundendaten!C94="","",IF(Kundendaten!F94="","",Kundendaten!F94))</f>
        <v/>
      </c>
      <c r="G93" s="37" t="str">
        <f>IF(Kundendaten!C94="","",IF(Kundendaten!G94="","",Kundendaten!G94))</f>
        <v/>
      </c>
      <c r="H93" s="38" t="str">
        <f>IF(Kundendaten!C94="","",IF(Kundendaten!H94="","",Kundendaten!H94))</f>
        <v/>
      </c>
      <c r="I93" s="37" t="str">
        <f>IF(Kundendaten!C94="","",IF(Kundendaten!I94="","",IF(OR(UPPER(Kundendaten!I94)="D",UPPER(Kundendaten!I94)="DE",UPPER(Kundendaten!I94)="DEU",UPPER(Kundendaten!I94)="DEUTSCHLAND",UPPER(Kundendaten!I94)="GERMANY",UPPER(Kundendaten!I94)="GER"),"",IFERROR(UPPER(VLOOKUP(UPPER(Kundendaten!I94),Laendercodes!$A:$B,2,FALSE())),UPPER(Kundendaten!I94)))))</f>
        <v/>
      </c>
      <c r="J93" s="59" t="str">
        <f>IF(Kundendaten!C94="","",Einstellungen!$C$9-Kundendaten!J94)</f>
        <v/>
      </c>
      <c r="K93" s="37" t="str">
        <f>IF(Kundendaten!C94="","",IF(J93&lt;0,-1,IF(J93&gt;Einstellungen!$C$11,0,IF(J93&lt;=Einstellungen!$D$15,5,IF(J93&lt;=Einstellungen!$D$16,4,IF(J93&lt;=Einstellungen!$D$17,3,IF(J93&lt;=Einstellungen!$D$18,2,1)))))))</f>
        <v/>
      </c>
      <c r="L93" s="37" t="str">
        <f>IF(Kundendaten!C94="","",IF(J93&lt;0,-1,IF(J93&gt;Einstellungen!$C$11,0,IF(Kundendaten!K94&gt;=Einstellungen!$C$24,5,IF(Kundendaten!K94&gt;=Einstellungen!$C$25,4,IF(Kundendaten!K94&gt;=Einstellungen!$C$26,3,IF(Kundendaten!K94&gt;=Einstellungen!$C$27,2,1)))))))</f>
        <v/>
      </c>
      <c r="M93" s="37" t="str">
        <f>IF(Kundendaten!C94="","",IF(J93&lt;0,-1,IF(J93&gt;Einstellungen!$C$11,0,IF(Kundendaten!L94&gt;=Einstellungen!$C$32,5,IF(Kundendaten!L94&gt;=Einstellungen!$C$33,4,IF(Kundendaten!L94&gt;=Einstellungen!$C$34,3,IF(Kundendaten!L94&gt;=Einstellungen!$C$35,2,1)))))))</f>
        <v/>
      </c>
      <c r="N93" s="37" t="str">
        <f>IF(Kundendaten!C94="","",IF(K93=-1,"",IF(K93=0,0,IF(SUM(Einstellungen!$G$15,Einstellungen!$G$24,Einstellungen!$G$32)&lt;&gt;100,"—",ROUND((K93*Einstellungen!$G$15+L93*Einstellungen!$G$24+M93*Einstellungen!$G$32)/100,1)))))</f>
        <v/>
      </c>
      <c r="O93" s="37" t="str">
        <f>IF(Kundendaten!C94="","",IF(K93=-1,"⚠ Datenfehler",IF(K93=0,"Inaktiv",IF(SUM(Einstellungen!$G$15,Einstellungen!$G$24,Einstellungen!$G$32)&lt;&gt;100,"—",IF(N93&gt;=4,"Champion",IF(N93&gt;=3,"Entwicklung",IF(N93&gt;=2,"Gefährdet","Abwanderung")))))))</f>
        <v/>
      </c>
    </row>
    <row r="94" spans="2:15" ht="14.25" customHeight="1" x14ac:dyDescent="0.35">
      <c r="B94" s="37" t="str">
        <f>IF(Kundendaten!C95="","",Kundendaten!B95)</f>
        <v/>
      </c>
      <c r="C94" s="38" t="str">
        <f>IF(Kundendaten!C95="","",IF(Kundendaten!C95="","",Kundendaten!C95))</f>
        <v/>
      </c>
      <c r="D94" s="38" t="str">
        <f>IF(Kundendaten!C95="","",IF(Kundendaten!D95="","",Kundendaten!D95))</f>
        <v/>
      </c>
      <c r="E94" s="38" t="str">
        <f>IF(Kundendaten!C95="","",IF(Kundendaten!E95="","",Kundendaten!E95))</f>
        <v/>
      </c>
      <c r="F94" s="38" t="str">
        <f>IF(Kundendaten!C95="","",IF(Kundendaten!F95="","",Kundendaten!F95))</f>
        <v/>
      </c>
      <c r="G94" s="37" t="str">
        <f>IF(Kundendaten!C95="","",IF(Kundendaten!G95="","",Kundendaten!G95))</f>
        <v/>
      </c>
      <c r="H94" s="38" t="str">
        <f>IF(Kundendaten!C95="","",IF(Kundendaten!H95="","",Kundendaten!H95))</f>
        <v/>
      </c>
      <c r="I94" s="37" t="str">
        <f>IF(Kundendaten!C95="","",IF(Kundendaten!I95="","",IF(OR(UPPER(Kundendaten!I95)="D",UPPER(Kundendaten!I95)="DE",UPPER(Kundendaten!I95)="DEU",UPPER(Kundendaten!I95)="DEUTSCHLAND",UPPER(Kundendaten!I95)="GERMANY",UPPER(Kundendaten!I95)="GER"),"",IFERROR(UPPER(VLOOKUP(UPPER(Kundendaten!I95),Laendercodes!$A:$B,2,FALSE())),UPPER(Kundendaten!I95)))))</f>
        <v/>
      </c>
      <c r="J94" s="59" t="str">
        <f>IF(Kundendaten!C95="","",Einstellungen!$C$9-Kundendaten!J95)</f>
        <v/>
      </c>
      <c r="K94" s="37" t="str">
        <f>IF(Kundendaten!C95="","",IF(J94&lt;0,-1,IF(J94&gt;Einstellungen!$C$11,0,IF(J94&lt;=Einstellungen!$D$15,5,IF(J94&lt;=Einstellungen!$D$16,4,IF(J94&lt;=Einstellungen!$D$17,3,IF(J94&lt;=Einstellungen!$D$18,2,1)))))))</f>
        <v/>
      </c>
      <c r="L94" s="37" t="str">
        <f>IF(Kundendaten!C95="","",IF(J94&lt;0,-1,IF(J94&gt;Einstellungen!$C$11,0,IF(Kundendaten!K95&gt;=Einstellungen!$C$24,5,IF(Kundendaten!K95&gt;=Einstellungen!$C$25,4,IF(Kundendaten!K95&gt;=Einstellungen!$C$26,3,IF(Kundendaten!K95&gt;=Einstellungen!$C$27,2,1)))))))</f>
        <v/>
      </c>
      <c r="M94" s="37" t="str">
        <f>IF(Kundendaten!C95="","",IF(J94&lt;0,-1,IF(J94&gt;Einstellungen!$C$11,0,IF(Kundendaten!L95&gt;=Einstellungen!$C$32,5,IF(Kundendaten!L95&gt;=Einstellungen!$C$33,4,IF(Kundendaten!L95&gt;=Einstellungen!$C$34,3,IF(Kundendaten!L95&gt;=Einstellungen!$C$35,2,1)))))))</f>
        <v/>
      </c>
      <c r="N94" s="37" t="str">
        <f>IF(Kundendaten!C95="","",IF(K94=-1,"",IF(K94=0,0,IF(SUM(Einstellungen!$G$15,Einstellungen!$G$24,Einstellungen!$G$32)&lt;&gt;100,"—",ROUND((K94*Einstellungen!$G$15+L94*Einstellungen!$G$24+M94*Einstellungen!$G$32)/100,1)))))</f>
        <v/>
      </c>
      <c r="O94" s="37" t="str">
        <f>IF(Kundendaten!C95="","",IF(K94=-1,"⚠ Datenfehler",IF(K94=0,"Inaktiv",IF(SUM(Einstellungen!$G$15,Einstellungen!$G$24,Einstellungen!$G$32)&lt;&gt;100,"—",IF(N94&gt;=4,"Champion",IF(N94&gt;=3,"Entwicklung",IF(N94&gt;=2,"Gefährdet","Abwanderung")))))))</f>
        <v/>
      </c>
    </row>
    <row r="95" spans="2:15" ht="14.25" customHeight="1" x14ac:dyDescent="0.35">
      <c r="B95" s="37" t="str">
        <f>IF(Kundendaten!C96="","",Kundendaten!B96)</f>
        <v/>
      </c>
      <c r="C95" s="38" t="str">
        <f>IF(Kundendaten!C96="","",IF(Kundendaten!C96="","",Kundendaten!C96))</f>
        <v/>
      </c>
      <c r="D95" s="38" t="str">
        <f>IF(Kundendaten!C96="","",IF(Kundendaten!D96="","",Kundendaten!D96))</f>
        <v/>
      </c>
      <c r="E95" s="38" t="str">
        <f>IF(Kundendaten!C96="","",IF(Kundendaten!E96="","",Kundendaten!E96))</f>
        <v/>
      </c>
      <c r="F95" s="38" t="str">
        <f>IF(Kundendaten!C96="","",IF(Kundendaten!F96="","",Kundendaten!F96))</f>
        <v/>
      </c>
      <c r="G95" s="37" t="str">
        <f>IF(Kundendaten!C96="","",IF(Kundendaten!G96="","",Kundendaten!G96))</f>
        <v/>
      </c>
      <c r="H95" s="38" t="str">
        <f>IF(Kundendaten!C96="","",IF(Kundendaten!H96="","",Kundendaten!H96))</f>
        <v/>
      </c>
      <c r="I95" s="37" t="str">
        <f>IF(Kundendaten!C96="","",IF(Kundendaten!I96="","",IF(OR(UPPER(Kundendaten!I96)="D",UPPER(Kundendaten!I96)="DE",UPPER(Kundendaten!I96)="DEU",UPPER(Kundendaten!I96)="DEUTSCHLAND",UPPER(Kundendaten!I96)="GERMANY",UPPER(Kundendaten!I96)="GER"),"",IFERROR(UPPER(VLOOKUP(UPPER(Kundendaten!I96),Laendercodes!$A:$B,2,FALSE())),UPPER(Kundendaten!I96)))))</f>
        <v/>
      </c>
      <c r="J95" s="59" t="str">
        <f>IF(Kundendaten!C96="","",Einstellungen!$C$9-Kundendaten!J96)</f>
        <v/>
      </c>
      <c r="K95" s="37" t="str">
        <f>IF(Kundendaten!C96="","",IF(J95&lt;0,-1,IF(J95&gt;Einstellungen!$C$11,0,IF(J95&lt;=Einstellungen!$D$15,5,IF(J95&lt;=Einstellungen!$D$16,4,IF(J95&lt;=Einstellungen!$D$17,3,IF(J95&lt;=Einstellungen!$D$18,2,1)))))))</f>
        <v/>
      </c>
      <c r="L95" s="37" t="str">
        <f>IF(Kundendaten!C96="","",IF(J95&lt;0,-1,IF(J95&gt;Einstellungen!$C$11,0,IF(Kundendaten!K96&gt;=Einstellungen!$C$24,5,IF(Kundendaten!K96&gt;=Einstellungen!$C$25,4,IF(Kundendaten!K96&gt;=Einstellungen!$C$26,3,IF(Kundendaten!K96&gt;=Einstellungen!$C$27,2,1)))))))</f>
        <v/>
      </c>
      <c r="M95" s="37" t="str">
        <f>IF(Kundendaten!C96="","",IF(J95&lt;0,-1,IF(J95&gt;Einstellungen!$C$11,0,IF(Kundendaten!L96&gt;=Einstellungen!$C$32,5,IF(Kundendaten!L96&gt;=Einstellungen!$C$33,4,IF(Kundendaten!L96&gt;=Einstellungen!$C$34,3,IF(Kundendaten!L96&gt;=Einstellungen!$C$35,2,1)))))))</f>
        <v/>
      </c>
      <c r="N95" s="37" t="str">
        <f>IF(Kundendaten!C96="","",IF(K95=-1,"",IF(K95=0,0,IF(SUM(Einstellungen!$G$15,Einstellungen!$G$24,Einstellungen!$G$32)&lt;&gt;100,"—",ROUND((K95*Einstellungen!$G$15+L95*Einstellungen!$G$24+M95*Einstellungen!$G$32)/100,1)))))</f>
        <v/>
      </c>
      <c r="O95" s="37" t="str">
        <f>IF(Kundendaten!C96="","",IF(K95=-1,"⚠ Datenfehler",IF(K95=0,"Inaktiv",IF(SUM(Einstellungen!$G$15,Einstellungen!$G$24,Einstellungen!$G$32)&lt;&gt;100,"—",IF(N95&gt;=4,"Champion",IF(N95&gt;=3,"Entwicklung",IF(N95&gt;=2,"Gefährdet","Abwanderung")))))))</f>
        <v/>
      </c>
    </row>
    <row r="96" spans="2:15" ht="14.25" customHeight="1" x14ac:dyDescent="0.35">
      <c r="B96" s="37" t="str">
        <f>IF(Kundendaten!C97="","",Kundendaten!B97)</f>
        <v/>
      </c>
      <c r="C96" s="38" t="str">
        <f>IF(Kundendaten!C97="","",IF(Kundendaten!C97="","",Kundendaten!C97))</f>
        <v/>
      </c>
      <c r="D96" s="38" t="str">
        <f>IF(Kundendaten!C97="","",IF(Kundendaten!D97="","",Kundendaten!D97))</f>
        <v/>
      </c>
      <c r="E96" s="38" t="str">
        <f>IF(Kundendaten!C97="","",IF(Kundendaten!E97="","",Kundendaten!E97))</f>
        <v/>
      </c>
      <c r="F96" s="38" t="str">
        <f>IF(Kundendaten!C97="","",IF(Kundendaten!F97="","",Kundendaten!F97))</f>
        <v/>
      </c>
      <c r="G96" s="37" t="str">
        <f>IF(Kundendaten!C97="","",IF(Kundendaten!G97="","",Kundendaten!G97))</f>
        <v/>
      </c>
      <c r="H96" s="38" t="str">
        <f>IF(Kundendaten!C97="","",IF(Kundendaten!H97="","",Kundendaten!H97))</f>
        <v/>
      </c>
      <c r="I96" s="37" t="str">
        <f>IF(Kundendaten!C97="","",IF(Kundendaten!I97="","",IF(OR(UPPER(Kundendaten!I97)="D",UPPER(Kundendaten!I97)="DE",UPPER(Kundendaten!I97)="DEU",UPPER(Kundendaten!I97)="DEUTSCHLAND",UPPER(Kundendaten!I97)="GERMANY",UPPER(Kundendaten!I97)="GER"),"",IFERROR(UPPER(VLOOKUP(UPPER(Kundendaten!I97),Laendercodes!$A:$B,2,FALSE())),UPPER(Kundendaten!I97)))))</f>
        <v/>
      </c>
      <c r="J96" s="59" t="str">
        <f>IF(Kundendaten!C97="","",Einstellungen!$C$9-Kundendaten!J97)</f>
        <v/>
      </c>
      <c r="K96" s="37" t="str">
        <f>IF(Kundendaten!C97="","",IF(J96&lt;0,-1,IF(J96&gt;Einstellungen!$C$11,0,IF(J96&lt;=Einstellungen!$D$15,5,IF(J96&lt;=Einstellungen!$D$16,4,IF(J96&lt;=Einstellungen!$D$17,3,IF(J96&lt;=Einstellungen!$D$18,2,1)))))))</f>
        <v/>
      </c>
      <c r="L96" s="37" t="str">
        <f>IF(Kundendaten!C97="","",IF(J96&lt;0,-1,IF(J96&gt;Einstellungen!$C$11,0,IF(Kundendaten!K97&gt;=Einstellungen!$C$24,5,IF(Kundendaten!K97&gt;=Einstellungen!$C$25,4,IF(Kundendaten!K97&gt;=Einstellungen!$C$26,3,IF(Kundendaten!K97&gt;=Einstellungen!$C$27,2,1)))))))</f>
        <v/>
      </c>
      <c r="M96" s="37" t="str">
        <f>IF(Kundendaten!C97="","",IF(J96&lt;0,-1,IF(J96&gt;Einstellungen!$C$11,0,IF(Kundendaten!L97&gt;=Einstellungen!$C$32,5,IF(Kundendaten!L97&gt;=Einstellungen!$C$33,4,IF(Kundendaten!L97&gt;=Einstellungen!$C$34,3,IF(Kundendaten!L97&gt;=Einstellungen!$C$35,2,1)))))))</f>
        <v/>
      </c>
      <c r="N96" s="37" t="str">
        <f>IF(Kundendaten!C97="","",IF(K96=-1,"",IF(K96=0,0,IF(SUM(Einstellungen!$G$15,Einstellungen!$G$24,Einstellungen!$G$32)&lt;&gt;100,"—",ROUND((K96*Einstellungen!$G$15+L96*Einstellungen!$G$24+M96*Einstellungen!$G$32)/100,1)))))</f>
        <v/>
      </c>
      <c r="O96" s="37" t="str">
        <f>IF(Kundendaten!C97="","",IF(K96=-1,"⚠ Datenfehler",IF(K96=0,"Inaktiv",IF(SUM(Einstellungen!$G$15,Einstellungen!$G$24,Einstellungen!$G$32)&lt;&gt;100,"—",IF(N96&gt;=4,"Champion",IF(N96&gt;=3,"Entwicklung",IF(N96&gt;=2,"Gefährdet","Abwanderung")))))))</f>
        <v/>
      </c>
    </row>
    <row r="97" spans="2:15" ht="14.25" customHeight="1" x14ac:dyDescent="0.35">
      <c r="B97" s="37" t="str">
        <f>IF(Kundendaten!C98="","",Kundendaten!B98)</f>
        <v/>
      </c>
      <c r="C97" s="38" t="str">
        <f>IF(Kundendaten!C98="","",IF(Kundendaten!C98="","",Kundendaten!C98))</f>
        <v/>
      </c>
      <c r="D97" s="38" t="str">
        <f>IF(Kundendaten!C98="","",IF(Kundendaten!D98="","",Kundendaten!D98))</f>
        <v/>
      </c>
      <c r="E97" s="38" t="str">
        <f>IF(Kundendaten!C98="","",IF(Kundendaten!E98="","",Kundendaten!E98))</f>
        <v/>
      </c>
      <c r="F97" s="38" t="str">
        <f>IF(Kundendaten!C98="","",IF(Kundendaten!F98="","",Kundendaten!F98))</f>
        <v/>
      </c>
      <c r="G97" s="37" t="str">
        <f>IF(Kundendaten!C98="","",IF(Kundendaten!G98="","",Kundendaten!G98))</f>
        <v/>
      </c>
      <c r="H97" s="38" t="str">
        <f>IF(Kundendaten!C98="","",IF(Kundendaten!H98="","",Kundendaten!H98))</f>
        <v/>
      </c>
      <c r="I97" s="37" t="str">
        <f>IF(Kundendaten!C98="","",IF(Kundendaten!I98="","",IF(OR(UPPER(Kundendaten!I98)="D",UPPER(Kundendaten!I98)="DE",UPPER(Kundendaten!I98)="DEU",UPPER(Kundendaten!I98)="DEUTSCHLAND",UPPER(Kundendaten!I98)="GERMANY",UPPER(Kundendaten!I98)="GER"),"",IFERROR(UPPER(VLOOKUP(UPPER(Kundendaten!I98),Laendercodes!$A:$B,2,FALSE())),UPPER(Kundendaten!I98)))))</f>
        <v/>
      </c>
      <c r="J97" s="59" t="str">
        <f>IF(Kundendaten!C98="","",Einstellungen!$C$9-Kundendaten!J98)</f>
        <v/>
      </c>
      <c r="K97" s="37" t="str">
        <f>IF(Kundendaten!C98="","",IF(J97&lt;0,-1,IF(J97&gt;Einstellungen!$C$11,0,IF(J97&lt;=Einstellungen!$D$15,5,IF(J97&lt;=Einstellungen!$D$16,4,IF(J97&lt;=Einstellungen!$D$17,3,IF(J97&lt;=Einstellungen!$D$18,2,1)))))))</f>
        <v/>
      </c>
      <c r="L97" s="37" t="str">
        <f>IF(Kundendaten!C98="","",IF(J97&lt;0,-1,IF(J97&gt;Einstellungen!$C$11,0,IF(Kundendaten!K98&gt;=Einstellungen!$C$24,5,IF(Kundendaten!K98&gt;=Einstellungen!$C$25,4,IF(Kundendaten!K98&gt;=Einstellungen!$C$26,3,IF(Kundendaten!K98&gt;=Einstellungen!$C$27,2,1)))))))</f>
        <v/>
      </c>
      <c r="M97" s="37" t="str">
        <f>IF(Kundendaten!C98="","",IF(J97&lt;0,-1,IF(J97&gt;Einstellungen!$C$11,0,IF(Kundendaten!L98&gt;=Einstellungen!$C$32,5,IF(Kundendaten!L98&gt;=Einstellungen!$C$33,4,IF(Kundendaten!L98&gt;=Einstellungen!$C$34,3,IF(Kundendaten!L98&gt;=Einstellungen!$C$35,2,1)))))))</f>
        <v/>
      </c>
      <c r="N97" s="37" t="str">
        <f>IF(Kundendaten!C98="","",IF(K97=-1,"",IF(K97=0,0,IF(SUM(Einstellungen!$G$15,Einstellungen!$G$24,Einstellungen!$G$32)&lt;&gt;100,"—",ROUND((K97*Einstellungen!$G$15+L97*Einstellungen!$G$24+M97*Einstellungen!$G$32)/100,1)))))</f>
        <v/>
      </c>
      <c r="O97" s="37" t="str">
        <f>IF(Kundendaten!C98="","",IF(K97=-1,"⚠ Datenfehler",IF(K97=0,"Inaktiv",IF(SUM(Einstellungen!$G$15,Einstellungen!$G$24,Einstellungen!$G$32)&lt;&gt;100,"—",IF(N97&gt;=4,"Champion",IF(N97&gt;=3,"Entwicklung",IF(N97&gt;=2,"Gefährdet","Abwanderung")))))))</f>
        <v/>
      </c>
    </row>
    <row r="98" spans="2:15" ht="14.25" customHeight="1" x14ac:dyDescent="0.35">
      <c r="B98" s="37" t="str">
        <f>IF(Kundendaten!C99="","",Kundendaten!B99)</f>
        <v/>
      </c>
      <c r="C98" s="38" t="str">
        <f>IF(Kundendaten!C99="","",IF(Kundendaten!C99="","",Kundendaten!C99))</f>
        <v/>
      </c>
      <c r="D98" s="38" t="str">
        <f>IF(Kundendaten!C99="","",IF(Kundendaten!D99="","",Kundendaten!D99))</f>
        <v/>
      </c>
      <c r="E98" s="38" t="str">
        <f>IF(Kundendaten!C99="","",IF(Kundendaten!E99="","",Kundendaten!E99))</f>
        <v/>
      </c>
      <c r="F98" s="38" t="str">
        <f>IF(Kundendaten!C99="","",IF(Kundendaten!F99="","",Kundendaten!F99))</f>
        <v/>
      </c>
      <c r="G98" s="37" t="str">
        <f>IF(Kundendaten!C99="","",IF(Kundendaten!G99="","",Kundendaten!G99))</f>
        <v/>
      </c>
      <c r="H98" s="38" t="str">
        <f>IF(Kundendaten!C99="","",IF(Kundendaten!H99="","",Kundendaten!H99))</f>
        <v/>
      </c>
      <c r="I98" s="37" t="str">
        <f>IF(Kundendaten!C99="","",IF(Kundendaten!I99="","",IF(OR(UPPER(Kundendaten!I99)="D",UPPER(Kundendaten!I99)="DE",UPPER(Kundendaten!I99)="DEU",UPPER(Kundendaten!I99)="DEUTSCHLAND",UPPER(Kundendaten!I99)="GERMANY",UPPER(Kundendaten!I99)="GER"),"",IFERROR(UPPER(VLOOKUP(UPPER(Kundendaten!I99),Laendercodes!$A:$B,2,FALSE())),UPPER(Kundendaten!I99)))))</f>
        <v/>
      </c>
      <c r="J98" s="59" t="str">
        <f>IF(Kundendaten!C99="","",Einstellungen!$C$9-Kundendaten!J99)</f>
        <v/>
      </c>
      <c r="K98" s="37" t="str">
        <f>IF(Kundendaten!C99="","",IF(J98&lt;0,-1,IF(J98&gt;Einstellungen!$C$11,0,IF(J98&lt;=Einstellungen!$D$15,5,IF(J98&lt;=Einstellungen!$D$16,4,IF(J98&lt;=Einstellungen!$D$17,3,IF(J98&lt;=Einstellungen!$D$18,2,1)))))))</f>
        <v/>
      </c>
      <c r="L98" s="37" t="str">
        <f>IF(Kundendaten!C99="","",IF(J98&lt;0,-1,IF(J98&gt;Einstellungen!$C$11,0,IF(Kundendaten!K99&gt;=Einstellungen!$C$24,5,IF(Kundendaten!K99&gt;=Einstellungen!$C$25,4,IF(Kundendaten!K99&gt;=Einstellungen!$C$26,3,IF(Kundendaten!K99&gt;=Einstellungen!$C$27,2,1)))))))</f>
        <v/>
      </c>
      <c r="M98" s="37" t="str">
        <f>IF(Kundendaten!C99="","",IF(J98&lt;0,-1,IF(J98&gt;Einstellungen!$C$11,0,IF(Kundendaten!L99&gt;=Einstellungen!$C$32,5,IF(Kundendaten!L99&gt;=Einstellungen!$C$33,4,IF(Kundendaten!L99&gt;=Einstellungen!$C$34,3,IF(Kundendaten!L99&gt;=Einstellungen!$C$35,2,1)))))))</f>
        <v/>
      </c>
      <c r="N98" s="37" t="str">
        <f>IF(Kundendaten!C99="","",IF(K98=-1,"",IF(K98=0,0,IF(SUM(Einstellungen!$G$15,Einstellungen!$G$24,Einstellungen!$G$32)&lt;&gt;100,"—",ROUND((K98*Einstellungen!$G$15+L98*Einstellungen!$G$24+M98*Einstellungen!$G$32)/100,1)))))</f>
        <v/>
      </c>
      <c r="O98" s="37" t="str">
        <f>IF(Kundendaten!C99="","",IF(K98=-1,"⚠ Datenfehler",IF(K98=0,"Inaktiv",IF(SUM(Einstellungen!$G$15,Einstellungen!$G$24,Einstellungen!$G$32)&lt;&gt;100,"—",IF(N98&gt;=4,"Champion",IF(N98&gt;=3,"Entwicklung",IF(N98&gt;=2,"Gefährdet","Abwanderung")))))))</f>
        <v/>
      </c>
    </row>
    <row r="99" spans="2:15" ht="14.25" customHeight="1" x14ac:dyDescent="0.35">
      <c r="B99" s="37" t="str">
        <f>IF(Kundendaten!C100="","",Kundendaten!B100)</f>
        <v/>
      </c>
      <c r="C99" s="38" t="str">
        <f>IF(Kundendaten!C100="","",IF(Kundendaten!C100="","",Kundendaten!C100))</f>
        <v/>
      </c>
      <c r="D99" s="38" t="str">
        <f>IF(Kundendaten!C100="","",IF(Kundendaten!D100="","",Kundendaten!D100))</f>
        <v/>
      </c>
      <c r="E99" s="38" t="str">
        <f>IF(Kundendaten!C100="","",IF(Kundendaten!E100="","",Kundendaten!E100))</f>
        <v/>
      </c>
      <c r="F99" s="38" t="str">
        <f>IF(Kundendaten!C100="","",IF(Kundendaten!F100="","",Kundendaten!F100))</f>
        <v/>
      </c>
      <c r="G99" s="37" t="str">
        <f>IF(Kundendaten!C100="","",IF(Kundendaten!G100="","",Kundendaten!G100))</f>
        <v/>
      </c>
      <c r="H99" s="38" t="str">
        <f>IF(Kundendaten!C100="","",IF(Kundendaten!H100="","",Kundendaten!H100))</f>
        <v/>
      </c>
      <c r="I99" s="37" t="str">
        <f>IF(Kundendaten!C100="","",IF(Kundendaten!I100="","",IF(OR(UPPER(Kundendaten!I100)="D",UPPER(Kundendaten!I100)="DE",UPPER(Kundendaten!I100)="DEU",UPPER(Kundendaten!I100)="DEUTSCHLAND",UPPER(Kundendaten!I100)="GERMANY",UPPER(Kundendaten!I100)="GER"),"",IFERROR(UPPER(VLOOKUP(UPPER(Kundendaten!I100),Laendercodes!$A:$B,2,FALSE())),UPPER(Kundendaten!I100)))))</f>
        <v/>
      </c>
      <c r="J99" s="59" t="str">
        <f>IF(Kundendaten!C100="","",Einstellungen!$C$9-Kundendaten!J100)</f>
        <v/>
      </c>
      <c r="K99" s="37" t="str">
        <f>IF(Kundendaten!C100="","",IF(J99&lt;0,-1,IF(J99&gt;Einstellungen!$C$11,0,IF(J99&lt;=Einstellungen!$D$15,5,IF(J99&lt;=Einstellungen!$D$16,4,IF(J99&lt;=Einstellungen!$D$17,3,IF(J99&lt;=Einstellungen!$D$18,2,1)))))))</f>
        <v/>
      </c>
      <c r="L99" s="37" t="str">
        <f>IF(Kundendaten!C100="","",IF(J99&lt;0,-1,IF(J99&gt;Einstellungen!$C$11,0,IF(Kundendaten!K100&gt;=Einstellungen!$C$24,5,IF(Kundendaten!K100&gt;=Einstellungen!$C$25,4,IF(Kundendaten!K100&gt;=Einstellungen!$C$26,3,IF(Kundendaten!K100&gt;=Einstellungen!$C$27,2,1)))))))</f>
        <v/>
      </c>
      <c r="M99" s="37" t="str">
        <f>IF(Kundendaten!C100="","",IF(J99&lt;0,-1,IF(J99&gt;Einstellungen!$C$11,0,IF(Kundendaten!L100&gt;=Einstellungen!$C$32,5,IF(Kundendaten!L100&gt;=Einstellungen!$C$33,4,IF(Kundendaten!L100&gt;=Einstellungen!$C$34,3,IF(Kundendaten!L100&gt;=Einstellungen!$C$35,2,1)))))))</f>
        <v/>
      </c>
      <c r="N99" s="37" t="str">
        <f>IF(Kundendaten!C100="","",IF(K99=-1,"",IF(K99=0,0,IF(SUM(Einstellungen!$G$15,Einstellungen!$G$24,Einstellungen!$G$32)&lt;&gt;100,"—",ROUND((K99*Einstellungen!$G$15+L99*Einstellungen!$G$24+M99*Einstellungen!$G$32)/100,1)))))</f>
        <v/>
      </c>
      <c r="O99" s="37" t="str">
        <f>IF(Kundendaten!C100="","",IF(K99=-1,"⚠ Datenfehler",IF(K99=0,"Inaktiv",IF(SUM(Einstellungen!$G$15,Einstellungen!$G$24,Einstellungen!$G$32)&lt;&gt;100,"—",IF(N99&gt;=4,"Champion",IF(N99&gt;=3,"Entwicklung",IF(N99&gt;=2,"Gefährdet","Abwanderung")))))))</f>
        <v/>
      </c>
    </row>
    <row r="100" spans="2:15" ht="14.25" customHeight="1" x14ac:dyDescent="0.35">
      <c r="B100" s="37" t="str">
        <f>IF(Kundendaten!C101="","",Kundendaten!B101)</f>
        <v/>
      </c>
      <c r="C100" s="38" t="str">
        <f>IF(Kundendaten!C101="","",IF(Kundendaten!C101="","",Kundendaten!C101))</f>
        <v/>
      </c>
      <c r="D100" s="38" t="str">
        <f>IF(Kundendaten!C101="","",IF(Kundendaten!D101="","",Kundendaten!D101))</f>
        <v/>
      </c>
      <c r="E100" s="38" t="str">
        <f>IF(Kundendaten!C101="","",IF(Kundendaten!E101="","",Kundendaten!E101))</f>
        <v/>
      </c>
      <c r="F100" s="38" t="str">
        <f>IF(Kundendaten!C101="","",IF(Kundendaten!F101="","",Kundendaten!F101))</f>
        <v/>
      </c>
      <c r="G100" s="37" t="str">
        <f>IF(Kundendaten!C101="","",IF(Kundendaten!G101="","",Kundendaten!G101))</f>
        <v/>
      </c>
      <c r="H100" s="38" t="str">
        <f>IF(Kundendaten!C101="","",IF(Kundendaten!H101="","",Kundendaten!H101))</f>
        <v/>
      </c>
      <c r="I100" s="37" t="str">
        <f>IF(Kundendaten!C101="","",IF(Kundendaten!I101="","",IF(OR(UPPER(Kundendaten!I101)="D",UPPER(Kundendaten!I101)="DE",UPPER(Kundendaten!I101)="DEU",UPPER(Kundendaten!I101)="DEUTSCHLAND",UPPER(Kundendaten!I101)="GERMANY",UPPER(Kundendaten!I101)="GER"),"",IFERROR(UPPER(VLOOKUP(UPPER(Kundendaten!I101),Laendercodes!$A:$B,2,FALSE())),UPPER(Kundendaten!I101)))))</f>
        <v/>
      </c>
      <c r="J100" s="59" t="str">
        <f>IF(Kundendaten!C101="","",Einstellungen!$C$9-Kundendaten!J101)</f>
        <v/>
      </c>
      <c r="K100" s="37" t="str">
        <f>IF(Kundendaten!C101="","",IF(J100&lt;0,-1,IF(J100&gt;Einstellungen!$C$11,0,IF(J100&lt;=Einstellungen!$D$15,5,IF(J100&lt;=Einstellungen!$D$16,4,IF(J100&lt;=Einstellungen!$D$17,3,IF(J100&lt;=Einstellungen!$D$18,2,1)))))))</f>
        <v/>
      </c>
      <c r="L100" s="37" t="str">
        <f>IF(Kundendaten!C101="","",IF(J100&lt;0,-1,IF(J100&gt;Einstellungen!$C$11,0,IF(Kundendaten!K101&gt;=Einstellungen!$C$24,5,IF(Kundendaten!K101&gt;=Einstellungen!$C$25,4,IF(Kundendaten!K101&gt;=Einstellungen!$C$26,3,IF(Kundendaten!K101&gt;=Einstellungen!$C$27,2,1)))))))</f>
        <v/>
      </c>
      <c r="M100" s="37" t="str">
        <f>IF(Kundendaten!C101="","",IF(J100&lt;0,-1,IF(J100&gt;Einstellungen!$C$11,0,IF(Kundendaten!L101&gt;=Einstellungen!$C$32,5,IF(Kundendaten!L101&gt;=Einstellungen!$C$33,4,IF(Kundendaten!L101&gt;=Einstellungen!$C$34,3,IF(Kundendaten!L101&gt;=Einstellungen!$C$35,2,1)))))))</f>
        <v/>
      </c>
      <c r="N100" s="37" t="str">
        <f>IF(Kundendaten!C101="","",IF(K100=-1,"",IF(K100=0,0,IF(SUM(Einstellungen!$G$15,Einstellungen!$G$24,Einstellungen!$G$32)&lt;&gt;100,"—",ROUND((K100*Einstellungen!$G$15+L100*Einstellungen!$G$24+M100*Einstellungen!$G$32)/100,1)))))</f>
        <v/>
      </c>
      <c r="O100" s="37" t="str">
        <f>IF(Kundendaten!C101="","",IF(K100=-1,"⚠ Datenfehler",IF(K100=0,"Inaktiv",IF(SUM(Einstellungen!$G$15,Einstellungen!$G$24,Einstellungen!$G$32)&lt;&gt;100,"—",IF(N100&gt;=4,"Champion",IF(N100&gt;=3,"Entwicklung",IF(N100&gt;=2,"Gefährdet","Abwanderung")))))))</f>
        <v/>
      </c>
    </row>
    <row r="101" spans="2:15" ht="14.25" customHeight="1" x14ac:dyDescent="0.35">
      <c r="B101" s="37" t="str">
        <f>IF(Kundendaten!C102="","",Kundendaten!B102)</f>
        <v/>
      </c>
      <c r="C101" s="38" t="str">
        <f>IF(Kundendaten!C102="","",IF(Kundendaten!C102="","",Kundendaten!C102))</f>
        <v/>
      </c>
      <c r="D101" s="38" t="str">
        <f>IF(Kundendaten!C102="","",IF(Kundendaten!D102="","",Kundendaten!D102))</f>
        <v/>
      </c>
      <c r="E101" s="38" t="str">
        <f>IF(Kundendaten!C102="","",IF(Kundendaten!E102="","",Kundendaten!E102))</f>
        <v/>
      </c>
      <c r="F101" s="38" t="str">
        <f>IF(Kundendaten!C102="","",IF(Kundendaten!F102="","",Kundendaten!F102))</f>
        <v/>
      </c>
      <c r="G101" s="37" t="str">
        <f>IF(Kundendaten!C102="","",IF(Kundendaten!G102="","",Kundendaten!G102))</f>
        <v/>
      </c>
      <c r="H101" s="38" t="str">
        <f>IF(Kundendaten!C102="","",IF(Kundendaten!H102="","",Kundendaten!H102))</f>
        <v/>
      </c>
      <c r="I101" s="37" t="str">
        <f>IF(Kundendaten!C102="","",IF(Kundendaten!I102="","",IF(OR(UPPER(Kundendaten!I102)="D",UPPER(Kundendaten!I102)="DE",UPPER(Kundendaten!I102)="DEU",UPPER(Kundendaten!I102)="DEUTSCHLAND",UPPER(Kundendaten!I102)="GERMANY",UPPER(Kundendaten!I102)="GER"),"",IFERROR(UPPER(VLOOKUP(UPPER(Kundendaten!I102),Laendercodes!$A:$B,2,FALSE())),UPPER(Kundendaten!I102)))))</f>
        <v/>
      </c>
      <c r="J101" s="59" t="str">
        <f>IF(Kundendaten!C102="","",Einstellungen!$C$9-Kundendaten!J102)</f>
        <v/>
      </c>
      <c r="K101" s="37" t="str">
        <f>IF(Kundendaten!C102="","",IF(J101&lt;0,-1,IF(J101&gt;Einstellungen!$C$11,0,IF(J101&lt;=Einstellungen!$D$15,5,IF(J101&lt;=Einstellungen!$D$16,4,IF(J101&lt;=Einstellungen!$D$17,3,IF(J101&lt;=Einstellungen!$D$18,2,1)))))))</f>
        <v/>
      </c>
      <c r="L101" s="37" t="str">
        <f>IF(Kundendaten!C102="","",IF(J101&lt;0,-1,IF(J101&gt;Einstellungen!$C$11,0,IF(Kundendaten!K102&gt;=Einstellungen!$C$24,5,IF(Kundendaten!K102&gt;=Einstellungen!$C$25,4,IF(Kundendaten!K102&gt;=Einstellungen!$C$26,3,IF(Kundendaten!K102&gt;=Einstellungen!$C$27,2,1)))))))</f>
        <v/>
      </c>
      <c r="M101" s="37" t="str">
        <f>IF(Kundendaten!C102="","",IF(J101&lt;0,-1,IF(J101&gt;Einstellungen!$C$11,0,IF(Kundendaten!L102&gt;=Einstellungen!$C$32,5,IF(Kundendaten!L102&gt;=Einstellungen!$C$33,4,IF(Kundendaten!L102&gt;=Einstellungen!$C$34,3,IF(Kundendaten!L102&gt;=Einstellungen!$C$35,2,1)))))))</f>
        <v/>
      </c>
      <c r="N101" s="37" t="str">
        <f>IF(Kundendaten!C102="","",IF(K101=-1,"",IF(K101=0,0,IF(SUM(Einstellungen!$G$15,Einstellungen!$G$24,Einstellungen!$G$32)&lt;&gt;100,"—",ROUND((K101*Einstellungen!$G$15+L101*Einstellungen!$G$24+M101*Einstellungen!$G$32)/100,1)))))</f>
        <v/>
      </c>
      <c r="O101" s="37" t="str">
        <f>IF(Kundendaten!C102="","",IF(K101=-1,"⚠ Datenfehler",IF(K101=0,"Inaktiv",IF(SUM(Einstellungen!$G$15,Einstellungen!$G$24,Einstellungen!$G$32)&lt;&gt;100,"—",IF(N101&gt;=4,"Champion",IF(N101&gt;=3,"Entwicklung",IF(N101&gt;=2,"Gefährdet","Abwanderung")))))))</f>
        <v/>
      </c>
    </row>
    <row r="102" spans="2:15" ht="14.25" customHeight="1" x14ac:dyDescent="0.35">
      <c r="B102" s="37" t="str">
        <f>IF(Kundendaten!C103="","",Kundendaten!B103)</f>
        <v/>
      </c>
      <c r="C102" s="38" t="str">
        <f>IF(Kundendaten!C103="","",IF(Kundendaten!C103="","",Kundendaten!C103))</f>
        <v/>
      </c>
      <c r="D102" s="38" t="str">
        <f>IF(Kundendaten!C103="","",IF(Kundendaten!D103="","",Kundendaten!D103))</f>
        <v/>
      </c>
      <c r="E102" s="38" t="str">
        <f>IF(Kundendaten!C103="","",IF(Kundendaten!E103="","",Kundendaten!E103))</f>
        <v/>
      </c>
      <c r="F102" s="38" t="str">
        <f>IF(Kundendaten!C103="","",IF(Kundendaten!F103="","",Kundendaten!F103))</f>
        <v/>
      </c>
      <c r="G102" s="37" t="str">
        <f>IF(Kundendaten!C103="","",IF(Kundendaten!G103="","",Kundendaten!G103))</f>
        <v/>
      </c>
      <c r="H102" s="38" t="str">
        <f>IF(Kundendaten!C103="","",IF(Kundendaten!H103="","",Kundendaten!H103))</f>
        <v/>
      </c>
      <c r="I102" s="37" t="str">
        <f>IF(Kundendaten!C103="","",IF(Kundendaten!I103="","",IF(OR(UPPER(Kundendaten!I103)="D",UPPER(Kundendaten!I103)="DE",UPPER(Kundendaten!I103)="DEU",UPPER(Kundendaten!I103)="DEUTSCHLAND",UPPER(Kundendaten!I103)="GERMANY",UPPER(Kundendaten!I103)="GER"),"",IFERROR(UPPER(VLOOKUP(UPPER(Kundendaten!I103),Laendercodes!$A:$B,2,FALSE())),UPPER(Kundendaten!I103)))))</f>
        <v/>
      </c>
      <c r="J102" s="59" t="str">
        <f>IF(Kundendaten!C103="","",Einstellungen!$C$9-Kundendaten!J103)</f>
        <v/>
      </c>
      <c r="K102" s="37" t="str">
        <f>IF(Kundendaten!C103="","",IF(J102&lt;0,-1,IF(J102&gt;Einstellungen!$C$11,0,IF(J102&lt;=Einstellungen!$D$15,5,IF(J102&lt;=Einstellungen!$D$16,4,IF(J102&lt;=Einstellungen!$D$17,3,IF(J102&lt;=Einstellungen!$D$18,2,1)))))))</f>
        <v/>
      </c>
      <c r="L102" s="37" t="str">
        <f>IF(Kundendaten!C103="","",IF(J102&lt;0,-1,IF(J102&gt;Einstellungen!$C$11,0,IF(Kundendaten!K103&gt;=Einstellungen!$C$24,5,IF(Kundendaten!K103&gt;=Einstellungen!$C$25,4,IF(Kundendaten!K103&gt;=Einstellungen!$C$26,3,IF(Kundendaten!K103&gt;=Einstellungen!$C$27,2,1)))))))</f>
        <v/>
      </c>
      <c r="M102" s="37" t="str">
        <f>IF(Kundendaten!C103="","",IF(J102&lt;0,-1,IF(J102&gt;Einstellungen!$C$11,0,IF(Kundendaten!L103&gt;=Einstellungen!$C$32,5,IF(Kundendaten!L103&gt;=Einstellungen!$C$33,4,IF(Kundendaten!L103&gt;=Einstellungen!$C$34,3,IF(Kundendaten!L103&gt;=Einstellungen!$C$35,2,1)))))))</f>
        <v/>
      </c>
      <c r="N102" s="37" t="str">
        <f>IF(Kundendaten!C103="","",IF(K102=-1,"",IF(K102=0,0,IF(SUM(Einstellungen!$G$15,Einstellungen!$G$24,Einstellungen!$G$32)&lt;&gt;100,"—",ROUND((K102*Einstellungen!$G$15+L102*Einstellungen!$G$24+M102*Einstellungen!$G$32)/100,1)))))</f>
        <v/>
      </c>
      <c r="O102" s="37" t="str">
        <f>IF(Kundendaten!C103="","",IF(K102=-1,"⚠ Datenfehler",IF(K102=0,"Inaktiv",IF(SUM(Einstellungen!$G$15,Einstellungen!$G$24,Einstellungen!$G$32)&lt;&gt;100,"—",IF(N102&gt;=4,"Champion",IF(N102&gt;=3,"Entwicklung",IF(N102&gt;=2,"Gefährdet","Abwanderung")))))))</f>
        <v/>
      </c>
    </row>
    <row r="103" spans="2:15" ht="14.25" customHeight="1" x14ac:dyDescent="0.35">
      <c r="B103" s="37" t="str">
        <f>IF(Kundendaten!C104="","",Kundendaten!B104)</f>
        <v/>
      </c>
      <c r="C103" s="38" t="str">
        <f>IF(Kundendaten!C104="","",IF(Kundendaten!C104="","",Kundendaten!C104))</f>
        <v/>
      </c>
      <c r="D103" s="38" t="str">
        <f>IF(Kundendaten!C104="","",IF(Kundendaten!D104="","",Kundendaten!D104))</f>
        <v/>
      </c>
      <c r="E103" s="38" t="str">
        <f>IF(Kundendaten!C104="","",IF(Kundendaten!E104="","",Kundendaten!E104))</f>
        <v/>
      </c>
      <c r="F103" s="38" t="str">
        <f>IF(Kundendaten!C104="","",IF(Kundendaten!F104="","",Kundendaten!F104))</f>
        <v/>
      </c>
      <c r="G103" s="37" t="str">
        <f>IF(Kundendaten!C104="","",IF(Kundendaten!G104="","",Kundendaten!G104))</f>
        <v/>
      </c>
      <c r="H103" s="38" t="str">
        <f>IF(Kundendaten!C104="","",IF(Kundendaten!H104="","",Kundendaten!H104))</f>
        <v/>
      </c>
      <c r="I103" s="37" t="str">
        <f>IF(Kundendaten!C104="","",IF(Kundendaten!I104="","",IF(OR(UPPER(Kundendaten!I104)="D",UPPER(Kundendaten!I104)="DE",UPPER(Kundendaten!I104)="DEU",UPPER(Kundendaten!I104)="DEUTSCHLAND",UPPER(Kundendaten!I104)="GERMANY",UPPER(Kundendaten!I104)="GER"),"",IFERROR(UPPER(VLOOKUP(UPPER(Kundendaten!I104),Laendercodes!$A:$B,2,FALSE())),UPPER(Kundendaten!I104)))))</f>
        <v/>
      </c>
      <c r="J103" s="59" t="str">
        <f>IF(Kundendaten!C104="","",Einstellungen!$C$9-Kundendaten!J104)</f>
        <v/>
      </c>
      <c r="K103" s="37" t="str">
        <f>IF(Kundendaten!C104="","",IF(J103&lt;0,-1,IF(J103&gt;Einstellungen!$C$11,0,IF(J103&lt;=Einstellungen!$D$15,5,IF(J103&lt;=Einstellungen!$D$16,4,IF(J103&lt;=Einstellungen!$D$17,3,IF(J103&lt;=Einstellungen!$D$18,2,1)))))))</f>
        <v/>
      </c>
      <c r="L103" s="37" t="str">
        <f>IF(Kundendaten!C104="","",IF(J103&lt;0,-1,IF(J103&gt;Einstellungen!$C$11,0,IF(Kundendaten!K104&gt;=Einstellungen!$C$24,5,IF(Kundendaten!K104&gt;=Einstellungen!$C$25,4,IF(Kundendaten!K104&gt;=Einstellungen!$C$26,3,IF(Kundendaten!K104&gt;=Einstellungen!$C$27,2,1)))))))</f>
        <v/>
      </c>
      <c r="M103" s="37" t="str">
        <f>IF(Kundendaten!C104="","",IF(J103&lt;0,-1,IF(J103&gt;Einstellungen!$C$11,0,IF(Kundendaten!L104&gt;=Einstellungen!$C$32,5,IF(Kundendaten!L104&gt;=Einstellungen!$C$33,4,IF(Kundendaten!L104&gt;=Einstellungen!$C$34,3,IF(Kundendaten!L104&gt;=Einstellungen!$C$35,2,1)))))))</f>
        <v/>
      </c>
      <c r="N103" s="37" t="str">
        <f>IF(Kundendaten!C104="","",IF(K103=-1,"",IF(K103=0,0,IF(SUM(Einstellungen!$G$15,Einstellungen!$G$24,Einstellungen!$G$32)&lt;&gt;100,"—",ROUND((K103*Einstellungen!$G$15+L103*Einstellungen!$G$24+M103*Einstellungen!$G$32)/100,1)))))</f>
        <v/>
      </c>
      <c r="O103" s="37" t="str">
        <f>IF(Kundendaten!C104="","",IF(K103=-1,"⚠ Datenfehler",IF(K103=0,"Inaktiv",IF(SUM(Einstellungen!$G$15,Einstellungen!$G$24,Einstellungen!$G$32)&lt;&gt;100,"—",IF(N103&gt;=4,"Champion",IF(N103&gt;=3,"Entwicklung",IF(N103&gt;=2,"Gefährdet","Abwanderung")))))))</f>
        <v/>
      </c>
    </row>
    <row r="104" spans="2:15" ht="14.25" customHeight="1" x14ac:dyDescent="0.35">
      <c r="B104" s="37" t="str">
        <f>IF(Kundendaten!C105="","",Kundendaten!B105)</f>
        <v/>
      </c>
      <c r="C104" s="38" t="str">
        <f>IF(Kundendaten!C105="","",IF(Kundendaten!C105="","",Kundendaten!C105))</f>
        <v/>
      </c>
      <c r="D104" s="38" t="str">
        <f>IF(Kundendaten!C105="","",IF(Kundendaten!D105="","",Kundendaten!D105))</f>
        <v/>
      </c>
      <c r="E104" s="38" t="str">
        <f>IF(Kundendaten!C105="","",IF(Kundendaten!E105="","",Kundendaten!E105))</f>
        <v/>
      </c>
      <c r="F104" s="38" t="str">
        <f>IF(Kundendaten!C105="","",IF(Kundendaten!F105="","",Kundendaten!F105))</f>
        <v/>
      </c>
      <c r="G104" s="37" t="str">
        <f>IF(Kundendaten!C105="","",IF(Kundendaten!G105="","",Kundendaten!G105))</f>
        <v/>
      </c>
      <c r="H104" s="38" t="str">
        <f>IF(Kundendaten!C105="","",IF(Kundendaten!H105="","",Kundendaten!H105))</f>
        <v/>
      </c>
      <c r="I104" s="37" t="str">
        <f>IF(Kundendaten!C105="","",IF(Kundendaten!I105="","",IF(OR(UPPER(Kundendaten!I105)="D",UPPER(Kundendaten!I105)="DE",UPPER(Kundendaten!I105)="DEU",UPPER(Kundendaten!I105)="DEUTSCHLAND",UPPER(Kundendaten!I105)="GERMANY",UPPER(Kundendaten!I105)="GER"),"",IFERROR(UPPER(VLOOKUP(UPPER(Kundendaten!I105),Laendercodes!$A:$B,2,FALSE())),UPPER(Kundendaten!I105)))))</f>
        <v/>
      </c>
      <c r="J104" s="59" t="str">
        <f>IF(Kundendaten!C105="","",Einstellungen!$C$9-Kundendaten!J105)</f>
        <v/>
      </c>
      <c r="K104" s="37" t="str">
        <f>IF(Kundendaten!C105="","",IF(J104&lt;0,-1,IF(J104&gt;Einstellungen!$C$11,0,IF(J104&lt;=Einstellungen!$D$15,5,IF(J104&lt;=Einstellungen!$D$16,4,IF(J104&lt;=Einstellungen!$D$17,3,IF(J104&lt;=Einstellungen!$D$18,2,1)))))))</f>
        <v/>
      </c>
      <c r="L104" s="37" t="str">
        <f>IF(Kundendaten!C105="","",IF(J104&lt;0,-1,IF(J104&gt;Einstellungen!$C$11,0,IF(Kundendaten!K105&gt;=Einstellungen!$C$24,5,IF(Kundendaten!K105&gt;=Einstellungen!$C$25,4,IF(Kundendaten!K105&gt;=Einstellungen!$C$26,3,IF(Kundendaten!K105&gt;=Einstellungen!$C$27,2,1)))))))</f>
        <v/>
      </c>
      <c r="M104" s="37" t="str">
        <f>IF(Kundendaten!C105="","",IF(J104&lt;0,-1,IF(J104&gt;Einstellungen!$C$11,0,IF(Kundendaten!L105&gt;=Einstellungen!$C$32,5,IF(Kundendaten!L105&gt;=Einstellungen!$C$33,4,IF(Kundendaten!L105&gt;=Einstellungen!$C$34,3,IF(Kundendaten!L105&gt;=Einstellungen!$C$35,2,1)))))))</f>
        <v/>
      </c>
      <c r="N104" s="37" t="str">
        <f>IF(Kundendaten!C105="","",IF(K104=-1,"",IF(K104=0,0,IF(SUM(Einstellungen!$G$15,Einstellungen!$G$24,Einstellungen!$G$32)&lt;&gt;100,"—",ROUND((K104*Einstellungen!$G$15+L104*Einstellungen!$G$24+M104*Einstellungen!$G$32)/100,1)))))</f>
        <v/>
      </c>
      <c r="O104" s="37" t="str">
        <f>IF(Kundendaten!C105="","",IF(K104=-1,"⚠ Datenfehler",IF(K104=0,"Inaktiv",IF(SUM(Einstellungen!$G$15,Einstellungen!$G$24,Einstellungen!$G$32)&lt;&gt;100,"—",IF(N104&gt;=4,"Champion",IF(N104&gt;=3,"Entwicklung",IF(N104&gt;=2,"Gefährdet","Abwanderung")))))))</f>
        <v/>
      </c>
    </row>
    <row r="105" spans="2:15" ht="14.25" customHeight="1" x14ac:dyDescent="0.35">
      <c r="B105" s="37" t="str">
        <f>IF(Kundendaten!C106="","",Kundendaten!B106)</f>
        <v/>
      </c>
      <c r="C105" s="38" t="str">
        <f>IF(Kundendaten!C106="","",IF(Kundendaten!C106="","",Kundendaten!C106))</f>
        <v/>
      </c>
      <c r="D105" s="38" t="str">
        <f>IF(Kundendaten!C106="","",IF(Kundendaten!D106="","",Kundendaten!D106))</f>
        <v/>
      </c>
      <c r="E105" s="38" t="str">
        <f>IF(Kundendaten!C106="","",IF(Kundendaten!E106="","",Kundendaten!E106))</f>
        <v/>
      </c>
      <c r="F105" s="38" t="str">
        <f>IF(Kundendaten!C106="","",IF(Kundendaten!F106="","",Kundendaten!F106))</f>
        <v/>
      </c>
      <c r="G105" s="37" t="str">
        <f>IF(Kundendaten!C106="","",IF(Kundendaten!G106="","",Kundendaten!G106))</f>
        <v/>
      </c>
      <c r="H105" s="38" t="str">
        <f>IF(Kundendaten!C106="","",IF(Kundendaten!H106="","",Kundendaten!H106))</f>
        <v/>
      </c>
      <c r="I105" s="37" t="str">
        <f>IF(Kundendaten!C106="","",IF(Kundendaten!I106="","",IF(OR(UPPER(Kundendaten!I106)="D",UPPER(Kundendaten!I106)="DE",UPPER(Kundendaten!I106)="DEU",UPPER(Kundendaten!I106)="DEUTSCHLAND",UPPER(Kundendaten!I106)="GERMANY",UPPER(Kundendaten!I106)="GER"),"",IFERROR(UPPER(VLOOKUP(UPPER(Kundendaten!I106),Laendercodes!$A:$B,2,FALSE())),UPPER(Kundendaten!I106)))))</f>
        <v/>
      </c>
      <c r="J105" s="59" t="str">
        <f>IF(Kundendaten!C106="","",Einstellungen!$C$9-Kundendaten!J106)</f>
        <v/>
      </c>
      <c r="K105" s="37" t="str">
        <f>IF(Kundendaten!C106="","",IF(J105&lt;0,-1,IF(J105&gt;Einstellungen!$C$11,0,IF(J105&lt;=Einstellungen!$D$15,5,IF(J105&lt;=Einstellungen!$D$16,4,IF(J105&lt;=Einstellungen!$D$17,3,IF(J105&lt;=Einstellungen!$D$18,2,1)))))))</f>
        <v/>
      </c>
      <c r="L105" s="37" t="str">
        <f>IF(Kundendaten!C106="","",IF(J105&lt;0,-1,IF(J105&gt;Einstellungen!$C$11,0,IF(Kundendaten!K106&gt;=Einstellungen!$C$24,5,IF(Kundendaten!K106&gt;=Einstellungen!$C$25,4,IF(Kundendaten!K106&gt;=Einstellungen!$C$26,3,IF(Kundendaten!K106&gt;=Einstellungen!$C$27,2,1)))))))</f>
        <v/>
      </c>
      <c r="M105" s="37" t="str">
        <f>IF(Kundendaten!C106="","",IF(J105&lt;0,-1,IF(J105&gt;Einstellungen!$C$11,0,IF(Kundendaten!L106&gt;=Einstellungen!$C$32,5,IF(Kundendaten!L106&gt;=Einstellungen!$C$33,4,IF(Kundendaten!L106&gt;=Einstellungen!$C$34,3,IF(Kundendaten!L106&gt;=Einstellungen!$C$35,2,1)))))))</f>
        <v/>
      </c>
      <c r="N105" s="37" t="str">
        <f>IF(Kundendaten!C106="","",IF(K105=-1,"",IF(K105=0,0,IF(SUM(Einstellungen!$G$15,Einstellungen!$G$24,Einstellungen!$G$32)&lt;&gt;100,"—",ROUND((K105*Einstellungen!$G$15+L105*Einstellungen!$G$24+M105*Einstellungen!$G$32)/100,1)))))</f>
        <v/>
      </c>
      <c r="O105" s="37" t="str">
        <f>IF(Kundendaten!C106="","",IF(K105=-1,"⚠ Datenfehler",IF(K105=0,"Inaktiv",IF(SUM(Einstellungen!$G$15,Einstellungen!$G$24,Einstellungen!$G$32)&lt;&gt;100,"—",IF(N105&gt;=4,"Champion",IF(N105&gt;=3,"Entwicklung",IF(N105&gt;=2,"Gefährdet","Abwanderung")))))))</f>
        <v/>
      </c>
    </row>
    <row r="106" spans="2:15" ht="14.25" customHeight="1" x14ac:dyDescent="0.35">
      <c r="B106" s="37" t="str">
        <f>IF(Kundendaten!C107="","",Kundendaten!B107)</f>
        <v/>
      </c>
      <c r="C106" s="38" t="str">
        <f>IF(Kundendaten!C107="","",IF(Kundendaten!C107="","",Kundendaten!C107))</f>
        <v/>
      </c>
      <c r="D106" s="38" t="str">
        <f>IF(Kundendaten!C107="","",IF(Kundendaten!D107="","",Kundendaten!D107))</f>
        <v/>
      </c>
      <c r="E106" s="38" t="str">
        <f>IF(Kundendaten!C107="","",IF(Kundendaten!E107="","",Kundendaten!E107))</f>
        <v/>
      </c>
      <c r="F106" s="38" t="str">
        <f>IF(Kundendaten!C107="","",IF(Kundendaten!F107="","",Kundendaten!F107))</f>
        <v/>
      </c>
      <c r="G106" s="37" t="str">
        <f>IF(Kundendaten!C107="","",IF(Kundendaten!G107="","",Kundendaten!G107))</f>
        <v/>
      </c>
      <c r="H106" s="38" t="str">
        <f>IF(Kundendaten!C107="","",IF(Kundendaten!H107="","",Kundendaten!H107))</f>
        <v/>
      </c>
      <c r="I106" s="37" t="str">
        <f>IF(Kundendaten!C107="","",IF(Kundendaten!I107="","",IF(OR(UPPER(Kundendaten!I107)="D",UPPER(Kundendaten!I107)="DE",UPPER(Kundendaten!I107)="DEU",UPPER(Kundendaten!I107)="DEUTSCHLAND",UPPER(Kundendaten!I107)="GERMANY",UPPER(Kundendaten!I107)="GER"),"",IFERROR(UPPER(VLOOKUP(UPPER(Kundendaten!I107),Laendercodes!$A:$B,2,FALSE())),UPPER(Kundendaten!I107)))))</f>
        <v/>
      </c>
      <c r="J106" s="59" t="str">
        <f>IF(Kundendaten!C107="","",Einstellungen!$C$9-Kundendaten!J107)</f>
        <v/>
      </c>
      <c r="K106" s="37" t="str">
        <f>IF(Kundendaten!C107="","",IF(J106&lt;0,-1,IF(J106&gt;Einstellungen!$C$11,0,IF(J106&lt;=Einstellungen!$D$15,5,IF(J106&lt;=Einstellungen!$D$16,4,IF(J106&lt;=Einstellungen!$D$17,3,IF(J106&lt;=Einstellungen!$D$18,2,1)))))))</f>
        <v/>
      </c>
      <c r="L106" s="37" t="str">
        <f>IF(Kundendaten!C107="","",IF(J106&lt;0,-1,IF(J106&gt;Einstellungen!$C$11,0,IF(Kundendaten!K107&gt;=Einstellungen!$C$24,5,IF(Kundendaten!K107&gt;=Einstellungen!$C$25,4,IF(Kundendaten!K107&gt;=Einstellungen!$C$26,3,IF(Kundendaten!K107&gt;=Einstellungen!$C$27,2,1)))))))</f>
        <v/>
      </c>
      <c r="M106" s="37" t="str">
        <f>IF(Kundendaten!C107="","",IF(J106&lt;0,-1,IF(J106&gt;Einstellungen!$C$11,0,IF(Kundendaten!L107&gt;=Einstellungen!$C$32,5,IF(Kundendaten!L107&gt;=Einstellungen!$C$33,4,IF(Kundendaten!L107&gt;=Einstellungen!$C$34,3,IF(Kundendaten!L107&gt;=Einstellungen!$C$35,2,1)))))))</f>
        <v/>
      </c>
      <c r="N106" s="37" t="str">
        <f>IF(Kundendaten!C107="","",IF(K106=-1,"",IF(K106=0,0,IF(SUM(Einstellungen!$G$15,Einstellungen!$G$24,Einstellungen!$G$32)&lt;&gt;100,"—",ROUND((K106*Einstellungen!$G$15+L106*Einstellungen!$G$24+M106*Einstellungen!$G$32)/100,1)))))</f>
        <v/>
      </c>
      <c r="O106" s="37" t="str">
        <f>IF(Kundendaten!C107="","",IF(K106=-1,"⚠ Datenfehler",IF(K106=0,"Inaktiv",IF(SUM(Einstellungen!$G$15,Einstellungen!$G$24,Einstellungen!$G$32)&lt;&gt;100,"—",IF(N106&gt;=4,"Champion",IF(N106&gt;=3,"Entwicklung",IF(N106&gt;=2,"Gefährdet","Abwanderung")))))))</f>
        <v/>
      </c>
    </row>
    <row r="107" spans="2:15" ht="14.25" customHeight="1" x14ac:dyDescent="0.35">
      <c r="B107" s="37" t="str">
        <f>IF(Kundendaten!C108="","",Kundendaten!B108)</f>
        <v/>
      </c>
      <c r="C107" s="38" t="str">
        <f>IF(Kundendaten!C108="","",IF(Kundendaten!C108="","",Kundendaten!C108))</f>
        <v/>
      </c>
      <c r="D107" s="38" t="str">
        <f>IF(Kundendaten!C108="","",IF(Kundendaten!D108="","",Kundendaten!D108))</f>
        <v/>
      </c>
      <c r="E107" s="38" t="str">
        <f>IF(Kundendaten!C108="","",IF(Kundendaten!E108="","",Kundendaten!E108))</f>
        <v/>
      </c>
      <c r="F107" s="38" t="str">
        <f>IF(Kundendaten!C108="","",IF(Kundendaten!F108="","",Kundendaten!F108))</f>
        <v/>
      </c>
      <c r="G107" s="37" t="str">
        <f>IF(Kundendaten!C108="","",IF(Kundendaten!G108="","",Kundendaten!G108))</f>
        <v/>
      </c>
      <c r="H107" s="38" t="str">
        <f>IF(Kundendaten!C108="","",IF(Kundendaten!H108="","",Kundendaten!H108))</f>
        <v/>
      </c>
      <c r="I107" s="37" t="str">
        <f>IF(Kundendaten!C108="","",IF(Kundendaten!I108="","",IF(OR(UPPER(Kundendaten!I108)="D",UPPER(Kundendaten!I108)="DE",UPPER(Kundendaten!I108)="DEU",UPPER(Kundendaten!I108)="DEUTSCHLAND",UPPER(Kundendaten!I108)="GERMANY",UPPER(Kundendaten!I108)="GER"),"",IFERROR(UPPER(VLOOKUP(UPPER(Kundendaten!I108),Laendercodes!$A:$B,2,FALSE())),UPPER(Kundendaten!I108)))))</f>
        <v/>
      </c>
      <c r="J107" s="59" t="str">
        <f>IF(Kundendaten!C108="","",Einstellungen!$C$9-Kundendaten!J108)</f>
        <v/>
      </c>
      <c r="K107" s="37" t="str">
        <f>IF(Kundendaten!C108="","",IF(J107&lt;0,-1,IF(J107&gt;Einstellungen!$C$11,0,IF(J107&lt;=Einstellungen!$D$15,5,IF(J107&lt;=Einstellungen!$D$16,4,IF(J107&lt;=Einstellungen!$D$17,3,IF(J107&lt;=Einstellungen!$D$18,2,1)))))))</f>
        <v/>
      </c>
      <c r="L107" s="37" t="str">
        <f>IF(Kundendaten!C108="","",IF(J107&lt;0,-1,IF(J107&gt;Einstellungen!$C$11,0,IF(Kundendaten!K108&gt;=Einstellungen!$C$24,5,IF(Kundendaten!K108&gt;=Einstellungen!$C$25,4,IF(Kundendaten!K108&gt;=Einstellungen!$C$26,3,IF(Kundendaten!K108&gt;=Einstellungen!$C$27,2,1)))))))</f>
        <v/>
      </c>
      <c r="M107" s="37" t="str">
        <f>IF(Kundendaten!C108="","",IF(J107&lt;0,-1,IF(J107&gt;Einstellungen!$C$11,0,IF(Kundendaten!L108&gt;=Einstellungen!$C$32,5,IF(Kundendaten!L108&gt;=Einstellungen!$C$33,4,IF(Kundendaten!L108&gt;=Einstellungen!$C$34,3,IF(Kundendaten!L108&gt;=Einstellungen!$C$35,2,1)))))))</f>
        <v/>
      </c>
      <c r="N107" s="37" t="str">
        <f>IF(Kundendaten!C108="","",IF(K107=-1,"",IF(K107=0,0,IF(SUM(Einstellungen!$G$15,Einstellungen!$G$24,Einstellungen!$G$32)&lt;&gt;100,"—",ROUND((K107*Einstellungen!$G$15+L107*Einstellungen!$G$24+M107*Einstellungen!$G$32)/100,1)))))</f>
        <v/>
      </c>
      <c r="O107" s="37" t="str">
        <f>IF(Kundendaten!C108="","",IF(K107=-1,"⚠ Datenfehler",IF(K107=0,"Inaktiv",IF(SUM(Einstellungen!$G$15,Einstellungen!$G$24,Einstellungen!$G$32)&lt;&gt;100,"—",IF(N107&gt;=4,"Champion",IF(N107&gt;=3,"Entwicklung",IF(N107&gt;=2,"Gefährdet","Abwanderung")))))))</f>
        <v/>
      </c>
    </row>
    <row r="108" spans="2:15" ht="14.25" customHeight="1" x14ac:dyDescent="0.35">
      <c r="B108" s="37" t="str">
        <f>IF(Kundendaten!C109="","",Kundendaten!B109)</f>
        <v/>
      </c>
      <c r="C108" s="38" t="str">
        <f>IF(Kundendaten!C109="","",IF(Kundendaten!C109="","",Kundendaten!C109))</f>
        <v/>
      </c>
      <c r="D108" s="38" t="str">
        <f>IF(Kundendaten!C109="","",IF(Kundendaten!D109="","",Kundendaten!D109))</f>
        <v/>
      </c>
      <c r="E108" s="38" t="str">
        <f>IF(Kundendaten!C109="","",IF(Kundendaten!E109="","",Kundendaten!E109))</f>
        <v/>
      </c>
      <c r="F108" s="38" t="str">
        <f>IF(Kundendaten!C109="","",IF(Kundendaten!F109="","",Kundendaten!F109))</f>
        <v/>
      </c>
      <c r="G108" s="37" t="str">
        <f>IF(Kundendaten!C109="","",IF(Kundendaten!G109="","",Kundendaten!G109))</f>
        <v/>
      </c>
      <c r="H108" s="38" t="str">
        <f>IF(Kundendaten!C109="","",IF(Kundendaten!H109="","",Kundendaten!H109))</f>
        <v/>
      </c>
      <c r="I108" s="37" t="str">
        <f>IF(Kundendaten!C109="","",IF(Kundendaten!I109="","",IF(OR(UPPER(Kundendaten!I109)="D",UPPER(Kundendaten!I109)="DE",UPPER(Kundendaten!I109)="DEU",UPPER(Kundendaten!I109)="DEUTSCHLAND",UPPER(Kundendaten!I109)="GERMANY",UPPER(Kundendaten!I109)="GER"),"",IFERROR(UPPER(VLOOKUP(UPPER(Kundendaten!I109),Laendercodes!$A:$B,2,FALSE())),UPPER(Kundendaten!I109)))))</f>
        <v/>
      </c>
      <c r="J108" s="59" t="str">
        <f>IF(Kundendaten!C109="","",Einstellungen!$C$9-Kundendaten!J109)</f>
        <v/>
      </c>
      <c r="K108" s="37" t="str">
        <f>IF(Kundendaten!C109="","",IF(J108&lt;0,-1,IF(J108&gt;Einstellungen!$C$11,0,IF(J108&lt;=Einstellungen!$D$15,5,IF(J108&lt;=Einstellungen!$D$16,4,IF(J108&lt;=Einstellungen!$D$17,3,IF(J108&lt;=Einstellungen!$D$18,2,1)))))))</f>
        <v/>
      </c>
      <c r="L108" s="37" t="str">
        <f>IF(Kundendaten!C109="","",IF(J108&lt;0,-1,IF(J108&gt;Einstellungen!$C$11,0,IF(Kundendaten!K109&gt;=Einstellungen!$C$24,5,IF(Kundendaten!K109&gt;=Einstellungen!$C$25,4,IF(Kundendaten!K109&gt;=Einstellungen!$C$26,3,IF(Kundendaten!K109&gt;=Einstellungen!$C$27,2,1)))))))</f>
        <v/>
      </c>
      <c r="M108" s="37" t="str">
        <f>IF(Kundendaten!C109="","",IF(J108&lt;0,-1,IF(J108&gt;Einstellungen!$C$11,0,IF(Kundendaten!L109&gt;=Einstellungen!$C$32,5,IF(Kundendaten!L109&gt;=Einstellungen!$C$33,4,IF(Kundendaten!L109&gt;=Einstellungen!$C$34,3,IF(Kundendaten!L109&gt;=Einstellungen!$C$35,2,1)))))))</f>
        <v/>
      </c>
      <c r="N108" s="37" t="str">
        <f>IF(Kundendaten!C109="","",IF(K108=-1,"",IF(K108=0,0,IF(SUM(Einstellungen!$G$15,Einstellungen!$G$24,Einstellungen!$G$32)&lt;&gt;100,"—",ROUND((K108*Einstellungen!$G$15+L108*Einstellungen!$G$24+M108*Einstellungen!$G$32)/100,1)))))</f>
        <v/>
      </c>
      <c r="O108" s="37" t="str">
        <f>IF(Kundendaten!C109="","",IF(K108=-1,"⚠ Datenfehler",IF(K108=0,"Inaktiv",IF(SUM(Einstellungen!$G$15,Einstellungen!$G$24,Einstellungen!$G$32)&lt;&gt;100,"—",IF(N108&gt;=4,"Champion",IF(N108&gt;=3,"Entwicklung",IF(N108&gt;=2,"Gefährdet","Abwanderung")))))))</f>
        <v/>
      </c>
    </row>
    <row r="109" spans="2:15" ht="14.25" customHeight="1" x14ac:dyDescent="0.35">
      <c r="B109" s="37" t="str">
        <f>IF(Kundendaten!C110="","",Kundendaten!B110)</f>
        <v/>
      </c>
      <c r="C109" s="38" t="str">
        <f>IF(Kundendaten!C110="","",IF(Kundendaten!C110="","",Kundendaten!C110))</f>
        <v/>
      </c>
      <c r="D109" s="38" t="str">
        <f>IF(Kundendaten!C110="","",IF(Kundendaten!D110="","",Kundendaten!D110))</f>
        <v/>
      </c>
      <c r="E109" s="38" t="str">
        <f>IF(Kundendaten!C110="","",IF(Kundendaten!E110="","",Kundendaten!E110))</f>
        <v/>
      </c>
      <c r="F109" s="38" t="str">
        <f>IF(Kundendaten!C110="","",IF(Kundendaten!F110="","",Kundendaten!F110))</f>
        <v/>
      </c>
      <c r="G109" s="37" t="str">
        <f>IF(Kundendaten!C110="","",IF(Kundendaten!G110="","",Kundendaten!G110))</f>
        <v/>
      </c>
      <c r="H109" s="38" t="str">
        <f>IF(Kundendaten!C110="","",IF(Kundendaten!H110="","",Kundendaten!H110))</f>
        <v/>
      </c>
      <c r="I109" s="37" t="str">
        <f>IF(Kundendaten!C110="","",IF(Kundendaten!I110="","",IF(OR(UPPER(Kundendaten!I110)="D",UPPER(Kundendaten!I110)="DE",UPPER(Kundendaten!I110)="DEU",UPPER(Kundendaten!I110)="DEUTSCHLAND",UPPER(Kundendaten!I110)="GERMANY",UPPER(Kundendaten!I110)="GER"),"",IFERROR(UPPER(VLOOKUP(UPPER(Kundendaten!I110),Laendercodes!$A:$B,2,FALSE())),UPPER(Kundendaten!I110)))))</f>
        <v/>
      </c>
      <c r="J109" s="59" t="str">
        <f>IF(Kundendaten!C110="","",Einstellungen!$C$9-Kundendaten!J110)</f>
        <v/>
      </c>
      <c r="K109" s="37" t="str">
        <f>IF(Kundendaten!C110="","",IF(J109&lt;0,-1,IF(J109&gt;Einstellungen!$C$11,0,IF(J109&lt;=Einstellungen!$D$15,5,IF(J109&lt;=Einstellungen!$D$16,4,IF(J109&lt;=Einstellungen!$D$17,3,IF(J109&lt;=Einstellungen!$D$18,2,1)))))))</f>
        <v/>
      </c>
      <c r="L109" s="37" t="str">
        <f>IF(Kundendaten!C110="","",IF(J109&lt;0,-1,IF(J109&gt;Einstellungen!$C$11,0,IF(Kundendaten!K110&gt;=Einstellungen!$C$24,5,IF(Kundendaten!K110&gt;=Einstellungen!$C$25,4,IF(Kundendaten!K110&gt;=Einstellungen!$C$26,3,IF(Kundendaten!K110&gt;=Einstellungen!$C$27,2,1)))))))</f>
        <v/>
      </c>
      <c r="M109" s="37" t="str">
        <f>IF(Kundendaten!C110="","",IF(J109&lt;0,-1,IF(J109&gt;Einstellungen!$C$11,0,IF(Kundendaten!L110&gt;=Einstellungen!$C$32,5,IF(Kundendaten!L110&gt;=Einstellungen!$C$33,4,IF(Kundendaten!L110&gt;=Einstellungen!$C$34,3,IF(Kundendaten!L110&gt;=Einstellungen!$C$35,2,1)))))))</f>
        <v/>
      </c>
      <c r="N109" s="37" t="str">
        <f>IF(Kundendaten!C110="","",IF(K109=-1,"",IF(K109=0,0,IF(SUM(Einstellungen!$G$15,Einstellungen!$G$24,Einstellungen!$G$32)&lt;&gt;100,"—",ROUND((K109*Einstellungen!$G$15+L109*Einstellungen!$G$24+M109*Einstellungen!$G$32)/100,1)))))</f>
        <v/>
      </c>
      <c r="O109" s="37" t="str">
        <f>IF(Kundendaten!C110="","",IF(K109=-1,"⚠ Datenfehler",IF(K109=0,"Inaktiv",IF(SUM(Einstellungen!$G$15,Einstellungen!$G$24,Einstellungen!$G$32)&lt;&gt;100,"—",IF(N109&gt;=4,"Champion",IF(N109&gt;=3,"Entwicklung",IF(N109&gt;=2,"Gefährdet","Abwanderung")))))))</f>
        <v/>
      </c>
    </row>
    <row r="110" spans="2:15" ht="14.25" customHeight="1" x14ac:dyDescent="0.35">
      <c r="B110" s="37" t="str">
        <f>IF(Kundendaten!C111="","",Kundendaten!B111)</f>
        <v/>
      </c>
      <c r="C110" s="38" t="str">
        <f>IF(Kundendaten!C111="","",IF(Kundendaten!C111="","",Kundendaten!C111))</f>
        <v/>
      </c>
      <c r="D110" s="38" t="str">
        <f>IF(Kundendaten!C111="","",IF(Kundendaten!D111="","",Kundendaten!D111))</f>
        <v/>
      </c>
      <c r="E110" s="38" t="str">
        <f>IF(Kundendaten!C111="","",IF(Kundendaten!E111="","",Kundendaten!E111))</f>
        <v/>
      </c>
      <c r="F110" s="38" t="str">
        <f>IF(Kundendaten!C111="","",IF(Kundendaten!F111="","",Kundendaten!F111))</f>
        <v/>
      </c>
      <c r="G110" s="37" t="str">
        <f>IF(Kundendaten!C111="","",IF(Kundendaten!G111="","",Kundendaten!G111))</f>
        <v/>
      </c>
      <c r="H110" s="38" t="str">
        <f>IF(Kundendaten!C111="","",IF(Kundendaten!H111="","",Kundendaten!H111))</f>
        <v/>
      </c>
      <c r="I110" s="37" t="str">
        <f>IF(Kundendaten!C111="","",IF(Kundendaten!I111="","",IF(OR(UPPER(Kundendaten!I111)="D",UPPER(Kundendaten!I111)="DE",UPPER(Kundendaten!I111)="DEU",UPPER(Kundendaten!I111)="DEUTSCHLAND",UPPER(Kundendaten!I111)="GERMANY",UPPER(Kundendaten!I111)="GER"),"",IFERROR(UPPER(VLOOKUP(UPPER(Kundendaten!I111),Laendercodes!$A:$B,2,FALSE())),UPPER(Kundendaten!I111)))))</f>
        <v/>
      </c>
      <c r="J110" s="59" t="str">
        <f>IF(Kundendaten!C111="","",Einstellungen!$C$9-Kundendaten!J111)</f>
        <v/>
      </c>
      <c r="K110" s="37" t="str">
        <f>IF(Kundendaten!C111="","",IF(J110&lt;0,-1,IF(J110&gt;Einstellungen!$C$11,0,IF(J110&lt;=Einstellungen!$D$15,5,IF(J110&lt;=Einstellungen!$D$16,4,IF(J110&lt;=Einstellungen!$D$17,3,IF(J110&lt;=Einstellungen!$D$18,2,1)))))))</f>
        <v/>
      </c>
      <c r="L110" s="37" t="str">
        <f>IF(Kundendaten!C111="","",IF(J110&lt;0,-1,IF(J110&gt;Einstellungen!$C$11,0,IF(Kundendaten!K111&gt;=Einstellungen!$C$24,5,IF(Kundendaten!K111&gt;=Einstellungen!$C$25,4,IF(Kundendaten!K111&gt;=Einstellungen!$C$26,3,IF(Kundendaten!K111&gt;=Einstellungen!$C$27,2,1)))))))</f>
        <v/>
      </c>
      <c r="M110" s="37" t="str">
        <f>IF(Kundendaten!C111="","",IF(J110&lt;0,-1,IF(J110&gt;Einstellungen!$C$11,0,IF(Kundendaten!L111&gt;=Einstellungen!$C$32,5,IF(Kundendaten!L111&gt;=Einstellungen!$C$33,4,IF(Kundendaten!L111&gt;=Einstellungen!$C$34,3,IF(Kundendaten!L111&gt;=Einstellungen!$C$35,2,1)))))))</f>
        <v/>
      </c>
      <c r="N110" s="37" t="str">
        <f>IF(Kundendaten!C111="","",IF(K110=-1,"",IF(K110=0,0,IF(SUM(Einstellungen!$G$15,Einstellungen!$G$24,Einstellungen!$G$32)&lt;&gt;100,"—",ROUND((K110*Einstellungen!$G$15+L110*Einstellungen!$G$24+M110*Einstellungen!$G$32)/100,1)))))</f>
        <v/>
      </c>
      <c r="O110" s="37" t="str">
        <f>IF(Kundendaten!C111="","",IF(K110=-1,"⚠ Datenfehler",IF(K110=0,"Inaktiv",IF(SUM(Einstellungen!$G$15,Einstellungen!$G$24,Einstellungen!$G$32)&lt;&gt;100,"—",IF(N110&gt;=4,"Champion",IF(N110&gt;=3,"Entwicklung",IF(N110&gt;=2,"Gefährdet","Abwanderung")))))))</f>
        <v/>
      </c>
    </row>
    <row r="111" spans="2:15" ht="14.25" customHeight="1" x14ac:dyDescent="0.35">
      <c r="B111" s="37" t="str">
        <f>IF(Kundendaten!C112="","",Kundendaten!B112)</f>
        <v/>
      </c>
      <c r="C111" s="38" t="str">
        <f>IF(Kundendaten!C112="","",IF(Kundendaten!C112="","",Kundendaten!C112))</f>
        <v/>
      </c>
      <c r="D111" s="38" t="str">
        <f>IF(Kundendaten!C112="","",IF(Kundendaten!D112="","",Kundendaten!D112))</f>
        <v/>
      </c>
      <c r="E111" s="38" t="str">
        <f>IF(Kundendaten!C112="","",IF(Kundendaten!E112="","",Kundendaten!E112))</f>
        <v/>
      </c>
      <c r="F111" s="38" t="str">
        <f>IF(Kundendaten!C112="","",IF(Kundendaten!F112="","",Kundendaten!F112))</f>
        <v/>
      </c>
      <c r="G111" s="37" t="str">
        <f>IF(Kundendaten!C112="","",IF(Kundendaten!G112="","",Kundendaten!G112))</f>
        <v/>
      </c>
      <c r="H111" s="38" t="str">
        <f>IF(Kundendaten!C112="","",IF(Kundendaten!H112="","",Kundendaten!H112))</f>
        <v/>
      </c>
      <c r="I111" s="37" t="str">
        <f>IF(Kundendaten!C112="","",IF(Kundendaten!I112="","",IF(OR(UPPER(Kundendaten!I112)="D",UPPER(Kundendaten!I112)="DE",UPPER(Kundendaten!I112)="DEU",UPPER(Kundendaten!I112)="DEUTSCHLAND",UPPER(Kundendaten!I112)="GERMANY",UPPER(Kundendaten!I112)="GER"),"",IFERROR(UPPER(VLOOKUP(UPPER(Kundendaten!I112),Laendercodes!$A:$B,2,FALSE())),UPPER(Kundendaten!I112)))))</f>
        <v/>
      </c>
      <c r="J111" s="59" t="str">
        <f>IF(Kundendaten!C112="","",Einstellungen!$C$9-Kundendaten!J112)</f>
        <v/>
      </c>
      <c r="K111" s="37" t="str">
        <f>IF(Kundendaten!C112="","",IF(J111&lt;0,-1,IF(J111&gt;Einstellungen!$C$11,0,IF(J111&lt;=Einstellungen!$D$15,5,IF(J111&lt;=Einstellungen!$D$16,4,IF(J111&lt;=Einstellungen!$D$17,3,IF(J111&lt;=Einstellungen!$D$18,2,1)))))))</f>
        <v/>
      </c>
      <c r="L111" s="37" t="str">
        <f>IF(Kundendaten!C112="","",IF(J111&lt;0,-1,IF(J111&gt;Einstellungen!$C$11,0,IF(Kundendaten!K112&gt;=Einstellungen!$C$24,5,IF(Kundendaten!K112&gt;=Einstellungen!$C$25,4,IF(Kundendaten!K112&gt;=Einstellungen!$C$26,3,IF(Kundendaten!K112&gt;=Einstellungen!$C$27,2,1)))))))</f>
        <v/>
      </c>
      <c r="M111" s="37" t="str">
        <f>IF(Kundendaten!C112="","",IF(J111&lt;0,-1,IF(J111&gt;Einstellungen!$C$11,0,IF(Kundendaten!L112&gt;=Einstellungen!$C$32,5,IF(Kundendaten!L112&gt;=Einstellungen!$C$33,4,IF(Kundendaten!L112&gt;=Einstellungen!$C$34,3,IF(Kundendaten!L112&gt;=Einstellungen!$C$35,2,1)))))))</f>
        <v/>
      </c>
      <c r="N111" s="37" t="str">
        <f>IF(Kundendaten!C112="","",IF(K111=-1,"",IF(K111=0,0,IF(SUM(Einstellungen!$G$15,Einstellungen!$G$24,Einstellungen!$G$32)&lt;&gt;100,"—",ROUND((K111*Einstellungen!$G$15+L111*Einstellungen!$G$24+M111*Einstellungen!$G$32)/100,1)))))</f>
        <v/>
      </c>
      <c r="O111" s="37" t="str">
        <f>IF(Kundendaten!C112="","",IF(K111=-1,"⚠ Datenfehler",IF(K111=0,"Inaktiv",IF(SUM(Einstellungen!$G$15,Einstellungen!$G$24,Einstellungen!$G$32)&lt;&gt;100,"—",IF(N111&gt;=4,"Champion",IF(N111&gt;=3,"Entwicklung",IF(N111&gt;=2,"Gefährdet","Abwanderung")))))))</f>
        <v/>
      </c>
    </row>
    <row r="112" spans="2:15" ht="14.25" customHeight="1" x14ac:dyDescent="0.35">
      <c r="B112" s="37" t="str">
        <f>IF(Kundendaten!C113="","",Kundendaten!B113)</f>
        <v/>
      </c>
      <c r="C112" s="38" t="str">
        <f>IF(Kundendaten!C113="","",IF(Kundendaten!C113="","",Kundendaten!C113))</f>
        <v/>
      </c>
      <c r="D112" s="38" t="str">
        <f>IF(Kundendaten!C113="","",IF(Kundendaten!D113="","",Kundendaten!D113))</f>
        <v/>
      </c>
      <c r="E112" s="38" t="str">
        <f>IF(Kundendaten!C113="","",IF(Kundendaten!E113="","",Kundendaten!E113))</f>
        <v/>
      </c>
      <c r="F112" s="38" t="str">
        <f>IF(Kundendaten!C113="","",IF(Kundendaten!F113="","",Kundendaten!F113))</f>
        <v/>
      </c>
      <c r="G112" s="37" t="str">
        <f>IF(Kundendaten!C113="","",IF(Kundendaten!G113="","",Kundendaten!G113))</f>
        <v/>
      </c>
      <c r="H112" s="38" t="str">
        <f>IF(Kundendaten!C113="","",IF(Kundendaten!H113="","",Kundendaten!H113))</f>
        <v/>
      </c>
      <c r="I112" s="37" t="str">
        <f>IF(Kundendaten!C113="","",IF(Kundendaten!I113="","",IF(OR(UPPER(Kundendaten!I113)="D",UPPER(Kundendaten!I113)="DE",UPPER(Kundendaten!I113)="DEU",UPPER(Kundendaten!I113)="DEUTSCHLAND",UPPER(Kundendaten!I113)="GERMANY",UPPER(Kundendaten!I113)="GER"),"",IFERROR(UPPER(VLOOKUP(UPPER(Kundendaten!I113),Laendercodes!$A:$B,2,FALSE())),UPPER(Kundendaten!I113)))))</f>
        <v/>
      </c>
      <c r="J112" s="59" t="str">
        <f>IF(Kundendaten!C113="","",Einstellungen!$C$9-Kundendaten!J113)</f>
        <v/>
      </c>
      <c r="K112" s="37" t="str">
        <f>IF(Kundendaten!C113="","",IF(J112&lt;0,-1,IF(J112&gt;Einstellungen!$C$11,0,IF(J112&lt;=Einstellungen!$D$15,5,IF(J112&lt;=Einstellungen!$D$16,4,IF(J112&lt;=Einstellungen!$D$17,3,IF(J112&lt;=Einstellungen!$D$18,2,1)))))))</f>
        <v/>
      </c>
      <c r="L112" s="37" t="str">
        <f>IF(Kundendaten!C113="","",IF(J112&lt;0,-1,IF(J112&gt;Einstellungen!$C$11,0,IF(Kundendaten!K113&gt;=Einstellungen!$C$24,5,IF(Kundendaten!K113&gt;=Einstellungen!$C$25,4,IF(Kundendaten!K113&gt;=Einstellungen!$C$26,3,IF(Kundendaten!K113&gt;=Einstellungen!$C$27,2,1)))))))</f>
        <v/>
      </c>
      <c r="M112" s="37" t="str">
        <f>IF(Kundendaten!C113="","",IF(J112&lt;0,-1,IF(J112&gt;Einstellungen!$C$11,0,IF(Kundendaten!L113&gt;=Einstellungen!$C$32,5,IF(Kundendaten!L113&gt;=Einstellungen!$C$33,4,IF(Kundendaten!L113&gt;=Einstellungen!$C$34,3,IF(Kundendaten!L113&gt;=Einstellungen!$C$35,2,1)))))))</f>
        <v/>
      </c>
      <c r="N112" s="37" t="str">
        <f>IF(Kundendaten!C113="","",IF(K112=-1,"",IF(K112=0,0,IF(SUM(Einstellungen!$G$15,Einstellungen!$G$24,Einstellungen!$G$32)&lt;&gt;100,"—",ROUND((K112*Einstellungen!$G$15+L112*Einstellungen!$G$24+M112*Einstellungen!$G$32)/100,1)))))</f>
        <v/>
      </c>
      <c r="O112" s="37" t="str">
        <f>IF(Kundendaten!C113="","",IF(K112=-1,"⚠ Datenfehler",IF(K112=0,"Inaktiv",IF(SUM(Einstellungen!$G$15,Einstellungen!$G$24,Einstellungen!$G$32)&lt;&gt;100,"—",IF(N112&gt;=4,"Champion",IF(N112&gt;=3,"Entwicklung",IF(N112&gt;=2,"Gefährdet","Abwanderung")))))))</f>
        <v/>
      </c>
    </row>
    <row r="113" spans="2:15" ht="14.25" customHeight="1" x14ac:dyDescent="0.35">
      <c r="B113" s="37" t="str">
        <f>IF(Kundendaten!C114="","",Kundendaten!B114)</f>
        <v/>
      </c>
      <c r="C113" s="38" t="str">
        <f>IF(Kundendaten!C114="","",IF(Kundendaten!C114="","",Kundendaten!C114))</f>
        <v/>
      </c>
      <c r="D113" s="38" t="str">
        <f>IF(Kundendaten!C114="","",IF(Kundendaten!D114="","",Kundendaten!D114))</f>
        <v/>
      </c>
      <c r="E113" s="38" t="str">
        <f>IF(Kundendaten!C114="","",IF(Kundendaten!E114="","",Kundendaten!E114))</f>
        <v/>
      </c>
      <c r="F113" s="38" t="str">
        <f>IF(Kundendaten!C114="","",IF(Kundendaten!F114="","",Kundendaten!F114))</f>
        <v/>
      </c>
      <c r="G113" s="37" t="str">
        <f>IF(Kundendaten!C114="","",IF(Kundendaten!G114="","",Kundendaten!G114))</f>
        <v/>
      </c>
      <c r="H113" s="38" t="str">
        <f>IF(Kundendaten!C114="","",IF(Kundendaten!H114="","",Kundendaten!H114))</f>
        <v/>
      </c>
      <c r="I113" s="37" t="str">
        <f>IF(Kundendaten!C114="","",IF(Kundendaten!I114="","",IF(OR(UPPER(Kundendaten!I114)="D",UPPER(Kundendaten!I114)="DE",UPPER(Kundendaten!I114)="DEU",UPPER(Kundendaten!I114)="DEUTSCHLAND",UPPER(Kundendaten!I114)="GERMANY",UPPER(Kundendaten!I114)="GER"),"",IFERROR(UPPER(VLOOKUP(UPPER(Kundendaten!I114),Laendercodes!$A:$B,2,FALSE())),UPPER(Kundendaten!I114)))))</f>
        <v/>
      </c>
      <c r="J113" s="59" t="str">
        <f>IF(Kundendaten!C114="","",Einstellungen!$C$9-Kundendaten!J114)</f>
        <v/>
      </c>
      <c r="K113" s="37" t="str">
        <f>IF(Kundendaten!C114="","",IF(J113&lt;0,-1,IF(J113&gt;Einstellungen!$C$11,0,IF(J113&lt;=Einstellungen!$D$15,5,IF(J113&lt;=Einstellungen!$D$16,4,IF(J113&lt;=Einstellungen!$D$17,3,IF(J113&lt;=Einstellungen!$D$18,2,1)))))))</f>
        <v/>
      </c>
      <c r="L113" s="37" t="str">
        <f>IF(Kundendaten!C114="","",IF(J113&lt;0,-1,IF(J113&gt;Einstellungen!$C$11,0,IF(Kundendaten!K114&gt;=Einstellungen!$C$24,5,IF(Kundendaten!K114&gt;=Einstellungen!$C$25,4,IF(Kundendaten!K114&gt;=Einstellungen!$C$26,3,IF(Kundendaten!K114&gt;=Einstellungen!$C$27,2,1)))))))</f>
        <v/>
      </c>
      <c r="M113" s="37" t="str">
        <f>IF(Kundendaten!C114="","",IF(J113&lt;0,-1,IF(J113&gt;Einstellungen!$C$11,0,IF(Kundendaten!L114&gt;=Einstellungen!$C$32,5,IF(Kundendaten!L114&gt;=Einstellungen!$C$33,4,IF(Kundendaten!L114&gt;=Einstellungen!$C$34,3,IF(Kundendaten!L114&gt;=Einstellungen!$C$35,2,1)))))))</f>
        <v/>
      </c>
      <c r="N113" s="37" t="str">
        <f>IF(Kundendaten!C114="","",IF(K113=-1,"",IF(K113=0,0,IF(SUM(Einstellungen!$G$15,Einstellungen!$G$24,Einstellungen!$G$32)&lt;&gt;100,"—",ROUND((K113*Einstellungen!$G$15+L113*Einstellungen!$G$24+M113*Einstellungen!$G$32)/100,1)))))</f>
        <v/>
      </c>
      <c r="O113" s="37" t="str">
        <f>IF(Kundendaten!C114="","",IF(K113=-1,"⚠ Datenfehler",IF(K113=0,"Inaktiv",IF(SUM(Einstellungen!$G$15,Einstellungen!$G$24,Einstellungen!$G$32)&lt;&gt;100,"—",IF(N113&gt;=4,"Champion",IF(N113&gt;=3,"Entwicklung",IF(N113&gt;=2,"Gefährdet","Abwanderung")))))))</f>
        <v/>
      </c>
    </row>
    <row r="114" spans="2:15" ht="14.25" customHeight="1" x14ac:dyDescent="0.35">
      <c r="B114" s="37" t="str">
        <f>IF(Kundendaten!C115="","",Kundendaten!B115)</f>
        <v/>
      </c>
      <c r="C114" s="38" t="str">
        <f>IF(Kundendaten!C115="","",IF(Kundendaten!C115="","",Kundendaten!C115))</f>
        <v/>
      </c>
      <c r="D114" s="38" t="str">
        <f>IF(Kundendaten!C115="","",IF(Kundendaten!D115="","",Kundendaten!D115))</f>
        <v/>
      </c>
      <c r="E114" s="38" t="str">
        <f>IF(Kundendaten!C115="","",IF(Kundendaten!E115="","",Kundendaten!E115))</f>
        <v/>
      </c>
      <c r="F114" s="38" t="str">
        <f>IF(Kundendaten!C115="","",IF(Kundendaten!F115="","",Kundendaten!F115))</f>
        <v/>
      </c>
      <c r="G114" s="37" t="str">
        <f>IF(Kundendaten!C115="","",IF(Kundendaten!G115="","",Kundendaten!G115))</f>
        <v/>
      </c>
      <c r="H114" s="38" t="str">
        <f>IF(Kundendaten!C115="","",IF(Kundendaten!H115="","",Kundendaten!H115))</f>
        <v/>
      </c>
      <c r="I114" s="37" t="str">
        <f>IF(Kundendaten!C115="","",IF(Kundendaten!I115="","",IF(OR(UPPER(Kundendaten!I115)="D",UPPER(Kundendaten!I115)="DE",UPPER(Kundendaten!I115)="DEU",UPPER(Kundendaten!I115)="DEUTSCHLAND",UPPER(Kundendaten!I115)="GERMANY",UPPER(Kundendaten!I115)="GER"),"",IFERROR(UPPER(VLOOKUP(UPPER(Kundendaten!I115),Laendercodes!$A:$B,2,FALSE())),UPPER(Kundendaten!I115)))))</f>
        <v/>
      </c>
      <c r="J114" s="59" t="str">
        <f>IF(Kundendaten!C115="","",Einstellungen!$C$9-Kundendaten!J115)</f>
        <v/>
      </c>
      <c r="K114" s="37" t="str">
        <f>IF(Kundendaten!C115="","",IF(J114&lt;0,-1,IF(J114&gt;Einstellungen!$C$11,0,IF(J114&lt;=Einstellungen!$D$15,5,IF(J114&lt;=Einstellungen!$D$16,4,IF(J114&lt;=Einstellungen!$D$17,3,IF(J114&lt;=Einstellungen!$D$18,2,1)))))))</f>
        <v/>
      </c>
      <c r="L114" s="37" t="str">
        <f>IF(Kundendaten!C115="","",IF(J114&lt;0,-1,IF(J114&gt;Einstellungen!$C$11,0,IF(Kundendaten!K115&gt;=Einstellungen!$C$24,5,IF(Kundendaten!K115&gt;=Einstellungen!$C$25,4,IF(Kundendaten!K115&gt;=Einstellungen!$C$26,3,IF(Kundendaten!K115&gt;=Einstellungen!$C$27,2,1)))))))</f>
        <v/>
      </c>
      <c r="M114" s="37" t="str">
        <f>IF(Kundendaten!C115="","",IF(J114&lt;0,-1,IF(J114&gt;Einstellungen!$C$11,0,IF(Kundendaten!L115&gt;=Einstellungen!$C$32,5,IF(Kundendaten!L115&gt;=Einstellungen!$C$33,4,IF(Kundendaten!L115&gt;=Einstellungen!$C$34,3,IF(Kundendaten!L115&gt;=Einstellungen!$C$35,2,1)))))))</f>
        <v/>
      </c>
      <c r="N114" s="37" t="str">
        <f>IF(Kundendaten!C115="","",IF(K114=-1,"",IF(K114=0,0,IF(SUM(Einstellungen!$G$15,Einstellungen!$G$24,Einstellungen!$G$32)&lt;&gt;100,"—",ROUND((K114*Einstellungen!$G$15+L114*Einstellungen!$G$24+M114*Einstellungen!$G$32)/100,1)))))</f>
        <v/>
      </c>
      <c r="O114" s="37" t="str">
        <f>IF(Kundendaten!C115="","",IF(K114=-1,"⚠ Datenfehler",IF(K114=0,"Inaktiv",IF(SUM(Einstellungen!$G$15,Einstellungen!$G$24,Einstellungen!$G$32)&lt;&gt;100,"—",IF(N114&gt;=4,"Champion",IF(N114&gt;=3,"Entwicklung",IF(N114&gt;=2,"Gefährdet","Abwanderung")))))))</f>
        <v/>
      </c>
    </row>
    <row r="115" spans="2:15" ht="14.25" customHeight="1" x14ac:dyDescent="0.35">
      <c r="B115" s="37" t="str">
        <f>IF(Kundendaten!C116="","",Kundendaten!B116)</f>
        <v/>
      </c>
      <c r="C115" s="38" t="str">
        <f>IF(Kundendaten!C116="","",IF(Kundendaten!C116="","",Kundendaten!C116))</f>
        <v/>
      </c>
      <c r="D115" s="38" t="str">
        <f>IF(Kundendaten!C116="","",IF(Kundendaten!D116="","",Kundendaten!D116))</f>
        <v/>
      </c>
      <c r="E115" s="38" t="str">
        <f>IF(Kundendaten!C116="","",IF(Kundendaten!E116="","",Kundendaten!E116))</f>
        <v/>
      </c>
      <c r="F115" s="38" t="str">
        <f>IF(Kundendaten!C116="","",IF(Kundendaten!F116="","",Kundendaten!F116))</f>
        <v/>
      </c>
      <c r="G115" s="37" t="str">
        <f>IF(Kundendaten!C116="","",IF(Kundendaten!G116="","",Kundendaten!G116))</f>
        <v/>
      </c>
      <c r="H115" s="38" t="str">
        <f>IF(Kundendaten!C116="","",IF(Kundendaten!H116="","",Kundendaten!H116))</f>
        <v/>
      </c>
      <c r="I115" s="37" t="str">
        <f>IF(Kundendaten!C116="","",IF(Kundendaten!I116="","",IF(OR(UPPER(Kundendaten!I116)="D",UPPER(Kundendaten!I116)="DE",UPPER(Kundendaten!I116)="DEU",UPPER(Kundendaten!I116)="DEUTSCHLAND",UPPER(Kundendaten!I116)="GERMANY",UPPER(Kundendaten!I116)="GER"),"",IFERROR(UPPER(VLOOKUP(UPPER(Kundendaten!I116),Laendercodes!$A:$B,2,FALSE())),UPPER(Kundendaten!I116)))))</f>
        <v/>
      </c>
      <c r="J115" s="59" t="str">
        <f>IF(Kundendaten!C116="","",Einstellungen!$C$9-Kundendaten!J116)</f>
        <v/>
      </c>
      <c r="K115" s="37" t="str">
        <f>IF(Kundendaten!C116="","",IF(J115&lt;0,-1,IF(J115&gt;Einstellungen!$C$11,0,IF(J115&lt;=Einstellungen!$D$15,5,IF(J115&lt;=Einstellungen!$D$16,4,IF(J115&lt;=Einstellungen!$D$17,3,IF(J115&lt;=Einstellungen!$D$18,2,1)))))))</f>
        <v/>
      </c>
      <c r="L115" s="37" t="str">
        <f>IF(Kundendaten!C116="","",IF(J115&lt;0,-1,IF(J115&gt;Einstellungen!$C$11,0,IF(Kundendaten!K116&gt;=Einstellungen!$C$24,5,IF(Kundendaten!K116&gt;=Einstellungen!$C$25,4,IF(Kundendaten!K116&gt;=Einstellungen!$C$26,3,IF(Kundendaten!K116&gt;=Einstellungen!$C$27,2,1)))))))</f>
        <v/>
      </c>
      <c r="M115" s="37" t="str">
        <f>IF(Kundendaten!C116="","",IF(J115&lt;0,-1,IF(J115&gt;Einstellungen!$C$11,0,IF(Kundendaten!L116&gt;=Einstellungen!$C$32,5,IF(Kundendaten!L116&gt;=Einstellungen!$C$33,4,IF(Kundendaten!L116&gt;=Einstellungen!$C$34,3,IF(Kundendaten!L116&gt;=Einstellungen!$C$35,2,1)))))))</f>
        <v/>
      </c>
      <c r="N115" s="37" t="str">
        <f>IF(Kundendaten!C116="","",IF(K115=-1,"",IF(K115=0,0,IF(SUM(Einstellungen!$G$15,Einstellungen!$G$24,Einstellungen!$G$32)&lt;&gt;100,"—",ROUND((K115*Einstellungen!$G$15+L115*Einstellungen!$G$24+M115*Einstellungen!$G$32)/100,1)))))</f>
        <v/>
      </c>
      <c r="O115" s="37" t="str">
        <f>IF(Kundendaten!C116="","",IF(K115=-1,"⚠ Datenfehler",IF(K115=0,"Inaktiv",IF(SUM(Einstellungen!$G$15,Einstellungen!$G$24,Einstellungen!$G$32)&lt;&gt;100,"—",IF(N115&gt;=4,"Champion",IF(N115&gt;=3,"Entwicklung",IF(N115&gt;=2,"Gefährdet","Abwanderung")))))))</f>
        <v/>
      </c>
    </row>
    <row r="116" spans="2:15" ht="14.25" customHeight="1" x14ac:dyDescent="0.35">
      <c r="B116" s="37" t="str">
        <f>IF(Kundendaten!C117="","",Kundendaten!B117)</f>
        <v/>
      </c>
      <c r="C116" s="38" t="str">
        <f>IF(Kundendaten!C117="","",IF(Kundendaten!C117="","",Kundendaten!C117))</f>
        <v/>
      </c>
      <c r="D116" s="38" t="str">
        <f>IF(Kundendaten!C117="","",IF(Kundendaten!D117="","",Kundendaten!D117))</f>
        <v/>
      </c>
      <c r="E116" s="38" t="str">
        <f>IF(Kundendaten!C117="","",IF(Kundendaten!E117="","",Kundendaten!E117))</f>
        <v/>
      </c>
      <c r="F116" s="38" t="str">
        <f>IF(Kundendaten!C117="","",IF(Kundendaten!F117="","",Kundendaten!F117))</f>
        <v/>
      </c>
      <c r="G116" s="37" t="str">
        <f>IF(Kundendaten!C117="","",IF(Kundendaten!G117="","",Kundendaten!G117))</f>
        <v/>
      </c>
      <c r="H116" s="38" t="str">
        <f>IF(Kundendaten!C117="","",IF(Kundendaten!H117="","",Kundendaten!H117))</f>
        <v/>
      </c>
      <c r="I116" s="37" t="str">
        <f>IF(Kundendaten!C117="","",IF(Kundendaten!I117="","",IF(OR(UPPER(Kundendaten!I117)="D",UPPER(Kundendaten!I117)="DE",UPPER(Kundendaten!I117)="DEU",UPPER(Kundendaten!I117)="DEUTSCHLAND",UPPER(Kundendaten!I117)="GERMANY",UPPER(Kundendaten!I117)="GER"),"",IFERROR(UPPER(VLOOKUP(UPPER(Kundendaten!I117),Laendercodes!$A:$B,2,FALSE())),UPPER(Kundendaten!I117)))))</f>
        <v/>
      </c>
      <c r="J116" s="59" t="str">
        <f>IF(Kundendaten!C117="","",Einstellungen!$C$9-Kundendaten!J117)</f>
        <v/>
      </c>
      <c r="K116" s="37" t="str">
        <f>IF(Kundendaten!C117="","",IF(J116&lt;0,-1,IF(J116&gt;Einstellungen!$C$11,0,IF(J116&lt;=Einstellungen!$D$15,5,IF(J116&lt;=Einstellungen!$D$16,4,IF(J116&lt;=Einstellungen!$D$17,3,IF(J116&lt;=Einstellungen!$D$18,2,1)))))))</f>
        <v/>
      </c>
      <c r="L116" s="37" t="str">
        <f>IF(Kundendaten!C117="","",IF(J116&lt;0,-1,IF(J116&gt;Einstellungen!$C$11,0,IF(Kundendaten!K117&gt;=Einstellungen!$C$24,5,IF(Kundendaten!K117&gt;=Einstellungen!$C$25,4,IF(Kundendaten!K117&gt;=Einstellungen!$C$26,3,IF(Kundendaten!K117&gt;=Einstellungen!$C$27,2,1)))))))</f>
        <v/>
      </c>
      <c r="M116" s="37" t="str">
        <f>IF(Kundendaten!C117="","",IF(J116&lt;0,-1,IF(J116&gt;Einstellungen!$C$11,0,IF(Kundendaten!L117&gt;=Einstellungen!$C$32,5,IF(Kundendaten!L117&gt;=Einstellungen!$C$33,4,IF(Kundendaten!L117&gt;=Einstellungen!$C$34,3,IF(Kundendaten!L117&gt;=Einstellungen!$C$35,2,1)))))))</f>
        <v/>
      </c>
      <c r="N116" s="37" t="str">
        <f>IF(Kundendaten!C117="","",IF(K116=-1,"",IF(K116=0,0,IF(SUM(Einstellungen!$G$15,Einstellungen!$G$24,Einstellungen!$G$32)&lt;&gt;100,"—",ROUND((K116*Einstellungen!$G$15+L116*Einstellungen!$G$24+M116*Einstellungen!$G$32)/100,1)))))</f>
        <v/>
      </c>
      <c r="O116" s="37" t="str">
        <f>IF(Kundendaten!C117="","",IF(K116=-1,"⚠ Datenfehler",IF(K116=0,"Inaktiv",IF(SUM(Einstellungen!$G$15,Einstellungen!$G$24,Einstellungen!$G$32)&lt;&gt;100,"—",IF(N116&gt;=4,"Champion",IF(N116&gt;=3,"Entwicklung",IF(N116&gt;=2,"Gefährdet","Abwanderung")))))))</f>
        <v/>
      </c>
    </row>
    <row r="117" spans="2:15" ht="14.25" customHeight="1" x14ac:dyDescent="0.35">
      <c r="B117" s="37" t="str">
        <f>IF(Kundendaten!C118="","",Kundendaten!B118)</f>
        <v/>
      </c>
      <c r="C117" s="38" t="str">
        <f>IF(Kundendaten!C118="","",IF(Kundendaten!C118="","",Kundendaten!C118))</f>
        <v/>
      </c>
      <c r="D117" s="38" t="str">
        <f>IF(Kundendaten!C118="","",IF(Kundendaten!D118="","",Kundendaten!D118))</f>
        <v/>
      </c>
      <c r="E117" s="38" t="str">
        <f>IF(Kundendaten!C118="","",IF(Kundendaten!E118="","",Kundendaten!E118))</f>
        <v/>
      </c>
      <c r="F117" s="38" t="str">
        <f>IF(Kundendaten!C118="","",IF(Kundendaten!F118="","",Kundendaten!F118))</f>
        <v/>
      </c>
      <c r="G117" s="37" t="str">
        <f>IF(Kundendaten!C118="","",IF(Kundendaten!G118="","",Kundendaten!G118))</f>
        <v/>
      </c>
      <c r="H117" s="38" t="str">
        <f>IF(Kundendaten!C118="","",IF(Kundendaten!H118="","",Kundendaten!H118))</f>
        <v/>
      </c>
      <c r="I117" s="37" t="str">
        <f>IF(Kundendaten!C118="","",IF(Kundendaten!I118="","",IF(OR(UPPER(Kundendaten!I118)="D",UPPER(Kundendaten!I118)="DE",UPPER(Kundendaten!I118)="DEU",UPPER(Kundendaten!I118)="DEUTSCHLAND",UPPER(Kundendaten!I118)="GERMANY",UPPER(Kundendaten!I118)="GER"),"",IFERROR(UPPER(VLOOKUP(UPPER(Kundendaten!I118),Laendercodes!$A:$B,2,FALSE())),UPPER(Kundendaten!I118)))))</f>
        <v/>
      </c>
      <c r="J117" s="59" t="str">
        <f>IF(Kundendaten!C118="","",Einstellungen!$C$9-Kundendaten!J118)</f>
        <v/>
      </c>
      <c r="K117" s="37" t="str">
        <f>IF(Kundendaten!C118="","",IF(J117&lt;0,-1,IF(J117&gt;Einstellungen!$C$11,0,IF(J117&lt;=Einstellungen!$D$15,5,IF(J117&lt;=Einstellungen!$D$16,4,IF(J117&lt;=Einstellungen!$D$17,3,IF(J117&lt;=Einstellungen!$D$18,2,1)))))))</f>
        <v/>
      </c>
      <c r="L117" s="37" t="str">
        <f>IF(Kundendaten!C118="","",IF(J117&lt;0,-1,IF(J117&gt;Einstellungen!$C$11,0,IF(Kundendaten!K118&gt;=Einstellungen!$C$24,5,IF(Kundendaten!K118&gt;=Einstellungen!$C$25,4,IF(Kundendaten!K118&gt;=Einstellungen!$C$26,3,IF(Kundendaten!K118&gt;=Einstellungen!$C$27,2,1)))))))</f>
        <v/>
      </c>
      <c r="M117" s="37" t="str">
        <f>IF(Kundendaten!C118="","",IF(J117&lt;0,-1,IF(J117&gt;Einstellungen!$C$11,0,IF(Kundendaten!L118&gt;=Einstellungen!$C$32,5,IF(Kundendaten!L118&gt;=Einstellungen!$C$33,4,IF(Kundendaten!L118&gt;=Einstellungen!$C$34,3,IF(Kundendaten!L118&gt;=Einstellungen!$C$35,2,1)))))))</f>
        <v/>
      </c>
      <c r="N117" s="37" t="str">
        <f>IF(Kundendaten!C118="","",IF(K117=-1,"",IF(K117=0,0,IF(SUM(Einstellungen!$G$15,Einstellungen!$G$24,Einstellungen!$G$32)&lt;&gt;100,"—",ROUND((K117*Einstellungen!$G$15+L117*Einstellungen!$G$24+M117*Einstellungen!$G$32)/100,1)))))</f>
        <v/>
      </c>
      <c r="O117" s="37" t="str">
        <f>IF(Kundendaten!C118="","",IF(K117=-1,"⚠ Datenfehler",IF(K117=0,"Inaktiv",IF(SUM(Einstellungen!$G$15,Einstellungen!$G$24,Einstellungen!$G$32)&lt;&gt;100,"—",IF(N117&gt;=4,"Champion",IF(N117&gt;=3,"Entwicklung",IF(N117&gt;=2,"Gefährdet","Abwanderung")))))))</f>
        <v/>
      </c>
    </row>
    <row r="118" spans="2:15" ht="14.25" customHeight="1" x14ac:dyDescent="0.35">
      <c r="B118" s="37" t="str">
        <f>IF(Kundendaten!C119="","",Kundendaten!B119)</f>
        <v/>
      </c>
      <c r="C118" s="38" t="str">
        <f>IF(Kundendaten!C119="","",IF(Kundendaten!C119="","",Kundendaten!C119))</f>
        <v/>
      </c>
      <c r="D118" s="38" t="str">
        <f>IF(Kundendaten!C119="","",IF(Kundendaten!D119="","",Kundendaten!D119))</f>
        <v/>
      </c>
      <c r="E118" s="38" t="str">
        <f>IF(Kundendaten!C119="","",IF(Kundendaten!E119="","",Kundendaten!E119))</f>
        <v/>
      </c>
      <c r="F118" s="38" t="str">
        <f>IF(Kundendaten!C119="","",IF(Kundendaten!F119="","",Kundendaten!F119))</f>
        <v/>
      </c>
      <c r="G118" s="37" t="str">
        <f>IF(Kundendaten!C119="","",IF(Kundendaten!G119="","",Kundendaten!G119))</f>
        <v/>
      </c>
      <c r="H118" s="38" t="str">
        <f>IF(Kundendaten!C119="","",IF(Kundendaten!H119="","",Kundendaten!H119))</f>
        <v/>
      </c>
      <c r="I118" s="37" t="str">
        <f>IF(Kundendaten!C119="","",IF(Kundendaten!I119="","",IF(OR(UPPER(Kundendaten!I119)="D",UPPER(Kundendaten!I119)="DE",UPPER(Kundendaten!I119)="DEU",UPPER(Kundendaten!I119)="DEUTSCHLAND",UPPER(Kundendaten!I119)="GERMANY",UPPER(Kundendaten!I119)="GER"),"",IFERROR(UPPER(VLOOKUP(UPPER(Kundendaten!I119),Laendercodes!$A:$B,2,FALSE())),UPPER(Kundendaten!I119)))))</f>
        <v/>
      </c>
      <c r="J118" s="59" t="str">
        <f>IF(Kundendaten!C119="","",Einstellungen!$C$9-Kundendaten!J119)</f>
        <v/>
      </c>
      <c r="K118" s="37" t="str">
        <f>IF(Kundendaten!C119="","",IF(J118&lt;0,-1,IF(J118&gt;Einstellungen!$C$11,0,IF(J118&lt;=Einstellungen!$D$15,5,IF(J118&lt;=Einstellungen!$D$16,4,IF(J118&lt;=Einstellungen!$D$17,3,IF(J118&lt;=Einstellungen!$D$18,2,1)))))))</f>
        <v/>
      </c>
      <c r="L118" s="37" t="str">
        <f>IF(Kundendaten!C119="","",IF(J118&lt;0,-1,IF(J118&gt;Einstellungen!$C$11,0,IF(Kundendaten!K119&gt;=Einstellungen!$C$24,5,IF(Kundendaten!K119&gt;=Einstellungen!$C$25,4,IF(Kundendaten!K119&gt;=Einstellungen!$C$26,3,IF(Kundendaten!K119&gt;=Einstellungen!$C$27,2,1)))))))</f>
        <v/>
      </c>
      <c r="M118" s="37" t="str">
        <f>IF(Kundendaten!C119="","",IF(J118&lt;0,-1,IF(J118&gt;Einstellungen!$C$11,0,IF(Kundendaten!L119&gt;=Einstellungen!$C$32,5,IF(Kundendaten!L119&gt;=Einstellungen!$C$33,4,IF(Kundendaten!L119&gt;=Einstellungen!$C$34,3,IF(Kundendaten!L119&gt;=Einstellungen!$C$35,2,1)))))))</f>
        <v/>
      </c>
      <c r="N118" s="37" t="str">
        <f>IF(Kundendaten!C119="","",IF(K118=-1,"",IF(K118=0,0,IF(SUM(Einstellungen!$G$15,Einstellungen!$G$24,Einstellungen!$G$32)&lt;&gt;100,"—",ROUND((K118*Einstellungen!$G$15+L118*Einstellungen!$G$24+M118*Einstellungen!$G$32)/100,1)))))</f>
        <v/>
      </c>
      <c r="O118" s="37" t="str">
        <f>IF(Kundendaten!C119="","",IF(K118=-1,"⚠ Datenfehler",IF(K118=0,"Inaktiv",IF(SUM(Einstellungen!$G$15,Einstellungen!$G$24,Einstellungen!$G$32)&lt;&gt;100,"—",IF(N118&gt;=4,"Champion",IF(N118&gt;=3,"Entwicklung",IF(N118&gt;=2,"Gefährdet","Abwanderung")))))))</f>
        <v/>
      </c>
    </row>
    <row r="119" spans="2:15" ht="14.25" customHeight="1" x14ac:dyDescent="0.35">
      <c r="B119" s="37" t="str">
        <f>IF(Kundendaten!C120="","",Kundendaten!B120)</f>
        <v/>
      </c>
      <c r="C119" s="38" t="str">
        <f>IF(Kundendaten!C120="","",IF(Kundendaten!C120="","",Kundendaten!C120))</f>
        <v/>
      </c>
      <c r="D119" s="38" t="str">
        <f>IF(Kundendaten!C120="","",IF(Kundendaten!D120="","",Kundendaten!D120))</f>
        <v/>
      </c>
      <c r="E119" s="38" t="str">
        <f>IF(Kundendaten!C120="","",IF(Kundendaten!E120="","",Kundendaten!E120))</f>
        <v/>
      </c>
      <c r="F119" s="38" t="str">
        <f>IF(Kundendaten!C120="","",IF(Kundendaten!F120="","",Kundendaten!F120))</f>
        <v/>
      </c>
      <c r="G119" s="37" t="str">
        <f>IF(Kundendaten!C120="","",IF(Kundendaten!G120="","",Kundendaten!G120))</f>
        <v/>
      </c>
      <c r="H119" s="38" t="str">
        <f>IF(Kundendaten!C120="","",IF(Kundendaten!H120="","",Kundendaten!H120))</f>
        <v/>
      </c>
      <c r="I119" s="37" t="str">
        <f>IF(Kundendaten!C120="","",IF(Kundendaten!I120="","",IF(OR(UPPER(Kundendaten!I120)="D",UPPER(Kundendaten!I120)="DE",UPPER(Kundendaten!I120)="DEU",UPPER(Kundendaten!I120)="DEUTSCHLAND",UPPER(Kundendaten!I120)="GERMANY",UPPER(Kundendaten!I120)="GER"),"",IFERROR(UPPER(VLOOKUP(UPPER(Kundendaten!I120),Laendercodes!$A:$B,2,FALSE())),UPPER(Kundendaten!I120)))))</f>
        <v/>
      </c>
      <c r="J119" s="59" t="str">
        <f>IF(Kundendaten!C120="","",Einstellungen!$C$9-Kundendaten!J120)</f>
        <v/>
      </c>
      <c r="K119" s="37" t="str">
        <f>IF(Kundendaten!C120="","",IF(J119&lt;0,-1,IF(J119&gt;Einstellungen!$C$11,0,IF(J119&lt;=Einstellungen!$D$15,5,IF(J119&lt;=Einstellungen!$D$16,4,IF(J119&lt;=Einstellungen!$D$17,3,IF(J119&lt;=Einstellungen!$D$18,2,1)))))))</f>
        <v/>
      </c>
      <c r="L119" s="37" t="str">
        <f>IF(Kundendaten!C120="","",IF(J119&lt;0,-1,IF(J119&gt;Einstellungen!$C$11,0,IF(Kundendaten!K120&gt;=Einstellungen!$C$24,5,IF(Kundendaten!K120&gt;=Einstellungen!$C$25,4,IF(Kundendaten!K120&gt;=Einstellungen!$C$26,3,IF(Kundendaten!K120&gt;=Einstellungen!$C$27,2,1)))))))</f>
        <v/>
      </c>
      <c r="M119" s="37" t="str">
        <f>IF(Kundendaten!C120="","",IF(J119&lt;0,-1,IF(J119&gt;Einstellungen!$C$11,0,IF(Kundendaten!L120&gt;=Einstellungen!$C$32,5,IF(Kundendaten!L120&gt;=Einstellungen!$C$33,4,IF(Kundendaten!L120&gt;=Einstellungen!$C$34,3,IF(Kundendaten!L120&gt;=Einstellungen!$C$35,2,1)))))))</f>
        <v/>
      </c>
      <c r="N119" s="37" t="str">
        <f>IF(Kundendaten!C120="","",IF(K119=-1,"",IF(K119=0,0,IF(SUM(Einstellungen!$G$15,Einstellungen!$G$24,Einstellungen!$G$32)&lt;&gt;100,"—",ROUND((K119*Einstellungen!$G$15+L119*Einstellungen!$G$24+M119*Einstellungen!$G$32)/100,1)))))</f>
        <v/>
      </c>
      <c r="O119" s="37" t="str">
        <f>IF(Kundendaten!C120="","",IF(K119=-1,"⚠ Datenfehler",IF(K119=0,"Inaktiv",IF(SUM(Einstellungen!$G$15,Einstellungen!$G$24,Einstellungen!$G$32)&lt;&gt;100,"—",IF(N119&gt;=4,"Champion",IF(N119&gt;=3,"Entwicklung",IF(N119&gt;=2,"Gefährdet","Abwanderung")))))))</f>
        <v/>
      </c>
    </row>
    <row r="120" spans="2:15" ht="14.25" customHeight="1" x14ac:dyDescent="0.35">
      <c r="B120" s="37" t="str">
        <f>IF(Kundendaten!C121="","",Kundendaten!B121)</f>
        <v/>
      </c>
      <c r="C120" s="38" t="str">
        <f>IF(Kundendaten!C121="","",IF(Kundendaten!C121="","",Kundendaten!C121))</f>
        <v/>
      </c>
      <c r="D120" s="38" t="str">
        <f>IF(Kundendaten!C121="","",IF(Kundendaten!D121="","",Kundendaten!D121))</f>
        <v/>
      </c>
      <c r="E120" s="38" t="str">
        <f>IF(Kundendaten!C121="","",IF(Kundendaten!E121="","",Kundendaten!E121))</f>
        <v/>
      </c>
      <c r="F120" s="38" t="str">
        <f>IF(Kundendaten!C121="","",IF(Kundendaten!F121="","",Kundendaten!F121))</f>
        <v/>
      </c>
      <c r="G120" s="37" t="str">
        <f>IF(Kundendaten!C121="","",IF(Kundendaten!G121="","",Kundendaten!G121))</f>
        <v/>
      </c>
      <c r="H120" s="38" t="str">
        <f>IF(Kundendaten!C121="","",IF(Kundendaten!H121="","",Kundendaten!H121))</f>
        <v/>
      </c>
      <c r="I120" s="37" t="str">
        <f>IF(Kundendaten!C121="","",IF(Kundendaten!I121="","",IF(OR(UPPER(Kundendaten!I121)="D",UPPER(Kundendaten!I121)="DE",UPPER(Kundendaten!I121)="DEU",UPPER(Kundendaten!I121)="DEUTSCHLAND",UPPER(Kundendaten!I121)="GERMANY",UPPER(Kundendaten!I121)="GER"),"",IFERROR(UPPER(VLOOKUP(UPPER(Kundendaten!I121),Laendercodes!$A:$B,2,FALSE())),UPPER(Kundendaten!I121)))))</f>
        <v/>
      </c>
      <c r="J120" s="59" t="str">
        <f>IF(Kundendaten!C121="","",Einstellungen!$C$9-Kundendaten!J121)</f>
        <v/>
      </c>
      <c r="K120" s="37" t="str">
        <f>IF(Kundendaten!C121="","",IF(J120&lt;0,-1,IF(J120&gt;Einstellungen!$C$11,0,IF(J120&lt;=Einstellungen!$D$15,5,IF(J120&lt;=Einstellungen!$D$16,4,IF(J120&lt;=Einstellungen!$D$17,3,IF(J120&lt;=Einstellungen!$D$18,2,1)))))))</f>
        <v/>
      </c>
      <c r="L120" s="37" t="str">
        <f>IF(Kundendaten!C121="","",IF(J120&lt;0,-1,IF(J120&gt;Einstellungen!$C$11,0,IF(Kundendaten!K121&gt;=Einstellungen!$C$24,5,IF(Kundendaten!K121&gt;=Einstellungen!$C$25,4,IF(Kundendaten!K121&gt;=Einstellungen!$C$26,3,IF(Kundendaten!K121&gt;=Einstellungen!$C$27,2,1)))))))</f>
        <v/>
      </c>
      <c r="M120" s="37" t="str">
        <f>IF(Kundendaten!C121="","",IF(J120&lt;0,-1,IF(J120&gt;Einstellungen!$C$11,0,IF(Kundendaten!L121&gt;=Einstellungen!$C$32,5,IF(Kundendaten!L121&gt;=Einstellungen!$C$33,4,IF(Kundendaten!L121&gt;=Einstellungen!$C$34,3,IF(Kundendaten!L121&gt;=Einstellungen!$C$35,2,1)))))))</f>
        <v/>
      </c>
      <c r="N120" s="37" t="str">
        <f>IF(Kundendaten!C121="","",IF(K120=-1,"",IF(K120=0,0,IF(SUM(Einstellungen!$G$15,Einstellungen!$G$24,Einstellungen!$G$32)&lt;&gt;100,"—",ROUND((K120*Einstellungen!$G$15+L120*Einstellungen!$G$24+M120*Einstellungen!$G$32)/100,1)))))</f>
        <v/>
      </c>
      <c r="O120" s="37" t="str">
        <f>IF(Kundendaten!C121="","",IF(K120=-1,"⚠ Datenfehler",IF(K120=0,"Inaktiv",IF(SUM(Einstellungen!$G$15,Einstellungen!$G$24,Einstellungen!$G$32)&lt;&gt;100,"—",IF(N120&gt;=4,"Champion",IF(N120&gt;=3,"Entwicklung",IF(N120&gt;=2,"Gefährdet","Abwanderung")))))))</f>
        <v/>
      </c>
    </row>
    <row r="121" spans="2:15" ht="14.25" customHeight="1" x14ac:dyDescent="0.35">
      <c r="B121" s="37" t="str">
        <f>IF(Kundendaten!C122="","",Kundendaten!B122)</f>
        <v/>
      </c>
      <c r="C121" s="38" t="str">
        <f>IF(Kundendaten!C122="","",IF(Kundendaten!C122="","",Kundendaten!C122))</f>
        <v/>
      </c>
      <c r="D121" s="38" t="str">
        <f>IF(Kundendaten!C122="","",IF(Kundendaten!D122="","",Kundendaten!D122))</f>
        <v/>
      </c>
      <c r="E121" s="38" t="str">
        <f>IF(Kundendaten!C122="","",IF(Kundendaten!E122="","",Kundendaten!E122))</f>
        <v/>
      </c>
      <c r="F121" s="38" t="str">
        <f>IF(Kundendaten!C122="","",IF(Kundendaten!F122="","",Kundendaten!F122))</f>
        <v/>
      </c>
      <c r="G121" s="37" t="str">
        <f>IF(Kundendaten!C122="","",IF(Kundendaten!G122="","",Kundendaten!G122))</f>
        <v/>
      </c>
      <c r="H121" s="38" t="str">
        <f>IF(Kundendaten!C122="","",IF(Kundendaten!H122="","",Kundendaten!H122))</f>
        <v/>
      </c>
      <c r="I121" s="37" t="str">
        <f>IF(Kundendaten!C122="","",IF(Kundendaten!I122="","",IF(OR(UPPER(Kundendaten!I122)="D",UPPER(Kundendaten!I122)="DE",UPPER(Kundendaten!I122)="DEU",UPPER(Kundendaten!I122)="DEUTSCHLAND",UPPER(Kundendaten!I122)="GERMANY",UPPER(Kundendaten!I122)="GER"),"",IFERROR(UPPER(VLOOKUP(UPPER(Kundendaten!I122),Laendercodes!$A:$B,2,FALSE())),UPPER(Kundendaten!I122)))))</f>
        <v/>
      </c>
      <c r="J121" s="59" t="str">
        <f>IF(Kundendaten!C122="","",Einstellungen!$C$9-Kundendaten!J122)</f>
        <v/>
      </c>
      <c r="K121" s="37" t="str">
        <f>IF(Kundendaten!C122="","",IF(J121&lt;0,-1,IF(J121&gt;Einstellungen!$C$11,0,IF(J121&lt;=Einstellungen!$D$15,5,IF(J121&lt;=Einstellungen!$D$16,4,IF(J121&lt;=Einstellungen!$D$17,3,IF(J121&lt;=Einstellungen!$D$18,2,1)))))))</f>
        <v/>
      </c>
      <c r="L121" s="37" t="str">
        <f>IF(Kundendaten!C122="","",IF(J121&lt;0,-1,IF(J121&gt;Einstellungen!$C$11,0,IF(Kundendaten!K122&gt;=Einstellungen!$C$24,5,IF(Kundendaten!K122&gt;=Einstellungen!$C$25,4,IF(Kundendaten!K122&gt;=Einstellungen!$C$26,3,IF(Kundendaten!K122&gt;=Einstellungen!$C$27,2,1)))))))</f>
        <v/>
      </c>
      <c r="M121" s="37" t="str">
        <f>IF(Kundendaten!C122="","",IF(J121&lt;0,-1,IF(J121&gt;Einstellungen!$C$11,0,IF(Kundendaten!L122&gt;=Einstellungen!$C$32,5,IF(Kundendaten!L122&gt;=Einstellungen!$C$33,4,IF(Kundendaten!L122&gt;=Einstellungen!$C$34,3,IF(Kundendaten!L122&gt;=Einstellungen!$C$35,2,1)))))))</f>
        <v/>
      </c>
      <c r="N121" s="37" t="str">
        <f>IF(Kundendaten!C122="","",IF(K121=-1,"",IF(K121=0,0,IF(SUM(Einstellungen!$G$15,Einstellungen!$G$24,Einstellungen!$G$32)&lt;&gt;100,"—",ROUND((K121*Einstellungen!$G$15+L121*Einstellungen!$G$24+M121*Einstellungen!$G$32)/100,1)))))</f>
        <v/>
      </c>
      <c r="O121" s="37" t="str">
        <f>IF(Kundendaten!C122="","",IF(K121=-1,"⚠ Datenfehler",IF(K121=0,"Inaktiv",IF(SUM(Einstellungen!$G$15,Einstellungen!$G$24,Einstellungen!$G$32)&lt;&gt;100,"—",IF(N121&gt;=4,"Champion",IF(N121&gt;=3,"Entwicklung",IF(N121&gt;=2,"Gefährdet","Abwanderung")))))))</f>
        <v/>
      </c>
    </row>
    <row r="122" spans="2:15" ht="14.25" customHeight="1" x14ac:dyDescent="0.35">
      <c r="B122" s="37" t="str">
        <f>IF(Kundendaten!C123="","",Kundendaten!B123)</f>
        <v/>
      </c>
      <c r="C122" s="38" t="str">
        <f>IF(Kundendaten!C123="","",IF(Kundendaten!C123="","",Kundendaten!C123))</f>
        <v/>
      </c>
      <c r="D122" s="38" t="str">
        <f>IF(Kundendaten!C123="","",IF(Kundendaten!D123="","",Kundendaten!D123))</f>
        <v/>
      </c>
      <c r="E122" s="38" t="str">
        <f>IF(Kundendaten!C123="","",IF(Kundendaten!E123="","",Kundendaten!E123))</f>
        <v/>
      </c>
      <c r="F122" s="38" t="str">
        <f>IF(Kundendaten!C123="","",IF(Kundendaten!F123="","",Kundendaten!F123))</f>
        <v/>
      </c>
      <c r="G122" s="37" t="str">
        <f>IF(Kundendaten!C123="","",IF(Kundendaten!G123="","",Kundendaten!G123))</f>
        <v/>
      </c>
      <c r="H122" s="38" t="str">
        <f>IF(Kundendaten!C123="","",IF(Kundendaten!H123="","",Kundendaten!H123))</f>
        <v/>
      </c>
      <c r="I122" s="37" t="str">
        <f>IF(Kundendaten!C123="","",IF(Kundendaten!I123="","",IF(OR(UPPER(Kundendaten!I123)="D",UPPER(Kundendaten!I123)="DE",UPPER(Kundendaten!I123)="DEU",UPPER(Kundendaten!I123)="DEUTSCHLAND",UPPER(Kundendaten!I123)="GERMANY",UPPER(Kundendaten!I123)="GER"),"",IFERROR(UPPER(VLOOKUP(UPPER(Kundendaten!I123),Laendercodes!$A:$B,2,FALSE())),UPPER(Kundendaten!I123)))))</f>
        <v/>
      </c>
      <c r="J122" s="59" t="str">
        <f>IF(Kundendaten!C123="","",Einstellungen!$C$9-Kundendaten!J123)</f>
        <v/>
      </c>
      <c r="K122" s="37" t="str">
        <f>IF(Kundendaten!C123="","",IF(J122&lt;0,-1,IF(J122&gt;Einstellungen!$C$11,0,IF(J122&lt;=Einstellungen!$D$15,5,IF(J122&lt;=Einstellungen!$D$16,4,IF(J122&lt;=Einstellungen!$D$17,3,IF(J122&lt;=Einstellungen!$D$18,2,1)))))))</f>
        <v/>
      </c>
      <c r="L122" s="37" t="str">
        <f>IF(Kundendaten!C123="","",IF(J122&lt;0,-1,IF(J122&gt;Einstellungen!$C$11,0,IF(Kundendaten!K123&gt;=Einstellungen!$C$24,5,IF(Kundendaten!K123&gt;=Einstellungen!$C$25,4,IF(Kundendaten!K123&gt;=Einstellungen!$C$26,3,IF(Kundendaten!K123&gt;=Einstellungen!$C$27,2,1)))))))</f>
        <v/>
      </c>
      <c r="M122" s="37" t="str">
        <f>IF(Kundendaten!C123="","",IF(J122&lt;0,-1,IF(J122&gt;Einstellungen!$C$11,0,IF(Kundendaten!L123&gt;=Einstellungen!$C$32,5,IF(Kundendaten!L123&gt;=Einstellungen!$C$33,4,IF(Kundendaten!L123&gt;=Einstellungen!$C$34,3,IF(Kundendaten!L123&gt;=Einstellungen!$C$35,2,1)))))))</f>
        <v/>
      </c>
      <c r="N122" s="37" t="str">
        <f>IF(Kundendaten!C123="","",IF(K122=-1,"",IF(K122=0,0,IF(SUM(Einstellungen!$G$15,Einstellungen!$G$24,Einstellungen!$G$32)&lt;&gt;100,"—",ROUND((K122*Einstellungen!$G$15+L122*Einstellungen!$G$24+M122*Einstellungen!$G$32)/100,1)))))</f>
        <v/>
      </c>
      <c r="O122" s="37" t="str">
        <f>IF(Kundendaten!C123="","",IF(K122=-1,"⚠ Datenfehler",IF(K122=0,"Inaktiv",IF(SUM(Einstellungen!$G$15,Einstellungen!$G$24,Einstellungen!$G$32)&lt;&gt;100,"—",IF(N122&gt;=4,"Champion",IF(N122&gt;=3,"Entwicklung",IF(N122&gt;=2,"Gefährdet","Abwanderung")))))))</f>
        <v/>
      </c>
    </row>
    <row r="123" spans="2:15" ht="14.25" customHeight="1" x14ac:dyDescent="0.35">
      <c r="B123" s="37" t="str">
        <f>IF(Kundendaten!C124="","",Kundendaten!B124)</f>
        <v/>
      </c>
      <c r="C123" s="38" t="str">
        <f>IF(Kundendaten!C124="","",IF(Kundendaten!C124="","",Kundendaten!C124))</f>
        <v/>
      </c>
      <c r="D123" s="38" t="str">
        <f>IF(Kundendaten!C124="","",IF(Kundendaten!D124="","",Kundendaten!D124))</f>
        <v/>
      </c>
      <c r="E123" s="38" t="str">
        <f>IF(Kundendaten!C124="","",IF(Kundendaten!E124="","",Kundendaten!E124))</f>
        <v/>
      </c>
      <c r="F123" s="38" t="str">
        <f>IF(Kundendaten!C124="","",IF(Kundendaten!F124="","",Kundendaten!F124))</f>
        <v/>
      </c>
      <c r="G123" s="37" t="str">
        <f>IF(Kundendaten!C124="","",IF(Kundendaten!G124="","",Kundendaten!G124))</f>
        <v/>
      </c>
      <c r="H123" s="38" t="str">
        <f>IF(Kundendaten!C124="","",IF(Kundendaten!H124="","",Kundendaten!H124))</f>
        <v/>
      </c>
      <c r="I123" s="37" t="str">
        <f>IF(Kundendaten!C124="","",IF(Kundendaten!I124="","",IF(OR(UPPER(Kundendaten!I124)="D",UPPER(Kundendaten!I124)="DE",UPPER(Kundendaten!I124)="DEU",UPPER(Kundendaten!I124)="DEUTSCHLAND",UPPER(Kundendaten!I124)="GERMANY",UPPER(Kundendaten!I124)="GER"),"",IFERROR(UPPER(VLOOKUP(UPPER(Kundendaten!I124),Laendercodes!$A:$B,2,FALSE())),UPPER(Kundendaten!I124)))))</f>
        <v/>
      </c>
      <c r="J123" s="59" t="str">
        <f>IF(Kundendaten!C124="","",Einstellungen!$C$9-Kundendaten!J124)</f>
        <v/>
      </c>
      <c r="K123" s="37" t="str">
        <f>IF(Kundendaten!C124="","",IF(J123&lt;0,-1,IF(J123&gt;Einstellungen!$C$11,0,IF(J123&lt;=Einstellungen!$D$15,5,IF(J123&lt;=Einstellungen!$D$16,4,IF(J123&lt;=Einstellungen!$D$17,3,IF(J123&lt;=Einstellungen!$D$18,2,1)))))))</f>
        <v/>
      </c>
      <c r="L123" s="37" t="str">
        <f>IF(Kundendaten!C124="","",IF(J123&lt;0,-1,IF(J123&gt;Einstellungen!$C$11,0,IF(Kundendaten!K124&gt;=Einstellungen!$C$24,5,IF(Kundendaten!K124&gt;=Einstellungen!$C$25,4,IF(Kundendaten!K124&gt;=Einstellungen!$C$26,3,IF(Kundendaten!K124&gt;=Einstellungen!$C$27,2,1)))))))</f>
        <v/>
      </c>
      <c r="M123" s="37" t="str">
        <f>IF(Kundendaten!C124="","",IF(J123&lt;0,-1,IF(J123&gt;Einstellungen!$C$11,0,IF(Kundendaten!L124&gt;=Einstellungen!$C$32,5,IF(Kundendaten!L124&gt;=Einstellungen!$C$33,4,IF(Kundendaten!L124&gt;=Einstellungen!$C$34,3,IF(Kundendaten!L124&gt;=Einstellungen!$C$35,2,1)))))))</f>
        <v/>
      </c>
      <c r="N123" s="37" t="str">
        <f>IF(Kundendaten!C124="","",IF(K123=-1,"",IF(K123=0,0,IF(SUM(Einstellungen!$G$15,Einstellungen!$G$24,Einstellungen!$G$32)&lt;&gt;100,"—",ROUND((K123*Einstellungen!$G$15+L123*Einstellungen!$G$24+M123*Einstellungen!$G$32)/100,1)))))</f>
        <v/>
      </c>
      <c r="O123" s="37" t="str">
        <f>IF(Kundendaten!C124="","",IF(K123=-1,"⚠ Datenfehler",IF(K123=0,"Inaktiv",IF(SUM(Einstellungen!$G$15,Einstellungen!$G$24,Einstellungen!$G$32)&lt;&gt;100,"—",IF(N123&gt;=4,"Champion",IF(N123&gt;=3,"Entwicklung",IF(N123&gt;=2,"Gefährdet","Abwanderung")))))))</f>
        <v/>
      </c>
    </row>
    <row r="124" spans="2:15" ht="14.25" customHeight="1" x14ac:dyDescent="0.35">
      <c r="B124" s="37" t="str">
        <f>IF(Kundendaten!C125="","",Kundendaten!B125)</f>
        <v/>
      </c>
      <c r="C124" s="38" t="str">
        <f>IF(Kundendaten!C125="","",IF(Kundendaten!C125="","",Kundendaten!C125))</f>
        <v/>
      </c>
      <c r="D124" s="38" t="str">
        <f>IF(Kundendaten!C125="","",IF(Kundendaten!D125="","",Kundendaten!D125))</f>
        <v/>
      </c>
      <c r="E124" s="38" t="str">
        <f>IF(Kundendaten!C125="","",IF(Kundendaten!E125="","",Kundendaten!E125))</f>
        <v/>
      </c>
      <c r="F124" s="38" t="str">
        <f>IF(Kundendaten!C125="","",IF(Kundendaten!F125="","",Kundendaten!F125))</f>
        <v/>
      </c>
      <c r="G124" s="37" t="str">
        <f>IF(Kundendaten!C125="","",IF(Kundendaten!G125="","",Kundendaten!G125))</f>
        <v/>
      </c>
      <c r="H124" s="38" t="str">
        <f>IF(Kundendaten!C125="","",IF(Kundendaten!H125="","",Kundendaten!H125))</f>
        <v/>
      </c>
      <c r="I124" s="37" t="str">
        <f>IF(Kundendaten!C125="","",IF(Kundendaten!I125="","",IF(OR(UPPER(Kundendaten!I125)="D",UPPER(Kundendaten!I125)="DE",UPPER(Kundendaten!I125)="DEU",UPPER(Kundendaten!I125)="DEUTSCHLAND",UPPER(Kundendaten!I125)="GERMANY",UPPER(Kundendaten!I125)="GER"),"",IFERROR(UPPER(VLOOKUP(UPPER(Kundendaten!I125),Laendercodes!$A:$B,2,FALSE())),UPPER(Kundendaten!I125)))))</f>
        <v/>
      </c>
      <c r="J124" s="59" t="str">
        <f>IF(Kundendaten!C125="","",Einstellungen!$C$9-Kundendaten!J125)</f>
        <v/>
      </c>
      <c r="K124" s="37" t="str">
        <f>IF(Kundendaten!C125="","",IF(J124&lt;0,-1,IF(J124&gt;Einstellungen!$C$11,0,IF(J124&lt;=Einstellungen!$D$15,5,IF(J124&lt;=Einstellungen!$D$16,4,IF(J124&lt;=Einstellungen!$D$17,3,IF(J124&lt;=Einstellungen!$D$18,2,1)))))))</f>
        <v/>
      </c>
      <c r="L124" s="37" t="str">
        <f>IF(Kundendaten!C125="","",IF(J124&lt;0,-1,IF(J124&gt;Einstellungen!$C$11,0,IF(Kundendaten!K125&gt;=Einstellungen!$C$24,5,IF(Kundendaten!K125&gt;=Einstellungen!$C$25,4,IF(Kundendaten!K125&gt;=Einstellungen!$C$26,3,IF(Kundendaten!K125&gt;=Einstellungen!$C$27,2,1)))))))</f>
        <v/>
      </c>
      <c r="M124" s="37" t="str">
        <f>IF(Kundendaten!C125="","",IF(J124&lt;0,-1,IF(J124&gt;Einstellungen!$C$11,0,IF(Kundendaten!L125&gt;=Einstellungen!$C$32,5,IF(Kundendaten!L125&gt;=Einstellungen!$C$33,4,IF(Kundendaten!L125&gt;=Einstellungen!$C$34,3,IF(Kundendaten!L125&gt;=Einstellungen!$C$35,2,1)))))))</f>
        <v/>
      </c>
      <c r="N124" s="37" t="str">
        <f>IF(Kundendaten!C125="","",IF(K124=-1,"",IF(K124=0,0,IF(SUM(Einstellungen!$G$15,Einstellungen!$G$24,Einstellungen!$G$32)&lt;&gt;100,"—",ROUND((K124*Einstellungen!$G$15+L124*Einstellungen!$G$24+M124*Einstellungen!$G$32)/100,1)))))</f>
        <v/>
      </c>
      <c r="O124" s="37" t="str">
        <f>IF(Kundendaten!C125="","",IF(K124=-1,"⚠ Datenfehler",IF(K124=0,"Inaktiv",IF(SUM(Einstellungen!$G$15,Einstellungen!$G$24,Einstellungen!$G$32)&lt;&gt;100,"—",IF(N124&gt;=4,"Champion",IF(N124&gt;=3,"Entwicklung",IF(N124&gt;=2,"Gefährdet","Abwanderung")))))))</f>
        <v/>
      </c>
    </row>
    <row r="125" spans="2:15" ht="14.25" customHeight="1" x14ac:dyDescent="0.35">
      <c r="B125" s="37" t="str">
        <f>IF(Kundendaten!C126="","",Kundendaten!B126)</f>
        <v/>
      </c>
      <c r="C125" s="38" t="str">
        <f>IF(Kundendaten!C126="","",IF(Kundendaten!C126="","",Kundendaten!C126))</f>
        <v/>
      </c>
      <c r="D125" s="38" t="str">
        <f>IF(Kundendaten!C126="","",IF(Kundendaten!D126="","",Kundendaten!D126))</f>
        <v/>
      </c>
      <c r="E125" s="38" t="str">
        <f>IF(Kundendaten!C126="","",IF(Kundendaten!E126="","",Kundendaten!E126))</f>
        <v/>
      </c>
      <c r="F125" s="38" t="str">
        <f>IF(Kundendaten!C126="","",IF(Kundendaten!F126="","",Kundendaten!F126))</f>
        <v/>
      </c>
      <c r="G125" s="37" t="str">
        <f>IF(Kundendaten!C126="","",IF(Kundendaten!G126="","",Kundendaten!G126))</f>
        <v/>
      </c>
      <c r="H125" s="38" t="str">
        <f>IF(Kundendaten!C126="","",IF(Kundendaten!H126="","",Kundendaten!H126))</f>
        <v/>
      </c>
      <c r="I125" s="37" t="str">
        <f>IF(Kundendaten!C126="","",IF(Kundendaten!I126="","",IF(OR(UPPER(Kundendaten!I126)="D",UPPER(Kundendaten!I126)="DE",UPPER(Kundendaten!I126)="DEU",UPPER(Kundendaten!I126)="DEUTSCHLAND",UPPER(Kundendaten!I126)="GERMANY",UPPER(Kundendaten!I126)="GER"),"",IFERROR(UPPER(VLOOKUP(UPPER(Kundendaten!I126),Laendercodes!$A:$B,2,FALSE())),UPPER(Kundendaten!I126)))))</f>
        <v/>
      </c>
      <c r="J125" s="59" t="str">
        <f>IF(Kundendaten!C126="","",Einstellungen!$C$9-Kundendaten!J126)</f>
        <v/>
      </c>
      <c r="K125" s="37" t="str">
        <f>IF(Kundendaten!C126="","",IF(J125&lt;0,-1,IF(J125&gt;Einstellungen!$C$11,0,IF(J125&lt;=Einstellungen!$D$15,5,IF(J125&lt;=Einstellungen!$D$16,4,IF(J125&lt;=Einstellungen!$D$17,3,IF(J125&lt;=Einstellungen!$D$18,2,1)))))))</f>
        <v/>
      </c>
      <c r="L125" s="37" t="str">
        <f>IF(Kundendaten!C126="","",IF(J125&lt;0,-1,IF(J125&gt;Einstellungen!$C$11,0,IF(Kundendaten!K126&gt;=Einstellungen!$C$24,5,IF(Kundendaten!K126&gt;=Einstellungen!$C$25,4,IF(Kundendaten!K126&gt;=Einstellungen!$C$26,3,IF(Kundendaten!K126&gt;=Einstellungen!$C$27,2,1)))))))</f>
        <v/>
      </c>
      <c r="M125" s="37" t="str">
        <f>IF(Kundendaten!C126="","",IF(J125&lt;0,-1,IF(J125&gt;Einstellungen!$C$11,0,IF(Kundendaten!L126&gt;=Einstellungen!$C$32,5,IF(Kundendaten!L126&gt;=Einstellungen!$C$33,4,IF(Kundendaten!L126&gt;=Einstellungen!$C$34,3,IF(Kundendaten!L126&gt;=Einstellungen!$C$35,2,1)))))))</f>
        <v/>
      </c>
      <c r="N125" s="37" t="str">
        <f>IF(Kundendaten!C126="","",IF(K125=-1,"",IF(K125=0,0,IF(SUM(Einstellungen!$G$15,Einstellungen!$G$24,Einstellungen!$G$32)&lt;&gt;100,"—",ROUND((K125*Einstellungen!$G$15+L125*Einstellungen!$G$24+M125*Einstellungen!$G$32)/100,1)))))</f>
        <v/>
      </c>
      <c r="O125" s="37" t="str">
        <f>IF(Kundendaten!C126="","",IF(K125=-1,"⚠ Datenfehler",IF(K125=0,"Inaktiv",IF(SUM(Einstellungen!$G$15,Einstellungen!$G$24,Einstellungen!$G$32)&lt;&gt;100,"—",IF(N125&gt;=4,"Champion",IF(N125&gt;=3,"Entwicklung",IF(N125&gt;=2,"Gefährdet","Abwanderung")))))))</f>
        <v/>
      </c>
    </row>
    <row r="126" spans="2:15" ht="14.25" customHeight="1" x14ac:dyDescent="0.35">
      <c r="B126" s="37" t="str">
        <f>IF(Kundendaten!C127="","",Kundendaten!B127)</f>
        <v/>
      </c>
      <c r="C126" s="38" t="str">
        <f>IF(Kundendaten!C127="","",IF(Kundendaten!C127="","",Kundendaten!C127))</f>
        <v/>
      </c>
      <c r="D126" s="38" t="str">
        <f>IF(Kundendaten!C127="","",IF(Kundendaten!D127="","",Kundendaten!D127))</f>
        <v/>
      </c>
      <c r="E126" s="38" t="str">
        <f>IF(Kundendaten!C127="","",IF(Kundendaten!E127="","",Kundendaten!E127))</f>
        <v/>
      </c>
      <c r="F126" s="38" t="str">
        <f>IF(Kundendaten!C127="","",IF(Kundendaten!F127="","",Kundendaten!F127))</f>
        <v/>
      </c>
      <c r="G126" s="37" t="str">
        <f>IF(Kundendaten!C127="","",IF(Kundendaten!G127="","",Kundendaten!G127))</f>
        <v/>
      </c>
      <c r="H126" s="38" t="str">
        <f>IF(Kundendaten!C127="","",IF(Kundendaten!H127="","",Kundendaten!H127))</f>
        <v/>
      </c>
      <c r="I126" s="37" t="str">
        <f>IF(Kundendaten!C127="","",IF(Kundendaten!I127="","",IF(OR(UPPER(Kundendaten!I127)="D",UPPER(Kundendaten!I127)="DE",UPPER(Kundendaten!I127)="DEU",UPPER(Kundendaten!I127)="DEUTSCHLAND",UPPER(Kundendaten!I127)="GERMANY",UPPER(Kundendaten!I127)="GER"),"",IFERROR(UPPER(VLOOKUP(UPPER(Kundendaten!I127),Laendercodes!$A:$B,2,FALSE())),UPPER(Kundendaten!I127)))))</f>
        <v/>
      </c>
      <c r="J126" s="59" t="str">
        <f>IF(Kundendaten!C127="","",Einstellungen!$C$9-Kundendaten!J127)</f>
        <v/>
      </c>
      <c r="K126" s="37" t="str">
        <f>IF(Kundendaten!C127="","",IF(J126&lt;0,-1,IF(J126&gt;Einstellungen!$C$11,0,IF(J126&lt;=Einstellungen!$D$15,5,IF(J126&lt;=Einstellungen!$D$16,4,IF(J126&lt;=Einstellungen!$D$17,3,IF(J126&lt;=Einstellungen!$D$18,2,1)))))))</f>
        <v/>
      </c>
      <c r="L126" s="37" t="str">
        <f>IF(Kundendaten!C127="","",IF(J126&lt;0,-1,IF(J126&gt;Einstellungen!$C$11,0,IF(Kundendaten!K127&gt;=Einstellungen!$C$24,5,IF(Kundendaten!K127&gt;=Einstellungen!$C$25,4,IF(Kundendaten!K127&gt;=Einstellungen!$C$26,3,IF(Kundendaten!K127&gt;=Einstellungen!$C$27,2,1)))))))</f>
        <v/>
      </c>
      <c r="M126" s="37" t="str">
        <f>IF(Kundendaten!C127="","",IF(J126&lt;0,-1,IF(J126&gt;Einstellungen!$C$11,0,IF(Kundendaten!L127&gt;=Einstellungen!$C$32,5,IF(Kundendaten!L127&gt;=Einstellungen!$C$33,4,IF(Kundendaten!L127&gt;=Einstellungen!$C$34,3,IF(Kundendaten!L127&gt;=Einstellungen!$C$35,2,1)))))))</f>
        <v/>
      </c>
      <c r="N126" s="37" t="str">
        <f>IF(Kundendaten!C127="","",IF(K126=-1,"",IF(K126=0,0,IF(SUM(Einstellungen!$G$15,Einstellungen!$G$24,Einstellungen!$G$32)&lt;&gt;100,"—",ROUND((K126*Einstellungen!$G$15+L126*Einstellungen!$G$24+M126*Einstellungen!$G$32)/100,1)))))</f>
        <v/>
      </c>
      <c r="O126" s="37" t="str">
        <f>IF(Kundendaten!C127="","",IF(K126=-1,"⚠ Datenfehler",IF(K126=0,"Inaktiv",IF(SUM(Einstellungen!$G$15,Einstellungen!$G$24,Einstellungen!$G$32)&lt;&gt;100,"—",IF(N126&gt;=4,"Champion",IF(N126&gt;=3,"Entwicklung",IF(N126&gt;=2,"Gefährdet","Abwanderung")))))))</f>
        <v/>
      </c>
    </row>
    <row r="127" spans="2:15" ht="14.25" customHeight="1" x14ac:dyDescent="0.35">
      <c r="B127" s="37" t="str">
        <f>IF(Kundendaten!C128="","",Kundendaten!B128)</f>
        <v/>
      </c>
      <c r="C127" s="38" t="str">
        <f>IF(Kundendaten!C128="","",IF(Kundendaten!C128="","",Kundendaten!C128))</f>
        <v/>
      </c>
      <c r="D127" s="38" t="str">
        <f>IF(Kundendaten!C128="","",IF(Kundendaten!D128="","",Kundendaten!D128))</f>
        <v/>
      </c>
      <c r="E127" s="38" t="str">
        <f>IF(Kundendaten!C128="","",IF(Kundendaten!E128="","",Kundendaten!E128))</f>
        <v/>
      </c>
      <c r="F127" s="38" t="str">
        <f>IF(Kundendaten!C128="","",IF(Kundendaten!F128="","",Kundendaten!F128))</f>
        <v/>
      </c>
      <c r="G127" s="37" t="str">
        <f>IF(Kundendaten!C128="","",IF(Kundendaten!G128="","",Kundendaten!G128))</f>
        <v/>
      </c>
      <c r="H127" s="38" t="str">
        <f>IF(Kundendaten!C128="","",IF(Kundendaten!H128="","",Kundendaten!H128))</f>
        <v/>
      </c>
      <c r="I127" s="37" t="str">
        <f>IF(Kundendaten!C128="","",IF(Kundendaten!I128="","",IF(OR(UPPER(Kundendaten!I128)="D",UPPER(Kundendaten!I128)="DE",UPPER(Kundendaten!I128)="DEU",UPPER(Kundendaten!I128)="DEUTSCHLAND",UPPER(Kundendaten!I128)="GERMANY",UPPER(Kundendaten!I128)="GER"),"",IFERROR(UPPER(VLOOKUP(UPPER(Kundendaten!I128),Laendercodes!$A:$B,2,FALSE())),UPPER(Kundendaten!I128)))))</f>
        <v/>
      </c>
      <c r="J127" s="59" t="str">
        <f>IF(Kundendaten!C128="","",Einstellungen!$C$9-Kundendaten!J128)</f>
        <v/>
      </c>
      <c r="K127" s="37" t="str">
        <f>IF(Kundendaten!C128="","",IF(J127&lt;0,-1,IF(J127&gt;Einstellungen!$C$11,0,IF(J127&lt;=Einstellungen!$D$15,5,IF(J127&lt;=Einstellungen!$D$16,4,IF(J127&lt;=Einstellungen!$D$17,3,IF(J127&lt;=Einstellungen!$D$18,2,1)))))))</f>
        <v/>
      </c>
      <c r="L127" s="37" t="str">
        <f>IF(Kundendaten!C128="","",IF(J127&lt;0,-1,IF(J127&gt;Einstellungen!$C$11,0,IF(Kundendaten!K128&gt;=Einstellungen!$C$24,5,IF(Kundendaten!K128&gt;=Einstellungen!$C$25,4,IF(Kundendaten!K128&gt;=Einstellungen!$C$26,3,IF(Kundendaten!K128&gt;=Einstellungen!$C$27,2,1)))))))</f>
        <v/>
      </c>
      <c r="M127" s="37" t="str">
        <f>IF(Kundendaten!C128="","",IF(J127&lt;0,-1,IF(J127&gt;Einstellungen!$C$11,0,IF(Kundendaten!L128&gt;=Einstellungen!$C$32,5,IF(Kundendaten!L128&gt;=Einstellungen!$C$33,4,IF(Kundendaten!L128&gt;=Einstellungen!$C$34,3,IF(Kundendaten!L128&gt;=Einstellungen!$C$35,2,1)))))))</f>
        <v/>
      </c>
      <c r="N127" s="37" t="str">
        <f>IF(Kundendaten!C128="","",IF(K127=-1,"",IF(K127=0,0,IF(SUM(Einstellungen!$G$15,Einstellungen!$G$24,Einstellungen!$G$32)&lt;&gt;100,"—",ROUND((K127*Einstellungen!$G$15+L127*Einstellungen!$G$24+M127*Einstellungen!$G$32)/100,1)))))</f>
        <v/>
      </c>
      <c r="O127" s="37" t="str">
        <f>IF(Kundendaten!C128="","",IF(K127=-1,"⚠ Datenfehler",IF(K127=0,"Inaktiv",IF(SUM(Einstellungen!$G$15,Einstellungen!$G$24,Einstellungen!$G$32)&lt;&gt;100,"—",IF(N127&gt;=4,"Champion",IF(N127&gt;=3,"Entwicklung",IF(N127&gt;=2,"Gefährdet","Abwanderung")))))))</f>
        <v/>
      </c>
    </row>
    <row r="128" spans="2:15" ht="14.25" customHeight="1" x14ac:dyDescent="0.35">
      <c r="B128" s="37" t="str">
        <f>IF(Kundendaten!C129="","",Kundendaten!B129)</f>
        <v/>
      </c>
      <c r="C128" s="38" t="str">
        <f>IF(Kundendaten!C129="","",IF(Kundendaten!C129="","",Kundendaten!C129))</f>
        <v/>
      </c>
      <c r="D128" s="38" t="str">
        <f>IF(Kundendaten!C129="","",IF(Kundendaten!D129="","",Kundendaten!D129))</f>
        <v/>
      </c>
      <c r="E128" s="38" t="str">
        <f>IF(Kundendaten!C129="","",IF(Kundendaten!E129="","",Kundendaten!E129))</f>
        <v/>
      </c>
      <c r="F128" s="38" t="str">
        <f>IF(Kundendaten!C129="","",IF(Kundendaten!F129="","",Kundendaten!F129))</f>
        <v/>
      </c>
      <c r="G128" s="37" t="str">
        <f>IF(Kundendaten!C129="","",IF(Kundendaten!G129="","",Kundendaten!G129))</f>
        <v/>
      </c>
      <c r="H128" s="38" t="str">
        <f>IF(Kundendaten!C129="","",IF(Kundendaten!H129="","",Kundendaten!H129))</f>
        <v/>
      </c>
      <c r="I128" s="37" t="str">
        <f>IF(Kundendaten!C129="","",IF(Kundendaten!I129="","",IF(OR(UPPER(Kundendaten!I129)="D",UPPER(Kundendaten!I129)="DE",UPPER(Kundendaten!I129)="DEU",UPPER(Kundendaten!I129)="DEUTSCHLAND",UPPER(Kundendaten!I129)="GERMANY",UPPER(Kundendaten!I129)="GER"),"",IFERROR(UPPER(VLOOKUP(UPPER(Kundendaten!I129),Laendercodes!$A:$B,2,FALSE())),UPPER(Kundendaten!I129)))))</f>
        <v/>
      </c>
      <c r="J128" s="59" t="str">
        <f>IF(Kundendaten!C129="","",Einstellungen!$C$9-Kundendaten!J129)</f>
        <v/>
      </c>
      <c r="K128" s="37" t="str">
        <f>IF(Kundendaten!C129="","",IF(J128&lt;0,-1,IF(J128&gt;Einstellungen!$C$11,0,IF(J128&lt;=Einstellungen!$D$15,5,IF(J128&lt;=Einstellungen!$D$16,4,IF(J128&lt;=Einstellungen!$D$17,3,IF(J128&lt;=Einstellungen!$D$18,2,1)))))))</f>
        <v/>
      </c>
      <c r="L128" s="37" t="str">
        <f>IF(Kundendaten!C129="","",IF(J128&lt;0,-1,IF(J128&gt;Einstellungen!$C$11,0,IF(Kundendaten!K129&gt;=Einstellungen!$C$24,5,IF(Kundendaten!K129&gt;=Einstellungen!$C$25,4,IF(Kundendaten!K129&gt;=Einstellungen!$C$26,3,IF(Kundendaten!K129&gt;=Einstellungen!$C$27,2,1)))))))</f>
        <v/>
      </c>
      <c r="M128" s="37" t="str">
        <f>IF(Kundendaten!C129="","",IF(J128&lt;0,-1,IF(J128&gt;Einstellungen!$C$11,0,IF(Kundendaten!L129&gt;=Einstellungen!$C$32,5,IF(Kundendaten!L129&gt;=Einstellungen!$C$33,4,IF(Kundendaten!L129&gt;=Einstellungen!$C$34,3,IF(Kundendaten!L129&gt;=Einstellungen!$C$35,2,1)))))))</f>
        <v/>
      </c>
      <c r="N128" s="37" t="str">
        <f>IF(Kundendaten!C129="","",IF(K128=-1,"",IF(K128=0,0,IF(SUM(Einstellungen!$G$15,Einstellungen!$G$24,Einstellungen!$G$32)&lt;&gt;100,"—",ROUND((K128*Einstellungen!$G$15+L128*Einstellungen!$G$24+M128*Einstellungen!$G$32)/100,1)))))</f>
        <v/>
      </c>
      <c r="O128" s="37" t="str">
        <f>IF(Kundendaten!C129="","",IF(K128=-1,"⚠ Datenfehler",IF(K128=0,"Inaktiv",IF(SUM(Einstellungen!$G$15,Einstellungen!$G$24,Einstellungen!$G$32)&lt;&gt;100,"—",IF(N128&gt;=4,"Champion",IF(N128&gt;=3,"Entwicklung",IF(N128&gt;=2,"Gefährdet","Abwanderung")))))))</f>
        <v/>
      </c>
    </row>
    <row r="129" spans="2:15" ht="14.25" customHeight="1" x14ac:dyDescent="0.35">
      <c r="B129" s="37" t="str">
        <f>IF(Kundendaten!C130="","",Kundendaten!B130)</f>
        <v/>
      </c>
      <c r="C129" s="38" t="str">
        <f>IF(Kundendaten!C130="","",IF(Kundendaten!C130="","",Kundendaten!C130))</f>
        <v/>
      </c>
      <c r="D129" s="38" t="str">
        <f>IF(Kundendaten!C130="","",IF(Kundendaten!D130="","",Kundendaten!D130))</f>
        <v/>
      </c>
      <c r="E129" s="38" t="str">
        <f>IF(Kundendaten!C130="","",IF(Kundendaten!E130="","",Kundendaten!E130))</f>
        <v/>
      </c>
      <c r="F129" s="38" t="str">
        <f>IF(Kundendaten!C130="","",IF(Kundendaten!F130="","",Kundendaten!F130))</f>
        <v/>
      </c>
      <c r="G129" s="37" t="str">
        <f>IF(Kundendaten!C130="","",IF(Kundendaten!G130="","",Kundendaten!G130))</f>
        <v/>
      </c>
      <c r="H129" s="38" t="str">
        <f>IF(Kundendaten!C130="","",IF(Kundendaten!H130="","",Kundendaten!H130))</f>
        <v/>
      </c>
      <c r="I129" s="37" t="str">
        <f>IF(Kundendaten!C130="","",IF(Kundendaten!I130="","",IF(OR(UPPER(Kundendaten!I130)="D",UPPER(Kundendaten!I130)="DE",UPPER(Kundendaten!I130)="DEU",UPPER(Kundendaten!I130)="DEUTSCHLAND",UPPER(Kundendaten!I130)="GERMANY",UPPER(Kundendaten!I130)="GER"),"",IFERROR(UPPER(VLOOKUP(UPPER(Kundendaten!I130),Laendercodes!$A:$B,2,FALSE())),UPPER(Kundendaten!I130)))))</f>
        <v/>
      </c>
      <c r="J129" s="59" t="str">
        <f>IF(Kundendaten!C130="","",Einstellungen!$C$9-Kundendaten!J130)</f>
        <v/>
      </c>
      <c r="K129" s="37" t="str">
        <f>IF(Kundendaten!C130="","",IF(J129&lt;0,-1,IF(J129&gt;Einstellungen!$C$11,0,IF(J129&lt;=Einstellungen!$D$15,5,IF(J129&lt;=Einstellungen!$D$16,4,IF(J129&lt;=Einstellungen!$D$17,3,IF(J129&lt;=Einstellungen!$D$18,2,1)))))))</f>
        <v/>
      </c>
      <c r="L129" s="37" t="str">
        <f>IF(Kundendaten!C130="","",IF(J129&lt;0,-1,IF(J129&gt;Einstellungen!$C$11,0,IF(Kundendaten!K130&gt;=Einstellungen!$C$24,5,IF(Kundendaten!K130&gt;=Einstellungen!$C$25,4,IF(Kundendaten!K130&gt;=Einstellungen!$C$26,3,IF(Kundendaten!K130&gt;=Einstellungen!$C$27,2,1)))))))</f>
        <v/>
      </c>
      <c r="M129" s="37" t="str">
        <f>IF(Kundendaten!C130="","",IF(J129&lt;0,-1,IF(J129&gt;Einstellungen!$C$11,0,IF(Kundendaten!L130&gt;=Einstellungen!$C$32,5,IF(Kundendaten!L130&gt;=Einstellungen!$C$33,4,IF(Kundendaten!L130&gt;=Einstellungen!$C$34,3,IF(Kundendaten!L130&gt;=Einstellungen!$C$35,2,1)))))))</f>
        <v/>
      </c>
      <c r="N129" s="37" t="str">
        <f>IF(Kundendaten!C130="","",IF(K129=-1,"",IF(K129=0,0,IF(SUM(Einstellungen!$G$15,Einstellungen!$G$24,Einstellungen!$G$32)&lt;&gt;100,"—",ROUND((K129*Einstellungen!$G$15+L129*Einstellungen!$G$24+M129*Einstellungen!$G$32)/100,1)))))</f>
        <v/>
      </c>
      <c r="O129" s="37" t="str">
        <f>IF(Kundendaten!C130="","",IF(K129=-1,"⚠ Datenfehler",IF(K129=0,"Inaktiv",IF(SUM(Einstellungen!$G$15,Einstellungen!$G$24,Einstellungen!$G$32)&lt;&gt;100,"—",IF(N129&gt;=4,"Champion",IF(N129&gt;=3,"Entwicklung",IF(N129&gt;=2,"Gefährdet","Abwanderung")))))))</f>
        <v/>
      </c>
    </row>
    <row r="130" spans="2:15" ht="14.25" customHeight="1" x14ac:dyDescent="0.35">
      <c r="B130" s="37" t="str">
        <f>IF(Kundendaten!C131="","",Kundendaten!B131)</f>
        <v/>
      </c>
      <c r="C130" s="38" t="str">
        <f>IF(Kundendaten!C131="","",IF(Kundendaten!C131="","",Kundendaten!C131))</f>
        <v/>
      </c>
      <c r="D130" s="38" t="str">
        <f>IF(Kundendaten!C131="","",IF(Kundendaten!D131="","",Kundendaten!D131))</f>
        <v/>
      </c>
      <c r="E130" s="38" t="str">
        <f>IF(Kundendaten!C131="","",IF(Kundendaten!E131="","",Kundendaten!E131))</f>
        <v/>
      </c>
      <c r="F130" s="38" t="str">
        <f>IF(Kundendaten!C131="","",IF(Kundendaten!F131="","",Kundendaten!F131))</f>
        <v/>
      </c>
      <c r="G130" s="37" t="str">
        <f>IF(Kundendaten!C131="","",IF(Kundendaten!G131="","",Kundendaten!G131))</f>
        <v/>
      </c>
      <c r="H130" s="38" t="str">
        <f>IF(Kundendaten!C131="","",IF(Kundendaten!H131="","",Kundendaten!H131))</f>
        <v/>
      </c>
      <c r="I130" s="37" t="str">
        <f>IF(Kundendaten!C131="","",IF(Kundendaten!I131="","",IF(OR(UPPER(Kundendaten!I131)="D",UPPER(Kundendaten!I131)="DE",UPPER(Kundendaten!I131)="DEU",UPPER(Kundendaten!I131)="DEUTSCHLAND",UPPER(Kundendaten!I131)="GERMANY",UPPER(Kundendaten!I131)="GER"),"",IFERROR(UPPER(VLOOKUP(UPPER(Kundendaten!I131),Laendercodes!$A:$B,2,FALSE())),UPPER(Kundendaten!I131)))))</f>
        <v/>
      </c>
      <c r="J130" s="59" t="str">
        <f>IF(Kundendaten!C131="","",Einstellungen!$C$9-Kundendaten!J131)</f>
        <v/>
      </c>
      <c r="K130" s="37" t="str">
        <f>IF(Kundendaten!C131="","",IF(J130&lt;0,-1,IF(J130&gt;Einstellungen!$C$11,0,IF(J130&lt;=Einstellungen!$D$15,5,IF(J130&lt;=Einstellungen!$D$16,4,IF(J130&lt;=Einstellungen!$D$17,3,IF(J130&lt;=Einstellungen!$D$18,2,1)))))))</f>
        <v/>
      </c>
      <c r="L130" s="37" t="str">
        <f>IF(Kundendaten!C131="","",IF(J130&lt;0,-1,IF(J130&gt;Einstellungen!$C$11,0,IF(Kundendaten!K131&gt;=Einstellungen!$C$24,5,IF(Kundendaten!K131&gt;=Einstellungen!$C$25,4,IF(Kundendaten!K131&gt;=Einstellungen!$C$26,3,IF(Kundendaten!K131&gt;=Einstellungen!$C$27,2,1)))))))</f>
        <v/>
      </c>
      <c r="M130" s="37" t="str">
        <f>IF(Kundendaten!C131="","",IF(J130&lt;0,-1,IF(J130&gt;Einstellungen!$C$11,0,IF(Kundendaten!L131&gt;=Einstellungen!$C$32,5,IF(Kundendaten!L131&gt;=Einstellungen!$C$33,4,IF(Kundendaten!L131&gt;=Einstellungen!$C$34,3,IF(Kundendaten!L131&gt;=Einstellungen!$C$35,2,1)))))))</f>
        <v/>
      </c>
      <c r="N130" s="37" t="str">
        <f>IF(Kundendaten!C131="","",IF(K130=-1,"",IF(K130=0,0,IF(SUM(Einstellungen!$G$15,Einstellungen!$G$24,Einstellungen!$G$32)&lt;&gt;100,"—",ROUND((K130*Einstellungen!$G$15+L130*Einstellungen!$G$24+M130*Einstellungen!$G$32)/100,1)))))</f>
        <v/>
      </c>
      <c r="O130" s="37" t="str">
        <f>IF(Kundendaten!C131="","",IF(K130=-1,"⚠ Datenfehler",IF(K130=0,"Inaktiv",IF(SUM(Einstellungen!$G$15,Einstellungen!$G$24,Einstellungen!$G$32)&lt;&gt;100,"—",IF(N130&gt;=4,"Champion",IF(N130&gt;=3,"Entwicklung",IF(N130&gt;=2,"Gefährdet","Abwanderung")))))))</f>
        <v/>
      </c>
    </row>
    <row r="131" spans="2:15" ht="14.25" customHeight="1" x14ac:dyDescent="0.35">
      <c r="B131" s="37" t="str">
        <f>IF(Kundendaten!C132="","",Kundendaten!B132)</f>
        <v/>
      </c>
      <c r="C131" s="38" t="str">
        <f>IF(Kundendaten!C132="","",IF(Kundendaten!C132="","",Kundendaten!C132))</f>
        <v/>
      </c>
      <c r="D131" s="38" t="str">
        <f>IF(Kundendaten!C132="","",IF(Kundendaten!D132="","",Kundendaten!D132))</f>
        <v/>
      </c>
      <c r="E131" s="38" t="str">
        <f>IF(Kundendaten!C132="","",IF(Kundendaten!E132="","",Kundendaten!E132))</f>
        <v/>
      </c>
      <c r="F131" s="38" t="str">
        <f>IF(Kundendaten!C132="","",IF(Kundendaten!F132="","",Kundendaten!F132))</f>
        <v/>
      </c>
      <c r="G131" s="37" t="str">
        <f>IF(Kundendaten!C132="","",IF(Kundendaten!G132="","",Kundendaten!G132))</f>
        <v/>
      </c>
      <c r="H131" s="38" t="str">
        <f>IF(Kundendaten!C132="","",IF(Kundendaten!H132="","",Kundendaten!H132))</f>
        <v/>
      </c>
      <c r="I131" s="37" t="str">
        <f>IF(Kundendaten!C132="","",IF(Kundendaten!I132="","",IF(OR(UPPER(Kundendaten!I132)="D",UPPER(Kundendaten!I132)="DE",UPPER(Kundendaten!I132)="DEU",UPPER(Kundendaten!I132)="DEUTSCHLAND",UPPER(Kundendaten!I132)="GERMANY",UPPER(Kundendaten!I132)="GER"),"",IFERROR(UPPER(VLOOKUP(UPPER(Kundendaten!I132),Laendercodes!$A:$B,2,FALSE())),UPPER(Kundendaten!I132)))))</f>
        <v/>
      </c>
      <c r="J131" s="59" t="str">
        <f>IF(Kundendaten!C132="","",Einstellungen!$C$9-Kundendaten!J132)</f>
        <v/>
      </c>
      <c r="K131" s="37" t="str">
        <f>IF(Kundendaten!C132="","",IF(J131&lt;0,-1,IF(J131&gt;Einstellungen!$C$11,0,IF(J131&lt;=Einstellungen!$D$15,5,IF(J131&lt;=Einstellungen!$D$16,4,IF(J131&lt;=Einstellungen!$D$17,3,IF(J131&lt;=Einstellungen!$D$18,2,1)))))))</f>
        <v/>
      </c>
      <c r="L131" s="37" t="str">
        <f>IF(Kundendaten!C132="","",IF(J131&lt;0,-1,IF(J131&gt;Einstellungen!$C$11,0,IF(Kundendaten!K132&gt;=Einstellungen!$C$24,5,IF(Kundendaten!K132&gt;=Einstellungen!$C$25,4,IF(Kundendaten!K132&gt;=Einstellungen!$C$26,3,IF(Kundendaten!K132&gt;=Einstellungen!$C$27,2,1)))))))</f>
        <v/>
      </c>
      <c r="M131" s="37" t="str">
        <f>IF(Kundendaten!C132="","",IF(J131&lt;0,-1,IF(J131&gt;Einstellungen!$C$11,0,IF(Kundendaten!L132&gt;=Einstellungen!$C$32,5,IF(Kundendaten!L132&gt;=Einstellungen!$C$33,4,IF(Kundendaten!L132&gt;=Einstellungen!$C$34,3,IF(Kundendaten!L132&gt;=Einstellungen!$C$35,2,1)))))))</f>
        <v/>
      </c>
      <c r="N131" s="37" t="str">
        <f>IF(Kundendaten!C132="","",IF(K131=-1,"",IF(K131=0,0,IF(SUM(Einstellungen!$G$15,Einstellungen!$G$24,Einstellungen!$G$32)&lt;&gt;100,"—",ROUND((K131*Einstellungen!$G$15+L131*Einstellungen!$G$24+M131*Einstellungen!$G$32)/100,1)))))</f>
        <v/>
      </c>
      <c r="O131" s="37" t="str">
        <f>IF(Kundendaten!C132="","",IF(K131=-1,"⚠ Datenfehler",IF(K131=0,"Inaktiv",IF(SUM(Einstellungen!$G$15,Einstellungen!$G$24,Einstellungen!$G$32)&lt;&gt;100,"—",IF(N131&gt;=4,"Champion",IF(N131&gt;=3,"Entwicklung",IF(N131&gt;=2,"Gefährdet","Abwanderung")))))))</f>
        <v/>
      </c>
    </row>
    <row r="132" spans="2:15" ht="14.25" customHeight="1" x14ac:dyDescent="0.35">
      <c r="B132" s="37" t="str">
        <f>IF(Kundendaten!C133="","",Kundendaten!B133)</f>
        <v/>
      </c>
      <c r="C132" s="38" t="str">
        <f>IF(Kundendaten!C133="","",IF(Kundendaten!C133="","",Kundendaten!C133))</f>
        <v/>
      </c>
      <c r="D132" s="38" t="str">
        <f>IF(Kundendaten!C133="","",IF(Kundendaten!D133="","",Kundendaten!D133))</f>
        <v/>
      </c>
      <c r="E132" s="38" t="str">
        <f>IF(Kundendaten!C133="","",IF(Kundendaten!E133="","",Kundendaten!E133))</f>
        <v/>
      </c>
      <c r="F132" s="38" t="str">
        <f>IF(Kundendaten!C133="","",IF(Kundendaten!F133="","",Kundendaten!F133))</f>
        <v/>
      </c>
      <c r="G132" s="37" t="str">
        <f>IF(Kundendaten!C133="","",IF(Kundendaten!G133="","",Kundendaten!G133))</f>
        <v/>
      </c>
      <c r="H132" s="38" t="str">
        <f>IF(Kundendaten!C133="","",IF(Kundendaten!H133="","",Kundendaten!H133))</f>
        <v/>
      </c>
      <c r="I132" s="37" t="str">
        <f>IF(Kundendaten!C133="","",IF(Kundendaten!I133="","",IF(OR(UPPER(Kundendaten!I133)="D",UPPER(Kundendaten!I133)="DE",UPPER(Kundendaten!I133)="DEU",UPPER(Kundendaten!I133)="DEUTSCHLAND",UPPER(Kundendaten!I133)="GERMANY",UPPER(Kundendaten!I133)="GER"),"",IFERROR(UPPER(VLOOKUP(UPPER(Kundendaten!I133),Laendercodes!$A:$B,2,FALSE())),UPPER(Kundendaten!I133)))))</f>
        <v/>
      </c>
      <c r="J132" s="59" t="str">
        <f>IF(Kundendaten!C133="","",Einstellungen!$C$9-Kundendaten!J133)</f>
        <v/>
      </c>
      <c r="K132" s="37" t="str">
        <f>IF(Kundendaten!C133="","",IF(J132&lt;0,-1,IF(J132&gt;Einstellungen!$C$11,0,IF(J132&lt;=Einstellungen!$D$15,5,IF(J132&lt;=Einstellungen!$D$16,4,IF(J132&lt;=Einstellungen!$D$17,3,IF(J132&lt;=Einstellungen!$D$18,2,1)))))))</f>
        <v/>
      </c>
      <c r="L132" s="37" t="str">
        <f>IF(Kundendaten!C133="","",IF(J132&lt;0,-1,IF(J132&gt;Einstellungen!$C$11,0,IF(Kundendaten!K133&gt;=Einstellungen!$C$24,5,IF(Kundendaten!K133&gt;=Einstellungen!$C$25,4,IF(Kundendaten!K133&gt;=Einstellungen!$C$26,3,IF(Kundendaten!K133&gt;=Einstellungen!$C$27,2,1)))))))</f>
        <v/>
      </c>
      <c r="M132" s="37" t="str">
        <f>IF(Kundendaten!C133="","",IF(J132&lt;0,-1,IF(J132&gt;Einstellungen!$C$11,0,IF(Kundendaten!L133&gt;=Einstellungen!$C$32,5,IF(Kundendaten!L133&gt;=Einstellungen!$C$33,4,IF(Kundendaten!L133&gt;=Einstellungen!$C$34,3,IF(Kundendaten!L133&gt;=Einstellungen!$C$35,2,1)))))))</f>
        <v/>
      </c>
      <c r="N132" s="37" t="str">
        <f>IF(Kundendaten!C133="","",IF(K132=-1,"",IF(K132=0,0,IF(SUM(Einstellungen!$G$15,Einstellungen!$G$24,Einstellungen!$G$32)&lt;&gt;100,"—",ROUND((K132*Einstellungen!$G$15+L132*Einstellungen!$G$24+M132*Einstellungen!$G$32)/100,1)))))</f>
        <v/>
      </c>
      <c r="O132" s="37" t="str">
        <f>IF(Kundendaten!C133="","",IF(K132=-1,"⚠ Datenfehler",IF(K132=0,"Inaktiv",IF(SUM(Einstellungen!$G$15,Einstellungen!$G$24,Einstellungen!$G$32)&lt;&gt;100,"—",IF(N132&gt;=4,"Champion",IF(N132&gt;=3,"Entwicklung",IF(N132&gt;=2,"Gefährdet","Abwanderung")))))))</f>
        <v/>
      </c>
    </row>
    <row r="133" spans="2:15" ht="14.25" customHeight="1" x14ac:dyDescent="0.35">
      <c r="B133" s="37" t="str">
        <f>IF(Kundendaten!C134="","",Kundendaten!B134)</f>
        <v/>
      </c>
      <c r="C133" s="38" t="str">
        <f>IF(Kundendaten!C134="","",IF(Kundendaten!C134="","",Kundendaten!C134))</f>
        <v/>
      </c>
      <c r="D133" s="38" t="str">
        <f>IF(Kundendaten!C134="","",IF(Kundendaten!D134="","",Kundendaten!D134))</f>
        <v/>
      </c>
      <c r="E133" s="38" t="str">
        <f>IF(Kundendaten!C134="","",IF(Kundendaten!E134="","",Kundendaten!E134))</f>
        <v/>
      </c>
      <c r="F133" s="38" t="str">
        <f>IF(Kundendaten!C134="","",IF(Kundendaten!F134="","",Kundendaten!F134))</f>
        <v/>
      </c>
      <c r="G133" s="37" t="str">
        <f>IF(Kundendaten!C134="","",IF(Kundendaten!G134="","",Kundendaten!G134))</f>
        <v/>
      </c>
      <c r="H133" s="38" t="str">
        <f>IF(Kundendaten!C134="","",IF(Kundendaten!H134="","",Kundendaten!H134))</f>
        <v/>
      </c>
      <c r="I133" s="37" t="str">
        <f>IF(Kundendaten!C134="","",IF(Kundendaten!I134="","",IF(OR(UPPER(Kundendaten!I134)="D",UPPER(Kundendaten!I134)="DE",UPPER(Kundendaten!I134)="DEU",UPPER(Kundendaten!I134)="DEUTSCHLAND",UPPER(Kundendaten!I134)="GERMANY",UPPER(Kundendaten!I134)="GER"),"",IFERROR(UPPER(VLOOKUP(UPPER(Kundendaten!I134),Laendercodes!$A:$B,2,FALSE())),UPPER(Kundendaten!I134)))))</f>
        <v/>
      </c>
      <c r="J133" s="59" t="str">
        <f>IF(Kundendaten!C134="","",Einstellungen!$C$9-Kundendaten!J134)</f>
        <v/>
      </c>
      <c r="K133" s="37" t="str">
        <f>IF(Kundendaten!C134="","",IF(J133&lt;0,-1,IF(J133&gt;Einstellungen!$C$11,0,IF(J133&lt;=Einstellungen!$D$15,5,IF(J133&lt;=Einstellungen!$D$16,4,IF(J133&lt;=Einstellungen!$D$17,3,IF(J133&lt;=Einstellungen!$D$18,2,1)))))))</f>
        <v/>
      </c>
      <c r="L133" s="37" t="str">
        <f>IF(Kundendaten!C134="","",IF(J133&lt;0,-1,IF(J133&gt;Einstellungen!$C$11,0,IF(Kundendaten!K134&gt;=Einstellungen!$C$24,5,IF(Kundendaten!K134&gt;=Einstellungen!$C$25,4,IF(Kundendaten!K134&gt;=Einstellungen!$C$26,3,IF(Kundendaten!K134&gt;=Einstellungen!$C$27,2,1)))))))</f>
        <v/>
      </c>
      <c r="M133" s="37" t="str">
        <f>IF(Kundendaten!C134="","",IF(J133&lt;0,-1,IF(J133&gt;Einstellungen!$C$11,0,IF(Kundendaten!L134&gt;=Einstellungen!$C$32,5,IF(Kundendaten!L134&gt;=Einstellungen!$C$33,4,IF(Kundendaten!L134&gt;=Einstellungen!$C$34,3,IF(Kundendaten!L134&gt;=Einstellungen!$C$35,2,1)))))))</f>
        <v/>
      </c>
      <c r="N133" s="37" t="str">
        <f>IF(Kundendaten!C134="","",IF(K133=-1,"",IF(K133=0,0,IF(SUM(Einstellungen!$G$15,Einstellungen!$G$24,Einstellungen!$G$32)&lt;&gt;100,"—",ROUND((K133*Einstellungen!$G$15+L133*Einstellungen!$G$24+M133*Einstellungen!$G$32)/100,1)))))</f>
        <v/>
      </c>
      <c r="O133" s="37" t="str">
        <f>IF(Kundendaten!C134="","",IF(K133=-1,"⚠ Datenfehler",IF(K133=0,"Inaktiv",IF(SUM(Einstellungen!$G$15,Einstellungen!$G$24,Einstellungen!$G$32)&lt;&gt;100,"—",IF(N133&gt;=4,"Champion",IF(N133&gt;=3,"Entwicklung",IF(N133&gt;=2,"Gefährdet","Abwanderung")))))))</f>
        <v/>
      </c>
    </row>
    <row r="134" spans="2:15" ht="14.25" customHeight="1" x14ac:dyDescent="0.35">
      <c r="B134" s="37" t="str">
        <f>IF(Kundendaten!C135="","",Kundendaten!B135)</f>
        <v/>
      </c>
      <c r="C134" s="38" t="str">
        <f>IF(Kundendaten!C135="","",IF(Kundendaten!C135="","",Kundendaten!C135))</f>
        <v/>
      </c>
      <c r="D134" s="38" t="str">
        <f>IF(Kundendaten!C135="","",IF(Kundendaten!D135="","",Kundendaten!D135))</f>
        <v/>
      </c>
      <c r="E134" s="38" t="str">
        <f>IF(Kundendaten!C135="","",IF(Kundendaten!E135="","",Kundendaten!E135))</f>
        <v/>
      </c>
      <c r="F134" s="38" t="str">
        <f>IF(Kundendaten!C135="","",IF(Kundendaten!F135="","",Kundendaten!F135))</f>
        <v/>
      </c>
      <c r="G134" s="37" t="str">
        <f>IF(Kundendaten!C135="","",IF(Kundendaten!G135="","",Kundendaten!G135))</f>
        <v/>
      </c>
      <c r="H134" s="38" t="str">
        <f>IF(Kundendaten!C135="","",IF(Kundendaten!H135="","",Kundendaten!H135))</f>
        <v/>
      </c>
      <c r="I134" s="37" t="str">
        <f>IF(Kundendaten!C135="","",IF(Kundendaten!I135="","",IF(OR(UPPER(Kundendaten!I135)="D",UPPER(Kundendaten!I135)="DE",UPPER(Kundendaten!I135)="DEU",UPPER(Kundendaten!I135)="DEUTSCHLAND",UPPER(Kundendaten!I135)="GERMANY",UPPER(Kundendaten!I135)="GER"),"",IFERROR(UPPER(VLOOKUP(UPPER(Kundendaten!I135),Laendercodes!$A:$B,2,FALSE())),UPPER(Kundendaten!I135)))))</f>
        <v/>
      </c>
      <c r="J134" s="59" t="str">
        <f>IF(Kundendaten!C135="","",Einstellungen!$C$9-Kundendaten!J135)</f>
        <v/>
      </c>
      <c r="K134" s="37" t="str">
        <f>IF(Kundendaten!C135="","",IF(J134&lt;0,-1,IF(J134&gt;Einstellungen!$C$11,0,IF(J134&lt;=Einstellungen!$D$15,5,IF(J134&lt;=Einstellungen!$D$16,4,IF(J134&lt;=Einstellungen!$D$17,3,IF(J134&lt;=Einstellungen!$D$18,2,1)))))))</f>
        <v/>
      </c>
      <c r="L134" s="37" t="str">
        <f>IF(Kundendaten!C135="","",IF(J134&lt;0,-1,IF(J134&gt;Einstellungen!$C$11,0,IF(Kundendaten!K135&gt;=Einstellungen!$C$24,5,IF(Kundendaten!K135&gt;=Einstellungen!$C$25,4,IF(Kundendaten!K135&gt;=Einstellungen!$C$26,3,IF(Kundendaten!K135&gt;=Einstellungen!$C$27,2,1)))))))</f>
        <v/>
      </c>
      <c r="M134" s="37" t="str">
        <f>IF(Kundendaten!C135="","",IF(J134&lt;0,-1,IF(J134&gt;Einstellungen!$C$11,0,IF(Kundendaten!L135&gt;=Einstellungen!$C$32,5,IF(Kundendaten!L135&gt;=Einstellungen!$C$33,4,IF(Kundendaten!L135&gt;=Einstellungen!$C$34,3,IF(Kundendaten!L135&gt;=Einstellungen!$C$35,2,1)))))))</f>
        <v/>
      </c>
      <c r="N134" s="37" t="str">
        <f>IF(Kundendaten!C135="","",IF(K134=-1,"",IF(K134=0,0,IF(SUM(Einstellungen!$G$15,Einstellungen!$G$24,Einstellungen!$G$32)&lt;&gt;100,"—",ROUND((K134*Einstellungen!$G$15+L134*Einstellungen!$G$24+M134*Einstellungen!$G$32)/100,1)))))</f>
        <v/>
      </c>
      <c r="O134" s="37" t="str">
        <f>IF(Kundendaten!C135="","",IF(K134=-1,"⚠ Datenfehler",IF(K134=0,"Inaktiv",IF(SUM(Einstellungen!$G$15,Einstellungen!$G$24,Einstellungen!$G$32)&lt;&gt;100,"—",IF(N134&gt;=4,"Champion",IF(N134&gt;=3,"Entwicklung",IF(N134&gt;=2,"Gefährdet","Abwanderung")))))))</f>
        <v/>
      </c>
    </row>
    <row r="135" spans="2:15" ht="14.25" customHeight="1" x14ac:dyDescent="0.35">
      <c r="B135" s="37" t="str">
        <f>IF(Kundendaten!C136="","",Kundendaten!B136)</f>
        <v/>
      </c>
      <c r="C135" s="38" t="str">
        <f>IF(Kundendaten!C136="","",IF(Kundendaten!C136="","",Kundendaten!C136))</f>
        <v/>
      </c>
      <c r="D135" s="38" t="str">
        <f>IF(Kundendaten!C136="","",IF(Kundendaten!D136="","",Kundendaten!D136))</f>
        <v/>
      </c>
      <c r="E135" s="38" t="str">
        <f>IF(Kundendaten!C136="","",IF(Kundendaten!E136="","",Kundendaten!E136))</f>
        <v/>
      </c>
      <c r="F135" s="38" t="str">
        <f>IF(Kundendaten!C136="","",IF(Kundendaten!F136="","",Kundendaten!F136))</f>
        <v/>
      </c>
      <c r="G135" s="37" t="str">
        <f>IF(Kundendaten!C136="","",IF(Kundendaten!G136="","",Kundendaten!G136))</f>
        <v/>
      </c>
      <c r="H135" s="38" t="str">
        <f>IF(Kundendaten!C136="","",IF(Kundendaten!H136="","",Kundendaten!H136))</f>
        <v/>
      </c>
      <c r="I135" s="37" t="str">
        <f>IF(Kundendaten!C136="","",IF(Kundendaten!I136="","",IF(OR(UPPER(Kundendaten!I136)="D",UPPER(Kundendaten!I136)="DE",UPPER(Kundendaten!I136)="DEU",UPPER(Kundendaten!I136)="DEUTSCHLAND",UPPER(Kundendaten!I136)="GERMANY",UPPER(Kundendaten!I136)="GER"),"",IFERROR(UPPER(VLOOKUP(UPPER(Kundendaten!I136),Laendercodes!$A:$B,2,FALSE())),UPPER(Kundendaten!I136)))))</f>
        <v/>
      </c>
      <c r="J135" s="59" t="str">
        <f>IF(Kundendaten!C136="","",Einstellungen!$C$9-Kundendaten!J136)</f>
        <v/>
      </c>
      <c r="K135" s="37" t="str">
        <f>IF(Kundendaten!C136="","",IF(J135&lt;0,-1,IF(J135&gt;Einstellungen!$C$11,0,IF(J135&lt;=Einstellungen!$D$15,5,IF(J135&lt;=Einstellungen!$D$16,4,IF(J135&lt;=Einstellungen!$D$17,3,IF(J135&lt;=Einstellungen!$D$18,2,1)))))))</f>
        <v/>
      </c>
      <c r="L135" s="37" t="str">
        <f>IF(Kundendaten!C136="","",IF(J135&lt;0,-1,IF(J135&gt;Einstellungen!$C$11,0,IF(Kundendaten!K136&gt;=Einstellungen!$C$24,5,IF(Kundendaten!K136&gt;=Einstellungen!$C$25,4,IF(Kundendaten!K136&gt;=Einstellungen!$C$26,3,IF(Kundendaten!K136&gt;=Einstellungen!$C$27,2,1)))))))</f>
        <v/>
      </c>
      <c r="M135" s="37" t="str">
        <f>IF(Kundendaten!C136="","",IF(J135&lt;0,-1,IF(J135&gt;Einstellungen!$C$11,0,IF(Kundendaten!L136&gt;=Einstellungen!$C$32,5,IF(Kundendaten!L136&gt;=Einstellungen!$C$33,4,IF(Kundendaten!L136&gt;=Einstellungen!$C$34,3,IF(Kundendaten!L136&gt;=Einstellungen!$C$35,2,1)))))))</f>
        <v/>
      </c>
      <c r="N135" s="37" t="str">
        <f>IF(Kundendaten!C136="","",IF(K135=-1,"",IF(K135=0,0,IF(SUM(Einstellungen!$G$15,Einstellungen!$G$24,Einstellungen!$G$32)&lt;&gt;100,"—",ROUND((K135*Einstellungen!$G$15+L135*Einstellungen!$G$24+M135*Einstellungen!$G$32)/100,1)))))</f>
        <v/>
      </c>
      <c r="O135" s="37" t="str">
        <f>IF(Kundendaten!C136="","",IF(K135=-1,"⚠ Datenfehler",IF(K135=0,"Inaktiv",IF(SUM(Einstellungen!$G$15,Einstellungen!$G$24,Einstellungen!$G$32)&lt;&gt;100,"—",IF(N135&gt;=4,"Champion",IF(N135&gt;=3,"Entwicklung",IF(N135&gt;=2,"Gefährdet","Abwanderung")))))))</f>
        <v/>
      </c>
    </row>
    <row r="136" spans="2:15" ht="14.25" customHeight="1" x14ac:dyDescent="0.35">
      <c r="B136" s="37" t="str">
        <f>IF(Kundendaten!C137="","",Kundendaten!B137)</f>
        <v/>
      </c>
      <c r="C136" s="38" t="str">
        <f>IF(Kundendaten!C137="","",IF(Kundendaten!C137="","",Kundendaten!C137))</f>
        <v/>
      </c>
      <c r="D136" s="38" t="str">
        <f>IF(Kundendaten!C137="","",IF(Kundendaten!D137="","",Kundendaten!D137))</f>
        <v/>
      </c>
      <c r="E136" s="38" t="str">
        <f>IF(Kundendaten!C137="","",IF(Kundendaten!E137="","",Kundendaten!E137))</f>
        <v/>
      </c>
      <c r="F136" s="38" t="str">
        <f>IF(Kundendaten!C137="","",IF(Kundendaten!F137="","",Kundendaten!F137))</f>
        <v/>
      </c>
      <c r="G136" s="37" t="str">
        <f>IF(Kundendaten!C137="","",IF(Kundendaten!G137="","",Kundendaten!G137))</f>
        <v/>
      </c>
      <c r="H136" s="38" t="str">
        <f>IF(Kundendaten!C137="","",IF(Kundendaten!H137="","",Kundendaten!H137))</f>
        <v/>
      </c>
      <c r="I136" s="37" t="str">
        <f>IF(Kundendaten!C137="","",IF(Kundendaten!I137="","",IF(OR(UPPER(Kundendaten!I137)="D",UPPER(Kundendaten!I137)="DE",UPPER(Kundendaten!I137)="DEU",UPPER(Kundendaten!I137)="DEUTSCHLAND",UPPER(Kundendaten!I137)="GERMANY",UPPER(Kundendaten!I137)="GER"),"",IFERROR(UPPER(VLOOKUP(UPPER(Kundendaten!I137),Laendercodes!$A:$B,2,FALSE())),UPPER(Kundendaten!I137)))))</f>
        <v/>
      </c>
      <c r="J136" s="59" t="str">
        <f>IF(Kundendaten!C137="","",Einstellungen!$C$9-Kundendaten!J137)</f>
        <v/>
      </c>
      <c r="K136" s="37" t="str">
        <f>IF(Kundendaten!C137="","",IF(J136&lt;0,-1,IF(J136&gt;Einstellungen!$C$11,0,IF(J136&lt;=Einstellungen!$D$15,5,IF(J136&lt;=Einstellungen!$D$16,4,IF(J136&lt;=Einstellungen!$D$17,3,IF(J136&lt;=Einstellungen!$D$18,2,1)))))))</f>
        <v/>
      </c>
      <c r="L136" s="37" t="str">
        <f>IF(Kundendaten!C137="","",IF(J136&lt;0,-1,IF(J136&gt;Einstellungen!$C$11,0,IF(Kundendaten!K137&gt;=Einstellungen!$C$24,5,IF(Kundendaten!K137&gt;=Einstellungen!$C$25,4,IF(Kundendaten!K137&gt;=Einstellungen!$C$26,3,IF(Kundendaten!K137&gt;=Einstellungen!$C$27,2,1)))))))</f>
        <v/>
      </c>
      <c r="M136" s="37" t="str">
        <f>IF(Kundendaten!C137="","",IF(J136&lt;0,-1,IF(J136&gt;Einstellungen!$C$11,0,IF(Kundendaten!L137&gt;=Einstellungen!$C$32,5,IF(Kundendaten!L137&gt;=Einstellungen!$C$33,4,IF(Kundendaten!L137&gt;=Einstellungen!$C$34,3,IF(Kundendaten!L137&gt;=Einstellungen!$C$35,2,1)))))))</f>
        <v/>
      </c>
      <c r="N136" s="37" t="str">
        <f>IF(Kundendaten!C137="","",IF(K136=-1,"",IF(K136=0,0,IF(SUM(Einstellungen!$G$15,Einstellungen!$G$24,Einstellungen!$G$32)&lt;&gt;100,"—",ROUND((K136*Einstellungen!$G$15+L136*Einstellungen!$G$24+M136*Einstellungen!$G$32)/100,1)))))</f>
        <v/>
      </c>
      <c r="O136" s="37" t="str">
        <f>IF(Kundendaten!C137="","",IF(K136=-1,"⚠ Datenfehler",IF(K136=0,"Inaktiv",IF(SUM(Einstellungen!$G$15,Einstellungen!$G$24,Einstellungen!$G$32)&lt;&gt;100,"—",IF(N136&gt;=4,"Champion",IF(N136&gt;=3,"Entwicklung",IF(N136&gt;=2,"Gefährdet","Abwanderung")))))))</f>
        <v/>
      </c>
    </row>
    <row r="137" spans="2:15" ht="14.25" customHeight="1" x14ac:dyDescent="0.35">
      <c r="B137" s="37" t="str">
        <f>IF(Kundendaten!C138="","",Kundendaten!B138)</f>
        <v/>
      </c>
      <c r="C137" s="38" t="str">
        <f>IF(Kundendaten!C138="","",IF(Kundendaten!C138="","",Kundendaten!C138))</f>
        <v/>
      </c>
      <c r="D137" s="38" t="str">
        <f>IF(Kundendaten!C138="","",IF(Kundendaten!D138="","",Kundendaten!D138))</f>
        <v/>
      </c>
      <c r="E137" s="38" t="str">
        <f>IF(Kundendaten!C138="","",IF(Kundendaten!E138="","",Kundendaten!E138))</f>
        <v/>
      </c>
      <c r="F137" s="38" t="str">
        <f>IF(Kundendaten!C138="","",IF(Kundendaten!F138="","",Kundendaten!F138))</f>
        <v/>
      </c>
      <c r="G137" s="37" t="str">
        <f>IF(Kundendaten!C138="","",IF(Kundendaten!G138="","",Kundendaten!G138))</f>
        <v/>
      </c>
      <c r="H137" s="38" t="str">
        <f>IF(Kundendaten!C138="","",IF(Kundendaten!H138="","",Kundendaten!H138))</f>
        <v/>
      </c>
      <c r="I137" s="37" t="str">
        <f>IF(Kundendaten!C138="","",IF(Kundendaten!I138="","",IF(OR(UPPER(Kundendaten!I138)="D",UPPER(Kundendaten!I138)="DE",UPPER(Kundendaten!I138)="DEU",UPPER(Kundendaten!I138)="DEUTSCHLAND",UPPER(Kundendaten!I138)="GERMANY",UPPER(Kundendaten!I138)="GER"),"",IFERROR(UPPER(VLOOKUP(UPPER(Kundendaten!I138),Laendercodes!$A:$B,2,FALSE())),UPPER(Kundendaten!I138)))))</f>
        <v/>
      </c>
      <c r="J137" s="59" t="str">
        <f>IF(Kundendaten!C138="","",Einstellungen!$C$9-Kundendaten!J138)</f>
        <v/>
      </c>
      <c r="K137" s="37" t="str">
        <f>IF(Kundendaten!C138="","",IF(J137&lt;0,-1,IF(J137&gt;Einstellungen!$C$11,0,IF(J137&lt;=Einstellungen!$D$15,5,IF(J137&lt;=Einstellungen!$D$16,4,IF(J137&lt;=Einstellungen!$D$17,3,IF(J137&lt;=Einstellungen!$D$18,2,1)))))))</f>
        <v/>
      </c>
      <c r="L137" s="37" t="str">
        <f>IF(Kundendaten!C138="","",IF(J137&lt;0,-1,IF(J137&gt;Einstellungen!$C$11,0,IF(Kundendaten!K138&gt;=Einstellungen!$C$24,5,IF(Kundendaten!K138&gt;=Einstellungen!$C$25,4,IF(Kundendaten!K138&gt;=Einstellungen!$C$26,3,IF(Kundendaten!K138&gt;=Einstellungen!$C$27,2,1)))))))</f>
        <v/>
      </c>
      <c r="M137" s="37" t="str">
        <f>IF(Kundendaten!C138="","",IF(J137&lt;0,-1,IF(J137&gt;Einstellungen!$C$11,0,IF(Kundendaten!L138&gt;=Einstellungen!$C$32,5,IF(Kundendaten!L138&gt;=Einstellungen!$C$33,4,IF(Kundendaten!L138&gt;=Einstellungen!$C$34,3,IF(Kundendaten!L138&gt;=Einstellungen!$C$35,2,1)))))))</f>
        <v/>
      </c>
      <c r="N137" s="37" t="str">
        <f>IF(Kundendaten!C138="","",IF(K137=-1,"",IF(K137=0,0,IF(SUM(Einstellungen!$G$15,Einstellungen!$G$24,Einstellungen!$G$32)&lt;&gt;100,"—",ROUND((K137*Einstellungen!$G$15+L137*Einstellungen!$G$24+M137*Einstellungen!$G$32)/100,1)))))</f>
        <v/>
      </c>
      <c r="O137" s="37" t="str">
        <f>IF(Kundendaten!C138="","",IF(K137=-1,"⚠ Datenfehler",IF(K137=0,"Inaktiv",IF(SUM(Einstellungen!$G$15,Einstellungen!$G$24,Einstellungen!$G$32)&lt;&gt;100,"—",IF(N137&gt;=4,"Champion",IF(N137&gt;=3,"Entwicklung",IF(N137&gt;=2,"Gefährdet","Abwanderung")))))))</f>
        <v/>
      </c>
    </row>
    <row r="138" spans="2:15" ht="14.25" customHeight="1" x14ac:dyDescent="0.35">
      <c r="B138" s="37" t="str">
        <f>IF(Kundendaten!C139="","",Kundendaten!B139)</f>
        <v/>
      </c>
      <c r="C138" s="38" t="str">
        <f>IF(Kundendaten!C139="","",IF(Kundendaten!C139="","",Kundendaten!C139))</f>
        <v/>
      </c>
      <c r="D138" s="38" t="str">
        <f>IF(Kundendaten!C139="","",IF(Kundendaten!D139="","",Kundendaten!D139))</f>
        <v/>
      </c>
      <c r="E138" s="38" t="str">
        <f>IF(Kundendaten!C139="","",IF(Kundendaten!E139="","",Kundendaten!E139))</f>
        <v/>
      </c>
      <c r="F138" s="38" t="str">
        <f>IF(Kundendaten!C139="","",IF(Kundendaten!F139="","",Kundendaten!F139))</f>
        <v/>
      </c>
      <c r="G138" s="37" t="str">
        <f>IF(Kundendaten!C139="","",IF(Kundendaten!G139="","",Kundendaten!G139))</f>
        <v/>
      </c>
      <c r="H138" s="38" t="str">
        <f>IF(Kundendaten!C139="","",IF(Kundendaten!H139="","",Kundendaten!H139))</f>
        <v/>
      </c>
      <c r="I138" s="37" t="str">
        <f>IF(Kundendaten!C139="","",IF(Kundendaten!I139="","",IF(OR(UPPER(Kundendaten!I139)="D",UPPER(Kundendaten!I139)="DE",UPPER(Kundendaten!I139)="DEU",UPPER(Kundendaten!I139)="DEUTSCHLAND",UPPER(Kundendaten!I139)="GERMANY",UPPER(Kundendaten!I139)="GER"),"",IFERROR(UPPER(VLOOKUP(UPPER(Kundendaten!I139),Laendercodes!$A:$B,2,FALSE())),UPPER(Kundendaten!I139)))))</f>
        <v/>
      </c>
      <c r="J138" s="59" t="str">
        <f>IF(Kundendaten!C139="","",Einstellungen!$C$9-Kundendaten!J139)</f>
        <v/>
      </c>
      <c r="K138" s="37" t="str">
        <f>IF(Kundendaten!C139="","",IF(J138&lt;0,-1,IF(J138&gt;Einstellungen!$C$11,0,IF(J138&lt;=Einstellungen!$D$15,5,IF(J138&lt;=Einstellungen!$D$16,4,IF(J138&lt;=Einstellungen!$D$17,3,IF(J138&lt;=Einstellungen!$D$18,2,1)))))))</f>
        <v/>
      </c>
      <c r="L138" s="37" t="str">
        <f>IF(Kundendaten!C139="","",IF(J138&lt;0,-1,IF(J138&gt;Einstellungen!$C$11,0,IF(Kundendaten!K139&gt;=Einstellungen!$C$24,5,IF(Kundendaten!K139&gt;=Einstellungen!$C$25,4,IF(Kundendaten!K139&gt;=Einstellungen!$C$26,3,IF(Kundendaten!K139&gt;=Einstellungen!$C$27,2,1)))))))</f>
        <v/>
      </c>
      <c r="M138" s="37" t="str">
        <f>IF(Kundendaten!C139="","",IF(J138&lt;0,-1,IF(J138&gt;Einstellungen!$C$11,0,IF(Kundendaten!L139&gt;=Einstellungen!$C$32,5,IF(Kundendaten!L139&gt;=Einstellungen!$C$33,4,IF(Kundendaten!L139&gt;=Einstellungen!$C$34,3,IF(Kundendaten!L139&gt;=Einstellungen!$C$35,2,1)))))))</f>
        <v/>
      </c>
      <c r="N138" s="37" t="str">
        <f>IF(Kundendaten!C139="","",IF(K138=-1,"",IF(K138=0,0,IF(SUM(Einstellungen!$G$15,Einstellungen!$G$24,Einstellungen!$G$32)&lt;&gt;100,"—",ROUND((K138*Einstellungen!$G$15+L138*Einstellungen!$G$24+M138*Einstellungen!$G$32)/100,1)))))</f>
        <v/>
      </c>
      <c r="O138" s="37" t="str">
        <f>IF(Kundendaten!C139="","",IF(K138=-1,"⚠ Datenfehler",IF(K138=0,"Inaktiv",IF(SUM(Einstellungen!$G$15,Einstellungen!$G$24,Einstellungen!$G$32)&lt;&gt;100,"—",IF(N138&gt;=4,"Champion",IF(N138&gt;=3,"Entwicklung",IF(N138&gt;=2,"Gefährdet","Abwanderung")))))))</f>
        <v/>
      </c>
    </row>
    <row r="139" spans="2:15" ht="14.25" customHeight="1" x14ac:dyDescent="0.35">
      <c r="B139" s="37" t="str">
        <f>IF(Kundendaten!C140="","",Kundendaten!B140)</f>
        <v/>
      </c>
      <c r="C139" s="38" t="str">
        <f>IF(Kundendaten!C140="","",IF(Kundendaten!C140="","",Kundendaten!C140))</f>
        <v/>
      </c>
      <c r="D139" s="38" t="str">
        <f>IF(Kundendaten!C140="","",IF(Kundendaten!D140="","",Kundendaten!D140))</f>
        <v/>
      </c>
      <c r="E139" s="38" t="str">
        <f>IF(Kundendaten!C140="","",IF(Kundendaten!E140="","",Kundendaten!E140))</f>
        <v/>
      </c>
      <c r="F139" s="38" t="str">
        <f>IF(Kundendaten!C140="","",IF(Kundendaten!F140="","",Kundendaten!F140))</f>
        <v/>
      </c>
      <c r="G139" s="37" t="str">
        <f>IF(Kundendaten!C140="","",IF(Kundendaten!G140="","",Kundendaten!G140))</f>
        <v/>
      </c>
      <c r="H139" s="38" t="str">
        <f>IF(Kundendaten!C140="","",IF(Kundendaten!H140="","",Kundendaten!H140))</f>
        <v/>
      </c>
      <c r="I139" s="37" t="str">
        <f>IF(Kundendaten!C140="","",IF(Kundendaten!I140="","",IF(OR(UPPER(Kundendaten!I140)="D",UPPER(Kundendaten!I140)="DE",UPPER(Kundendaten!I140)="DEU",UPPER(Kundendaten!I140)="DEUTSCHLAND",UPPER(Kundendaten!I140)="GERMANY",UPPER(Kundendaten!I140)="GER"),"",IFERROR(UPPER(VLOOKUP(UPPER(Kundendaten!I140),Laendercodes!$A:$B,2,FALSE())),UPPER(Kundendaten!I140)))))</f>
        <v/>
      </c>
      <c r="J139" s="59" t="str">
        <f>IF(Kundendaten!C140="","",Einstellungen!$C$9-Kundendaten!J140)</f>
        <v/>
      </c>
      <c r="K139" s="37" t="str">
        <f>IF(Kundendaten!C140="","",IF(J139&lt;0,-1,IF(J139&gt;Einstellungen!$C$11,0,IF(J139&lt;=Einstellungen!$D$15,5,IF(J139&lt;=Einstellungen!$D$16,4,IF(J139&lt;=Einstellungen!$D$17,3,IF(J139&lt;=Einstellungen!$D$18,2,1)))))))</f>
        <v/>
      </c>
      <c r="L139" s="37" t="str">
        <f>IF(Kundendaten!C140="","",IF(J139&lt;0,-1,IF(J139&gt;Einstellungen!$C$11,0,IF(Kundendaten!K140&gt;=Einstellungen!$C$24,5,IF(Kundendaten!K140&gt;=Einstellungen!$C$25,4,IF(Kundendaten!K140&gt;=Einstellungen!$C$26,3,IF(Kundendaten!K140&gt;=Einstellungen!$C$27,2,1)))))))</f>
        <v/>
      </c>
      <c r="M139" s="37" t="str">
        <f>IF(Kundendaten!C140="","",IF(J139&lt;0,-1,IF(J139&gt;Einstellungen!$C$11,0,IF(Kundendaten!L140&gt;=Einstellungen!$C$32,5,IF(Kundendaten!L140&gt;=Einstellungen!$C$33,4,IF(Kundendaten!L140&gt;=Einstellungen!$C$34,3,IF(Kundendaten!L140&gt;=Einstellungen!$C$35,2,1)))))))</f>
        <v/>
      </c>
      <c r="N139" s="37" t="str">
        <f>IF(Kundendaten!C140="","",IF(K139=-1,"",IF(K139=0,0,IF(SUM(Einstellungen!$G$15,Einstellungen!$G$24,Einstellungen!$G$32)&lt;&gt;100,"—",ROUND((K139*Einstellungen!$G$15+L139*Einstellungen!$G$24+M139*Einstellungen!$G$32)/100,1)))))</f>
        <v/>
      </c>
      <c r="O139" s="37" t="str">
        <f>IF(Kundendaten!C140="","",IF(K139=-1,"⚠ Datenfehler",IF(K139=0,"Inaktiv",IF(SUM(Einstellungen!$G$15,Einstellungen!$G$24,Einstellungen!$G$32)&lt;&gt;100,"—",IF(N139&gt;=4,"Champion",IF(N139&gt;=3,"Entwicklung",IF(N139&gt;=2,"Gefährdet","Abwanderung")))))))</f>
        <v/>
      </c>
    </row>
    <row r="140" spans="2:15" ht="14.25" customHeight="1" x14ac:dyDescent="0.35">
      <c r="B140" s="37" t="str">
        <f>IF(Kundendaten!C141="","",Kundendaten!B141)</f>
        <v/>
      </c>
      <c r="C140" s="38" t="str">
        <f>IF(Kundendaten!C141="","",IF(Kundendaten!C141="","",Kundendaten!C141))</f>
        <v/>
      </c>
      <c r="D140" s="38" t="str">
        <f>IF(Kundendaten!C141="","",IF(Kundendaten!D141="","",Kundendaten!D141))</f>
        <v/>
      </c>
      <c r="E140" s="38" t="str">
        <f>IF(Kundendaten!C141="","",IF(Kundendaten!E141="","",Kundendaten!E141))</f>
        <v/>
      </c>
      <c r="F140" s="38" t="str">
        <f>IF(Kundendaten!C141="","",IF(Kundendaten!F141="","",Kundendaten!F141))</f>
        <v/>
      </c>
      <c r="G140" s="37" t="str">
        <f>IF(Kundendaten!C141="","",IF(Kundendaten!G141="","",Kundendaten!G141))</f>
        <v/>
      </c>
      <c r="H140" s="38" t="str">
        <f>IF(Kundendaten!C141="","",IF(Kundendaten!H141="","",Kundendaten!H141))</f>
        <v/>
      </c>
      <c r="I140" s="37" t="str">
        <f>IF(Kundendaten!C141="","",IF(Kundendaten!I141="","",IF(OR(UPPER(Kundendaten!I141)="D",UPPER(Kundendaten!I141)="DE",UPPER(Kundendaten!I141)="DEU",UPPER(Kundendaten!I141)="DEUTSCHLAND",UPPER(Kundendaten!I141)="GERMANY",UPPER(Kundendaten!I141)="GER"),"",IFERROR(UPPER(VLOOKUP(UPPER(Kundendaten!I141),Laendercodes!$A:$B,2,FALSE())),UPPER(Kundendaten!I141)))))</f>
        <v/>
      </c>
      <c r="J140" s="59" t="str">
        <f>IF(Kundendaten!C141="","",Einstellungen!$C$9-Kundendaten!J141)</f>
        <v/>
      </c>
      <c r="K140" s="37" t="str">
        <f>IF(Kundendaten!C141="","",IF(J140&lt;0,-1,IF(J140&gt;Einstellungen!$C$11,0,IF(J140&lt;=Einstellungen!$D$15,5,IF(J140&lt;=Einstellungen!$D$16,4,IF(J140&lt;=Einstellungen!$D$17,3,IF(J140&lt;=Einstellungen!$D$18,2,1)))))))</f>
        <v/>
      </c>
      <c r="L140" s="37" t="str">
        <f>IF(Kundendaten!C141="","",IF(J140&lt;0,-1,IF(J140&gt;Einstellungen!$C$11,0,IF(Kundendaten!K141&gt;=Einstellungen!$C$24,5,IF(Kundendaten!K141&gt;=Einstellungen!$C$25,4,IF(Kundendaten!K141&gt;=Einstellungen!$C$26,3,IF(Kundendaten!K141&gt;=Einstellungen!$C$27,2,1)))))))</f>
        <v/>
      </c>
      <c r="M140" s="37" t="str">
        <f>IF(Kundendaten!C141="","",IF(J140&lt;0,-1,IF(J140&gt;Einstellungen!$C$11,0,IF(Kundendaten!L141&gt;=Einstellungen!$C$32,5,IF(Kundendaten!L141&gt;=Einstellungen!$C$33,4,IF(Kundendaten!L141&gt;=Einstellungen!$C$34,3,IF(Kundendaten!L141&gt;=Einstellungen!$C$35,2,1)))))))</f>
        <v/>
      </c>
      <c r="N140" s="37" t="str">
        <f>IF(Kundendaten!C141="","",IF(K140=-1,"",IF(K140=0,0,IF(SUM(Einstellungen!$G$15,Einstellungen!$G$24,Einstellungen!$G$32)&lt;&gt;100,"—",ROUND((K140*Einstellungen!$G$15+L140*Einstellungen!$G$24+M140*Einstellungen!$G$32)/100,1)))))</f>
        <v/>
      </c>
      <c r="O140" s="37" t="str">
        <f>IF(Kundendaten!C141="","",IF(K140=-1,"⚠ Datenfehler",IF(K140=0,"Inaktiv",IF(SUM(Einstellungen!$G$15,Einstellungen!$G$24,Einstellungen!$G$32)&lt;&gt;100,"—",IF(N140&gt;=4,"Champion",IF(N140&gt;=3,"Entwicklung",IF(N140&gt;=2,"Gefährdet","Abwanderung")))))))</f>
        <v/>
      </c>
    </row>
    <row r="141" spans="2:15" ht="14.25" customHeight="1" x14ac:dyDescent="0.35">
      <c r="B141" s="37" t="str">
        <f>IF(Kundendaten!C142="","",Kundendaten!B142)</f>
        <v/>
      </c>
      <c r="C141" s="38" t="str">
        <f>IF(Kundendaten!C142="","",IF(Kundendaten!C142="","",Kundendaten!C142))</f>
        <v/>
      </c>
      <c r="D141" s="38" t="str">
        <f>IF(Kundendaten!C142="","",IF(Kundendaten!D142="","",Kundendaten!D142))</f>
        <v/>
      </c>
      <c r="E141" s="38" t="str">
        <f>IF(Kundendaten!C142="","",IF(Kundendaten!E142="","",Kundendaten!E142))</f>
        <v/>
      </c>
      <c r="F141" s="38" t="str">
        <f>IF(Kundendaten!C142="","",IF(Kundendaten!F142="","",Kundendaten!F142))</f>
        <v/>
      </c>
      <c r="G141" s="37" t="str">
        <f>IF(Kundendaten!C142="","",IF(Kundendaten!G142="","",Kundendaten!G142))</f>
        <v/>
      </c>
      <c r="H141" s="38" t="str">
        <f>IF(Kundendaten!C142="","",IF(Kundendaten!H142="","",Kundendaten!H142))</f>
        <v/>
      </c>
      <c r="I141" s="37" t="str">
        <f>IF(Kundendaten!C142="","",IF(Kundendaten!I142="","",IF(OR(UPPER(Kundendaten!I142)="D",UPPER(Kundendaten!I142)="DE",UPPER(Kundendaten!I142)="DEU",UPPER(Kundendaten!I142)="DEUTSCHLAND",UPPER(Kundendaten!I142)="GERMANY",UPPER(Kundendaten!I142)="GER"),"",IFERROR(UPPER(VLOOKUP(UPPER(Kundendaten!I142),Laendercodes!$A:$B,2,FALSE())),UPPER(Kundendaten!I142)))))</f>
        <v/>
      </c>
      <c r="J141" s="59" t="str">
        <f>IF(Kundendaten!C142="","",Einstellungen!$C$9-Kundendaten!J142)</f>
        <v/>
      </c>
      <c r="K141" s="37" t="str">
        <f>IF(Kundendaten!C142="","",IF(J141&lt;0,-1,IF(J141&gt;Einstellungen!$C$11,0,IF(J141&lt;=Einstellungen!$D$15,5,IF(J141&lt;=Einstellungen!$D$16,4,IF(J141&lt;=Einstellungen!$D$17,3,IF(J141&lt;=Einstellungen!$D$18,2,1)))))))</f>
        <v/>
      </c>
      <c r="L141" s="37" t="str">
        <f>IF(Kundendaten!C142="","",IF(J141&lt;0,-1,IF(J141&gt;Einstellungen!$C$11,0,IF(Kundendaten!K142&gt;=Einstellungen!$C$24,5,IF(Kundendaten!K142&gt;=Einstellungen!$C$25,4,IF(Kundendaten!K142&gt;=Einstellungen!$C$26,3,IF(Kundendaten!K142&gt;=Einstellungen!$C$27,2,1)))))))</f>
        <v/>
      </c>
      <c r="M141" s="37" t="str">
        <f>IF(Kundendaten!C142="","",IF(J141&lt;0,-1,IF(J141&gt;Einstellungen!$C$11,0,IF(Kundendaten!L142&gt;=Einstellungen!$C$32,5,IF(Kundendaten!L142&gt;=Einstellungen!$C$33,4,IF(Kundendaten!L142&gt;=Einstellungen!$C$34,3,IF(Kundendaten!L142&gt;=Einstellungen!$C$35,2,1)))))))</f>
        <v/>
      </c>
      <c r="N141" s="37" t="str">
        <f>IF(Kundendaten!C142="","",IF(K141=-1,"",IF(K141=0,0,IF(SUM(Einstellungen!$G$15,Einstellungen!$G$24,Einstellungen!$G$32)&lt;&gt;100,"—",ROUND((K141*Einstellungen!$G$15+L141*Einstellungen!$G$24+M141*Einstellungen!$G$32)/100,1)))))</f>
        <v/>
      </c>
      <c r="O141" s="37" t="str">
        <f>IF(Kundendaten!C142="","",IF(K141=-1,"⚠ Datenfehler",IF(K141=0,"Inaktiv",IF(SUM(Einstellungen!$G$15,Einstellungen!$G$24,Einstellungen!$G$32)&lt;&gt;100,"—",IF(N141&gt;=4,"Champion",IF(N141&gt;=3,"Entwicklung",IF(N141&gt;=2,"Gefährdet","Abwanderung")))))))</f>
        <v/>
      </c>
    </row>
    <row r="142" spans="2:15" ht="14.25" customHeight="1" x14ac:dyDescent="0.35">
      <c r="B142" s="37" t="str">
        <f>IF(Kundendaten!C143="","",Kundendaten!B143)</f>
        <v/>
      </c>
      <c r="C142" s="38" t="str">
        <f>IF(Kundendaten!C143="","",IF(Kundendaten!C143="","",Kundendaten!C143))</f>
        <v/>
      </c>
      <c r="D142" s="38" t="str">
        <f>IF(Kundendaten!C143="","",IF(Kundendaten!D143="","",Kundendaten!D143))</f>
        <v/>
      </c>
      <c r="E142" s="38" t="str">
        <f>IF(Kundendaten!C143="","",IF(Kundendaten!E143="","",Kundendaten!E143))</f>
        <v/>
      </c>
      <c r="F142" s="38" t="str">
        <f>IF(Kundendaten!C143="","",IF(Kundendaten!F143="","",Kundendaten!F143))</f>
        <v/>
      </c>
      <c r="G142" s="37" t="str">
        <f>IF(Kundendaten!C143="","",IF(Kundendaten!G143="","",Kundendaten!G143))</f>
        <v/>
      </c>
      <c r="H142" s="38" t="str">
        <f>IF(Kundendaten!C143="","",IF(Kundendaten!H143="","",Kundendaten!H143))</f>
        <v/>
      </c>
      <c r="I142" s="37" t="str">
        <f>IF(Kundendaten!C143="","",IF(Kundendaten!I143="","",IF(OR(UPPER(Kundendaten!I143)="D",UPPER(Kundendaten!I143)="DE",UPPER(Kundendaten!I143)="DEU",UPPER(Kundendaten!I143)="DEUTSCHLAND",UPPER(Kundendaten!I143)="GERMANY",UPPER(Kundendaten!I143)="GER"),"",IFERROR(UPPER(VLOOKUP(UPPER(Kundendaten!I143),Laendercodes!$A:$B,2,FALSE())),UPPER(Kundendaten!I143)))))</f>
        <v/>
      </c>
      <c r="J142" s="59" t="str">
        <f>IF(Kundendaten!C143="","",Einstellungen!$C$9-Kundendaten!J143)</f>
        <v/>
      </c>
      <c r="K142" s="37" t="str">
        <f>IF(Kundendaten!C143="","",IF(J142&lt;0,-1,IF(J142&gt;Einstellungen!$C$11,0,IF(J142&lt;=Einstellungen!$D$15,5,IF(J142&lt;=Einstellungen!$D$16,4,IF(J142&lt;=Einstellungen!$D$17,3,IF(J142&lt;=Einstellungen!$D$18,2,1)))))))</f>
        <v/>
      </c>
      <c r="L142" s="37" t="str">
        <f>IF(Kundendaten!C143="","",IF(J142&lt;0,-1,IF(J142&gt;Einstellungen!$C$11,0,IF(Kundendaten!K143&gt;=Einstellungen!$C$24,5,IF(Kundendaten!K143&gt;=Einstellungen!$C$25,4,IF(Kundendaten!K143&gt;=Einstellungen!$C$26,3,IF(Kundendaten!K143&gt;=Einstellungen!$C$27,2,1)))))))</f>
        <v/>
      </c>
      <c r="M142" s="37" t="str">
        <f>IF(Kundendaten!C143="","",IF(J142&lt;0,-1,IF(J142&gt;Einstellungen!$C$11,0,IF(Kundendaten!L143&gt;=Einstellungen!$C$32,5,IF(Kundendaten!L143&gt;=Einstellungen!$C$33,4,IF(Kundendaten!L143&gt;=Einstellungen!$C$34,3,IF(Kundendaten!L143&gt;=Einstellungen!$C$35,2,1)))))))</f>
        <v/>
      </c>
      <c r="N142" s="37" t="str">
        <f>IF(Kundendaten!C143="","",IF(K142=-1,"",IF(K142=0,0,IF(SUM(Einstellungen!$G$15,Einstellungen!$G$24,Einstellungen!$G$32)&lt;&gt;100,"—",ROUND((K142*Einstellungen!$G$15+L142*Einstellungen!$G$24+M142*Einstellungen!$G$32)/100,1)))))</f>
        <v/>
      </c>
      <c r="O142" s="37" t="str">
        <f>IF(Kundendaten!C143="","",IF(K142=-1,"⚠ Datenfehler",IF(K142=0,"Inaktiv",IF(SUM(Einstellungen!$G$15,Einstellungen!$G$24,Einstellungen!$G$32)&lt;&gt;100,"—",IF(N142&gt;=4,"Champion",IF(N142&gt;=3,"Entwicklung",IF(N142&gt;=2,"Gefährdet","Abwanderung")))))))</f>
        <v/>
      </c>
    </row>
    <row r="143" spans="2:15" ht="14.25" customHeight="1" x14ac:dyDescent="0.35">
      <c r="B143" s="37" t="str">
        <f>IF(Kundendaten!C144="","",Kundendaten!B144)</f>
        <v/>
      </c>
      <c r="C143" s="38" t="str">
        <f>IF(Kundendaten!C144="","",IF(Kundendaten!C144="","",Kundendaten!C144))</f>
        <v/>
      </c>
      <c r="D143" s="38" t="str">
        <f>IF(Kundendaten!C144="","",IF(Kundendaten!D144="","",Kundendaten!D144))</f>
        <v/>
      </c>
      <c r="E143" s="38" t="str">
        <f>IF(Kundendaten!C144="","",IF(Kundendaten!E144="","",Kundendaten!E144))</f>
        <v/>
      </c>
      <c r="F143" s="38" t="str">
        <f>IF(Kundendaten!C144="","",IF(Kundendaten!F144="","",Kundendaten!F144))</f>
        <v/>
      </c>
      <c r="G143" s="37" t="str">
        <f>IF(Kundendaten!C144="","",IF(Kundendaten!G144="","",Kundendaten!G144))</f>
        <v/>
      </c>
      <c r="H143" s="38" t="str">
        <f>IF(Kundendaten!C144="","",IF(Kundendaten!H144="","",Kundendaten!H144))</f>
        <v/>
      </c>
      <c r="I143" s="37" t="str">
        <f>IF(Kundendaten!C144="","",IF(Kundendaten!I144="","",IF(OR(UPPER(Kundendaten!I144)="D",UPPER(Kundendaten!I144)="DE",UPPER(Kundendaten!I144)="DEU",UPPER(Kundendaten!I144)="DEUTSCHLAND",UPPER(Kundendaten!I144)="GERMANY",UPPER(Kundendaten!I144)="GER"),"",IFERROR(UPPER(VLOOKUP(UPPER(Kundendaten!I144),Laendercodes!$A:$B,2,FALSE())),UPPER(Kundendaten!I144)))))</f>
        <v/>
      </c>
      <c r="J143" s="59" t="str">
        <f>IF(Kundendaten!C144="","",Einstellungen!$C$9-Kundendaten!J144)</f>
        <v/>
      </c>
      <c r="K143" s="37" t="str">
        <f>IF(Kundendaten!C144="","",IF(J143&lt;0,-1,IF(J143&gt;Einstellungen!$C$11,0,IF(J143&lt;=Einstellungen!$D$15,5,IF(J143&lt;=Einstellungen!$D$16,4,IF(J143&lt;=Einstellungen!$D$17,3,IF(J143&lt;=Einstellungen!$D$18,2,1)))))))</f>
        <v/>
      </c>
      <c r="L143" s="37" t="str">
        <f>IF(Kundendaten!C144="","",IF(J143&lt;0,-1,IF(J143&gt;Einstellungen!$C$11,0,IF(Kundendaten!K144&gt;=Einstellungen!$C$24,5,IF(Kundendaten!K144&gt;=Einstellungen!$C$25,4,IF(Kundendaten!K144&gt;=Einstellungen!$C$26,3,IF(Kundendaten!K144&gt;=Einstellungen!$C$27,2,1)))))))</f>
        <v/>
      </c>
      <c r="M143" s="37" t="str">
        <f>IF(Kundendaten!C144="","",IF(J143&lt;0,-1,IF(J143&gt;Einstellungen!$C$11,0,IF(Kundendaten!L144&gt;=Einstellungen!$C$32,5,IF(Kundendaten!L144&gt;=Einstellungen!$C$33,4,IF(Kundendaten!L144&gt;=Einstellungen!$C$34,3,IF(Kundendaten!L144&gt;=Einstellungen!$C$35,2,1)))))))</f>
        <v/>
      </c>
      <c r="N143" s="37" t="str">
        <f>IF(Kundendaten!C144="","",IF(K143=-1,"",IF(K143=0,0,IF(SUM(Einstellungen!$G$15,Einstellungen!$G$24,Einstellungen!$G$32)&lt;&gt;100,"—",ROUND((K143*Einstellungen!$G$15+L143*Einstellungen!$G$24+M143*Einstellungen!$G$32)/100,1)))))</f>
        <v/>
      </c>
      <c r="O143" s="37" t="str">
        <f>IF(Kundendaten!C144="","",IF(K143=-1,"⚠ Datenfehler",IF(K143=0,"Inaktiv",IF(SUM(Einstellungen!$G$15,Einstellungen!$G$24,Einstellungen!$G$32)&lt;&gt;100,"—",IF(N143&gt;=4,"Champion",IF(N143&gt;=3,"Entwicklung",IF(N143&gt;=2,"Gefährdet","Abwanderung")))))))</f>
        <v/>
      </c>
    </row>
    <row r="144" spans="2:15" ht="14.25" customHeight="1" x14ac:dyDescent="0.35">
      <c r="B144" s="37" t="str">
        <f>IF(Kundendaten!C145="","",Kundendaten!B145)</f>
        <v/>
      </c>
      <c r="C144" s="38" t="str">
        <f>IF(Kundendaten!C145="","",IF(Kundendaten!C145="","",Kundendaten!C145))</f>
        <v/>
      </c>
      <c r="D144" s="38" t="str">
        <f>IF(Kundendaten!C145="","",IF(Kundendaten!D145="","",Kundendaten!D145))</f>
        <v/>
      </c>
      <c r="E144" s="38" t="str">
        <f>IF(Kundendaten!C145="","",IF(Kundendaten!E145="","",Kundendaten!E145))</f>
        <v/>
      </c>
      <c r="F144" s="38" t="str">
        <f>IF(Kundendaten!C145="","",IF(Kundendaten!F145="","",Kundendaten!F145))</f>
        <v/>
      </c>
      <c r="G144" s="37" t="str">
        <f>IF(Kundendaten!C145="","",IF(Kundendaten!G145="","",Kundendaten!G145))</f>
        <v/>
      </c>
      <c r="H144" s="38" t="str">
        <f>IF(Kundendaten!C145="","",IF(Kundendaten!H145="","",Kundendaten!H145))</f>
        <v/>
      </c>
      <c r="I144" s="37" t="str">
        <f>IF(Kundendaten!C145="","",IF(Kundendaten!I145="","",IF(OR(UPPER(Kundendaten!I145)="D",UPPER(Kundendaten!I145)="DE",UPPER(Kundendaten!I145)="DEU",UPPER(Kundendaten!I145)="DEUTSCHLAND",UPPER(Kundendaten!I145)="GERMANY",UPPER(Kundendaten!I145)="GER"),"",IFERROR(UPPER(VLOOKUP(UPPER(Kundendaten!I145),Laendercodes!$A:$B,2,FALSE())),UPPER(Kundendaten!I145)))))</f>
        <v/>
      </c>
      <c r="J144" s="59" t="str">
        <f>IF(Kundendaten!C145="","",Einstellungen!$C$9-Kundendaten!J145)</f>
        <v/>
      </c>
      <c r="K144" s="37" t="str">
        <f>IF(Kundendaten!C145="","",IF(J144&lt;0,-1,IF(J144&gt;Einstellungen!$C$11,0,IF(J144&lt;=Einstellungen!$D$15,5,IF(J144&lt;=Einstellungen!$D$16,4,IF(J144&lt;=Einstellungen!$D$17,3,IF(J144&lt;=Einstellungen!$D$18,2,1)))))))</f>
        <v/>
      </c>
      <c r="L144" s="37" t="str">
        <f>IF(Kundendaten!C145="","",IF(J144&lt;0,-1,IF(J144&gt;Einstellungen!$C$11,0,IF(Kundendaten!K145&gt;=Einstellungen!$C$24,5,IF(Kundendaten!K145&gt;=Einstellungen!$C$25,4,IF(Kundendaten!K145&gt;=Einstellungen!$C$26,3,IF(Kundendaten!K145&gt;=Einstellungen!$C$27,2,1)))))))</f>
        <v/>
      </c>
      <c r="M144" s="37" t="str">
        <f>IF(Kundendaten!C145="","",IF(J144&lt;0,-1,IF(J144&gt;Einstellungen!$C$11,0,IF(Kundendaten!L145&gt;=Einstellungen!$C$32,5,IF(Kundendaten!L145&gt;=Einstellungen!$C$33,4,IF(Kundendaten!L145&gt;=Einstellungen!$C$34,3,IF(Kundendaten!L145&gt;=Einstellungen!$C$35,2,1)))))))</f>
        <v/>
      </c>
      <c r="N144" s="37" t="str">
        <f>IF(Kundendaten!C145="","",IF(K144=-1,"",IF(K144=0,0,IF(SUM(Einstellungen!$G$15,Einstellungen!$G$24,Einstellungen!$G$32)&lt;&gt;100,"—",ROUND((K144*Einstellungen!$G$15+L144*Einstellungen!$G$24+M144*Einstellungen!$G$32)/100,1)))))</f>
        <v/>
      </c>
      <c r="O144" s="37" t="str">
        <f>IF(Kundendaten!C145="","",IF(K144=-1,"⚠ Datenfehler",IF(K144=0,"Inaktiv",IF(SUM(Einstellungen!$G$15,Einstellungen!$G$24,Einstellungen!$G$32)&lt;&gt;100,"—",IF(N144&gt;=4,"Champion",IF(N144&gt;=3,"Entwicklung",IF(N144&gt;=2,"Gefährdet","Abwanderung")))))))</f>
        <v/>
      </c>
    </row>
    <row r="145" spans="2:15" ht="14.25" customHeight="1" x14ac:dyDescent="0.35">
      <c r="B145" s="37" t="str">
        <f>IF(Kundendaten!C146="","",Kundendaten!B146)</f>
        <v/>
      </c>
      <c r="C145" s="38" t="str">
        <f>IF(Kundendaten!C146="","",IF(Kundendaten!C146="","",Kundendaten!C146))</f>
        <v/>
      </c>
      <c r="D145" s="38" t="str">
        <f>IF(Kundendaten!C146="","",IF(Kundendaten!D146="","",Kundendaten!D146))</f>
        <v/>
      </c>
      <c r="E145" s="38" t="str">
        <f>IF(Kundendaten!C146="","",IF(Kundendaten!E146="","",Kundendaten!E146))</f>
        <v/>
      </c>
      <c r="F145" s="38" t="str">
        <f>IF(Kundendaten!C146="","",IF(Kundendaten!F146="","",Kundendaten!F146))</f>
        <v/>
      </c>
      <c r="G145" s="37" t="str">
        <f>IF(Kundendaten!C146="","",IF(Kundendaten!G146="","",Kundendaten!G146))</f>
        <v/>
      </c>
      <c r="H145" s="38" t="str">
        <f>IF(Kundendaten!C146="","",IF(Kundendaten!H146="","",Kundendaten!H146))</f>
        <v/>
      </c>
      <c r="I145" s="37" t="str">
        <f>IF(Kundendaten!C146="","",IF(Kundendaten!I146="","",IF(OR(UPPER(Kundendaten!I146)="D",UPPER(Kundendaten!I146)="DE",UPPER(Kundendaten!I146)="DEU",UPPER(Kundendaten!I146)="DEUTSCHLAND",UPPER(Kundendaten!I146)="GERMANY",UPPER(Kundendaten!I146)="GER"),"",IFERROR(UPPER(VLOOKUP(UPPER(Kundendaten!I146),Laendercodes!$A:$B,2,FALSE())),UPPER(Kundendaten!I146)))))</f>
        <v/>
      </c>
      <c r="J145" s="59" t="str">
        <f>IF(Kundendaten!C146="","",Einstellungen!$C$9-Kundendaten!J146)</f>
        <v/>
      </c>
      <c r="K145" s="37" t="str">
        <f>IF(Kundendaten!C146="","",IF(J145&lt;0,-1,IF(J145&gt;Einstellungen!$C$11,0,IF(J145&lt;=Einstellungen!$D$15,5,IF(J145&lt;=Einstellungen!$D$16,4,IF(J145&lt;=Einstellungen!$D$17,3,IF(J145&lt;=Einstellungen!$D$18,2,1)))))))</f>
        <v/>
      </c>
      <c r="L145" s="37" t="str">
        <f>IF(Kundendaten!C146="","",IF(J145&lt;0,-1,IF(J145&gt;Einstellungen!$C$11,0,IF(Kundendaten!K146&gt;=Einstellungen!$C$24,5,IF(Kundendaten!K146&gt;=Einstellungen!$C$25,4,IF(Kundendaten!K146&gt;=Einstellungen!$C$26,3,IF(Kundendaten!K146&gt;=Einstellungen!$C$27,2,1)))))))</f>
        <v/>
      </c>
      <c r="M145" s="37" t="str">
        <f>IF(Kundendaten!C146="","",IF(J145&lt;0,-1,IF(J145&gt;Einstellungen!$C$11,0,IF(Kundendaten!L146&gt;=Einstellungen!$C$32,5,IF(Kundendaten!L146&gt;=Einstellungen!$C$33,4,IF(Kundendaten!L146&gt;=Einstellungen!$C$34,3,IF(Kundendaten!L146&gt;=Einstellungen!$C$35,2,1)))))))</f>
        <v/>
      </c>
      <c r="N145" s="37" t="str">
        <f>IF(Kundendaten!C146="","",IF(K145=-1,"",IF(K145=0,0,IF(SUM(Einstellungen!$G$15,Einstellungen!$G$24,Einstellungen!$G$32)&lt;&gt;100,"—",ROUND((K145*Einstellungen!$G$15+L145*Einstellungen!$G$24+M145*Einstellungen!$G$32)/100,1)))))</f>
        <v/>
      </c>
      <c r="O145" s="37" t="str">
        <f>IF(Kundendaten!C146="","",IF(K145=-1,"⚠ Datenfehler",IF(K145=0,"Inaktiv",IF(SUM(Einstellungen!$G$15,Einstellungen!$G$24,Einstellungen!$G$32)&lt;&gt;100,"—",IF(N145&gt;=4,"Champion",IF(N145&gt;=3,"Entwicklung",IF(N145&gt;=2,"Gefährdet","Abwanderung")))))))</f>
        <v/>
      </c>
    </row>
    <row r="146" spans="2:15" ht="14.25" customHeight="1" x14ac:dyDescent="0.35">
      <c r="B146" s="37" t="str">
        <f>IF(Kundendaten!C147="","",Kundendaten!B147)</f>
        <v/>
      </c>
      <c r="C146" s="38" t="str">
        <f>IF(Kundendaten!C147="","",IF(Kundendaten!C147="","",Kundendaten!C147))</f>
        <v/>
      </c>
      <c r="D146" s="38" t="str">
        <f>IF(Kundendaten!C147="","",IF(Kundendaten!D147="","",Kundendaten!D147))</f>
        <v/>
      </c>
      <c r="E146" s="38" t="str">
        <f>IF(Kundendaten!C147="","",IF(Kundendaten!E147="","",Kundendaten!E147))</f>
        <v/>
      </c>
      <c r="F146" s="38" t="str">
        <f>IF(Kundendaten!C147="","",IF(Kundendaten!F147="","",Kundendaten!F147))</f>
        <v/>
      </c>
      <c r="G146" s="37" t="str">
        <f>IF(Kundendaten!C147="","",IF(Kundendaten!G147="","",Kundendaten!G147))</f>
        <v/>
      </c>
      <c r="H146" s="38" t="str">
        <f>IF(Kundendaten!C147="","",IF(Kundendaten!H147="","",Kundendaten!H147))</f>
        <v/>
      </c>
      <c r="I146" s="37" t="str">
        <f>IF(Kundendaten!C147="","",IF(Kundendaten!I147="","",IF(OR(UPPER(Kundendaten!I147)="D",UPPER(Kundendaten!I147)="DE",UPPER(Kundendaten!I147)="DEU",UPPER(Kundendaten!I147)="DEUTSCHLAND",UPPER(Kundendaten!I147)="GERMANY",UPPER(Kundendaten!I147)="GER"),"",IFERROR(UPPER(VLOOKUP(UPPER(Kundendaten!I147),Laendercodes!$A:$B,2,FALSE())),UPPER(Kundendaten!I147)))))</f>
        <v/>
      </c>
      <c r="J146" s="59" t="str">
        <f>IF(Kundendaten!C147="","",Einstellungen!$C$9-Kundendaten!J147)</f>
        <v/>
      </c>
      <c r="K146" s="37" t="str">
        <f>IF(Kundendaten!C147="","",IF(J146&lt;0,-1,IF(J146&gt;Einstellungen!$C$11,0,IF(J146&lt;=Einstellungen!$D$15,5,IF(J146&lt;=Einstellungen!$D$16,4,IF(J146&lt;=Einstellungen!$D$17,3,IF(J146&lt;=Einstellungen!$D$18,2,1)))))))</f>
        <v/>
      </c>
      <c r="L146" s="37" t="str">
        <f>IF(Kundendaten!C147="","",IF(J146&lt;0,-1,IF(J146&gt;Einstellungen!$C$11,0,IF(Kundendaten!K147&gt;=Einstellungen!$C$24,5,IF(Kundendaten!K147&gt;=Einstellungen!$C$25,4,IF(Kundendaten!K147&gt;=Einstellungen!$C$26,3,IF(Kundendaten!K147&gt;=Einstellungen!$C$27,2,1)))))))</f>
        <v/>
      </c>
      <c r="M146" s="37" t="str">
        <f>IF(Kundendaten!C147="","",IF(J146&lt;0,-1,IF(J146&gt;Einstellungen!$C$11,0,IF(Kundendaten!L147&gt;=Einstellungen!$C$32,5,IF(Kundendaten!L147&gt;=Einstellungen!$C$33,4,IF(Kundendaten!L147&gt;=Einstellungen!$C$34,3,IF(Kundendaten!L147&gt;=Einstellungen!$C$35,2,1)))))))</f>
        <v/>
      </c>
      <c r="N146" s="37" t="str">
        <f>IF(Kundendaten!C147="","",IF(K146=-1,"",IF(K146=0,0,IF(SUM(Einstellungen!$G$15,Einstellungen!$G$24,Einstellungen!$G$32)&lt;&gt;100,"—",ROUND((K146*Einstellungen!$G$15+L146*Einstellungen!$G$24+M146*Einstellungen!$G$32)/100,1)))))</f>
        <v/>
      </c>
      <c r="O146" s="37" t="str">
        <f>IF(Kundendaten!C147="","",IF(K146=-1,"⚠ Datenfehler",IF(K146=0,"Inaktiv",IF(SUM(Einstellungen!$G$15,Einstellungen!$G$24,Einstellungen!$G$32)&lt;&gt;100,"—",IF(N146&gt;=4,"Champion",IF(N146&gt;=3,"Entwicklung",IF(N146&gt;=2,"Gefährdet","Abwanderung")))))))</f>
        <v/>
      </c>
    </row>
    <row r="147" spans="2:15" ht="14.25" customHeight="1" x14ac:dyDescent="0.35">
      <c r="B147" s="37" t="str">
        <f>IF(Kundendaten!C148="","",Kundendaten!B148)</f>
        <v/>
      </c>
      <c r="C147" s="38" t="str">
        <f>IF(Kundendaten!C148="","",IF(Kundendaten!C148="","",Kundendaten!C148))</f>
        <v/>
      </c>
      <c r="D147" s="38" t="str">
        <f>IF(Kundendaten!C148="","",IF(Kundendaten!D148="","",Kundendaten!D148))</f>
        <v/>
      </c>
      <c r="E147" s="38" t="str">
        <f>IF(Kundendaten!C148="","",IF(Kundendaten!E148="","",Kundendaten!E148))</f>
        <v/>
      </c>
      <c r="F147" s="38" t="str">
        <f>IF(Kundendaten!C148="","",IF(Kundendaten!F148="","",Kundendaten!F148))</f>
        <v/>
      </c>
      <c r="G147" s="37" t="str">
        <f>IF(Kundendaten!C148="","",IF(Kundendaten!G148="","",Kundendaten!G148))</f>
        <v/>
      </c>
      <c r="H147" s="38" t="str">
        <f>IF(Kundendaten!C148="","",IF(Kundendaten!H148="","",Kundendaten!H148))</f>
        <v/>
      </c>
      <c r="I147" s="37" t="str">
        <f>IF(Kundendaten!C148="","",IF(Kundendaten!I148="","",IF(OR(UPPER(Kundendaten!I148)="D",UPPER(Kundendaten!I148)="DE",UPPER(Kundendaten!I148)="DEU",UPPER(Kundendaten!I148)="DEUTSCHLAND",UPPER(Kundendaten!I148)="GERMANY",UPPER(Kundendaten!I148)="GER"),"",IFERROR(UPPER(VLOOKUP(UPPER(Kundendaten!I148),Laendercodes!$A:$B,2,FALSE())),UPPER(Kundendaten!I148)))))</f>
        <v/>
      </c>
      <c r="J147" s="59" t="str">
        <f>IF(Kundendaten!C148="","",Einstellungen!$C$9-Kundendaten!J148)</f>
        <v/>
      </c>
      <c r="K147" s="37" t="str">
        <f>IF(Kundendaten!C148="","",IF(J147&lt;0,-1,IF(J147&gt;Einstellungen!$C$11,0,IF(J147&lt;=Einstellungen!$D$15,5,IF(J147&lt;=Einstellungen!$D$16,4,IF(J147&lt;=Einstellungen!$D$17,3,IF(J147&lt;=Einstellungen!$D$18,2,1)))))))</f>
        <v/>
      </c>
      <c r="L147" s="37" t="str">
        <f>IF(Kundendaten!C148="","",IF(J147&lt;0,-1,IF(J147&gt;Einstellungen!$C$11,0,IF(Kundendaten!K148&gt;=Einstellungen!$C$24,5,IF(Kundendaten!K148&gt;=Einstellungen!$C$25,4,IF(Kundendaten!K148&gt;=Einstellungen!$C$26,3,IF(Kundendaten!K148&gt;=Einstellungen!$C$27,2,1)))))))</f>
        <v/>
      </c>
      <c r="M147" s="37" t="str">
        <f>IF(Kundendaten!C148="","",IF(J147&lt;0,-1,IF(J147&gt;Einstellungen!$C$11,0,IF(Kundendaten!L148&gt;=Einstellungen!$C$32,5,IF(Kundendaten!L148&gt;=Einstellungen!$C$33,4,IF(Kundendaten!L148&gt;=Einstellungen!$C$34,3,IF(Kundendaten!L148&gt;=Einstellungen!$C$35,2,1)))))))</f>
        <v/>
      </c>
      <c r="N147" s="37" t="str">
        <f>IF(Kundendaten!C148="","",IF(K147=-1,"",IF(K147=0,0,IF(SUM(Einstellungen!$G$15,Einstellungen!$G$24,Einstellungen!$G$32)&lt;&gt;100,"—",ROUND((K147*Einstellungen!$G$15+L147*Einstellungen!$G$24+M147*Einstellungen!$G$32)/100,1)))))</f>
        <v/>
      </c>
      <c r="O147" s="37" t="str">
        <f>IF(Kundendaten!C148="","",IF(K147=-1,"⚠ Datenfehler",IF(K147=0,"Inaktiv",IF(SUM(Einstellungen!$G$15,Einstellungen!$G$24,Einstellungen!$G$32)&lt;&gt;100,"—",IF(N147&gt;=4,"Champion",IF(N147&gt;=3,"Entwicklung",IF(N147&gt;=2,"Gefährdet","Abwanderung")))))))</f>
        <v/>
      </c>
    </row>
    <row r="148" spans="2:15" ht="14.25" customHeight="1" x14ac:dyDescent="0.35">
      <c r="B148" s="37" t="str">
        <f>IF(Kundendaten!C149="","",Kundendaten!B149)</f>
        <v/>
      </c>
      <c r="C148" s="38" t="str">
        <f>IF(Kundendaten!C149="","",IF(Kundendaten!C149="","",Kundendaten!C149))</f>
        <v/>
      </c>
      <c r="D148" s="38" t="str">
        <f>IF(Kundendaten!C149="","",IF(Kundendaten!D149="","",Kundendaten!D149))</f>
        <v/>
      </c>
      <c r="E148" s="38" t="str">
        <f>IF(Kundendaten!C149="","",IF(Kundendaten!E149="","",Kundendaten!E149))</f>
        <v/>
      </c>
      <c r="F148" s="38" t="str">
        <f>IF(Kundendaten!C149="","",IF(Kundendaten!F149="","",Kundendaten!F149))</f>
        <v/>
      </c>
      <c r="G148" s="37" t="str">
        <f>IF(Kundendaten!C149="","",IF(Kundendaten!G149="","",Kundendaten!G149))</f>
        <v/>
      </c>
      <c r="H148" s="38" t="str">
        <f>IF(Kundendaten!C149="","",IF(Kundendaten!H149="","",Kundendaten!H149))</f>
        <v/>
      </c>
      <c r="I148" s="37" t="str">
        <f>IF(Kundendaten!C149="","",IF(Kundendaten!I149="","",IF(OR(UPPER(Kundendaten!I149)="D",UPPER(Kundendaten!I149)="DE",UPPER(Kundendaten!I149)="DEU",UPPER(Kundendaten!I149)="DEUTSCHLAND",UPPER(Kundendaten!I149)="GERMANY",UPPER(Kundendaten!I149)="GER"),"",IFERROR(UPPER(VLOOKUP(UPPER(Kundendaten!I149),Laendercodes!$A:$B,2,FALSE())),UPPER(Kundendaten!I149)))))</f>
        <v/>
      </c>
      <c r="J148" s="59" t="str">
        <f>IF(Kundendaten!C149="","",Einstellungen!$C$9-Kundendaten!J149)</f>
        <v/>
      </c>
      <c r="K148" s="37" t="str">
        <f>IF(Kundendaten!C149="","",IF(J148&lt;0,-1,IF(J148&gt;Einstellungen!$C$11,0,IF(J148&lt;=Einstellungen!$D$15,5,IF(J148&lt;=Einstellungen!$D$16,4,IF(J148&lt;=Einstellungen!$D$17,3,IF(J148&lt;=Einstellungen!$D$18,2,1)))))))</f>
        <v/>
      </c>
      <c r="L148" s="37" t="str">
        <f>IF(Kundendaten!C149="","",IF(J148&lt;0,-1,IF(J148&gt;Einstellungen!$C$11,0,IF(Kundendaten!K149&gt;=Einstellungen!$C$24,5,IF(Kundendaten!K149&gt;=Einstellungen!$C$25,4,IF(Kundendaten!K149&gt;=Einstellungen!$C$26,3,IF(Kundendaten!K149&gt;=Einstellungen!$C$27,2,1)))))))</f>
        <v/>
      </c>
      <c r="M148" s="37" t="str">
        <f>IF(Kundendaten!C149="","",IF(J148&lt;0,-1,IF(J148&gt;Einstellungen!$C$11,0,IF(Kundendaten!L149&gt;=Einstellungen!$C$32,5,IF(Kundendaten!L149&gt;=Einstellungen!$C$33,4,IF(Kundendaten!L149&gt;=Einstellungen!$C$34,3,IF(Kundendaten!L149&gt;=Einstellungen!$C$35,2,1)))))))</f>
        <v/>
      </c>
      <c r="N148" s="37" t="str">
        <f>IF(Kundendaten!C149="","",IF(K148=-1,"",IF(K148=0,0,IF(SUM(Einstellungen!$G$15,Einstellungen!$G$24,Einstellungen!$G$32)&lt;&gt;100,"—",ROUND((K148*Einstellungen!$G$15+L148*Einstellungen!$G$24+M148*Einstellungen!$G$32)/100,1)))))</f>
        <v/>
      </c>
      <c r="O148" s="37" t="str">
        <f>IF(Kundendaten!C149="","",IF(K148=-1,"⚠ Datenfehler",IF(K148=0,"Inaktiv",IF(SUM(Einstellungen!$G$15,Einstellungen!$G$24,Einstellungen!$G$32)&lt;&gt;100,"—",IF(N148&gt;=4,"Champion",IF(N148&gt;=3,"Entwicklung",IF(N148&gt;=2,"Gefährdet","Abwanderung")))))))</f>
        <v/>
      </c>
    </row>
    <row r="149" spans="2:15" ht="14.25" customHeight="1" x14ac:dyDescent="0.35">
      <c r="B149" s="37" t="str">
        <f>IF(Kundendaten!C150="","",Kundendaten!B150)</f>
        <v/>
      </c>
      <c r="C149" s="38" t="str">
        <f>IF(Kundendaten!C150="","",IF(Kundendaten!C150="","",Kundendaten!C150))</f>
        <v/>
      </c>
      <c r="D149" s="38" t="str">
        <f>IF(Kundendaten!C150="","",IF(Kundendaten!D150="","",Kundendaten!D150))</f>
        <v/>
      </c>
      <c r="E149" s="38" t="str">
        <f>IF(Kundendaten!C150="","",IF(Kundendaten!E150="","",Kundendaten!E150))</f>
        <v/>
      </c>
      <c r="F149" s="38" t="str">
        <f>IF(Kundendaten!C150="","",IF(Kundendaten!F150="","",Kundendaten!F150))</f>
        <v/>
      </c>
      <c r="G149" s="37" t="str">
        <f>IF(Kundendaten!C150="","",IF(Kundendaten!G150="","",Kundendaten!G150))</f>
        <v/>
      </c>
      <c r="H149" s="38" t="str">
        <f>IF(Kundendaten!C150="","",IF(Kundendaten!H150="","",Kundendaten!H150))</f>
        <v/>
      </c>
      <c r="I149" s="37" t="str">
        <f>IF(Kundendaten!C150="","",IF(Kundendaten!I150="","",IF(OR(UPPER(Kundendaten!I150)="D",UPPER(Kundendaten!I150)="DE",UPPER(Kundendaten!I150)="DEU",UPPER(Kundendaten!I150)="DEUTSCHLAND",UPPER(Kundendaten!I150)="GERMANY",UPPER(Kundendaten!I150)="GER"),"",IFERROR(UPPER(VLOOKUP(UPPER(Kundendaten!I150),Laendercodes!$A:$B,2,FALSE())),UPPER(Kundendaten!I150)))))</f>
        <v/>
      </c>
      <c r="J149" s="59" t="str">
        <f>IF(Kundendaten!C150="","",Einstellungen!$C$9-Kundendaten!J150)</f>
        <v/>
      </c>
      <c r="K149" s="37" t="str">
        <f>IF(Kundendaten!C150="","",IF(J149&lt;0,-1,IF(J149&gt;Einstellungen!$C$11,0,IF(J149&lt;=Einstellungen!$D$15,5,IF(J149&lt;=Einstellungen!$D$16,4,IF(J149&lt;=Einstellungen!$D$17,3,IF(J149&lt;=Einstellungen!$D$18,2,1)))))))</f>
        <v/>
      </c>
      <c r="L149" s="37" t="str">
        <f>IF(Kundendaten!C150="","",IF(J149&lt;0,-1,IF(J149&gt;Einstellungen!$C$11,0,IF(Kundendaten!K150&gt;=Einstellungen!$C$24,5,IF(Kundendaten!K150&gt;=Einstellungen!$C$25,4,IF(Kundendaten!K150&gt;=Einstellungen!$C$26,3,IF(Kundendaten!K150&gt;=Einstellungen!$C$27,2,1)))))))</f>
        <v/>
      </c>
      <c r="M149" s="37" t="str">
        <f>IF(Kundendaten!C150="","",IF(J149&lt;0,-1,IF(J149&gt;Einstellungen!$C$11,0,IF(Kundendaten!L150&gt;=Einstellungen!$C$32,5,IF(Kundendaten!L150&gt;=Einstellungen!$C$33,4,IF(Kundendaten!L150&gt;=Einstellungen!$C$34,3,IF(Kundendaten!L150&gt;=Einstellungen!$C$35,2,1)))))))</f>
        <v/>
      </c>
      <c r="N149" s="37" t="str">
        <f>IF(Kundendaten!C150="","",IF(K149=-1,"",IF(K149=0,0,IF(SUM(Einstellungen!$G$15,Einstellungen!$G$24,Einstellungen!$G$32)&lt;&gt;100,"—",ROUND((K149*Einstellungen!$G$15+L149*Einstellungen!$G$24+M149*Einstellungen!$G$32)/100,1)))))</f>
        <v/>
      </c>
      <c r="O149" s="37" t="str">
        <f>IF(Kundendaten!C150="","",IF(K149=-1,"⚠ Datenfehler",IF(K149=0,"Inaktiv",IF(SUM(Einstellungen!$G$15,Einstellungen!$G$24,Einstellungen!$G$32)&lt;&gt;100,"—",IF(N149&gt;=4,"Champion",IF(N149&gt;=3,"Entwicklung",IF(N149&gt;=2,"Gefährdet","Abwanderung")))))))</f>
        <v/>
      </c>
    </row>
    <row r="150" spans="2:15" ht="14.25" customHeight="1" x14ac:dyDescent="0.35">
      <c r="B150" s="37" t="str">
        <f>IF(Kundendaten!C151="","",Kundendaten!B151)</f>
        <v/>
      </c>
      <c r="C150" s="38" t="str">
        <f>IF(Kundendaten!C151="","",IF(Kundendaten!C151="","",Kundendaten!C151))</f>
        <v/>
      </c>
      <c r="D150" s="38" t="str">
        <f>IF(Kundendaten!C151="","",IF(Kundendaten!D151="","",Kundendaten!D151))</f>
        <v/>
      </c>
      <c r="E150" s="38" t="str">
        <f>IF(Kundendaten!C151="","",IF(Kundendaten!E151="","",Kundendaten!E151))</f>
        <v/>
      </c>
      <c r="F150" s="38" t="str">
        <f>IF(Kundendaten!C151="","",IF(Kundendaten!F151="","",Kundendaten!F151))</f>
        <v/>
      </c>
      <c r="G150" s="37" t="str">
        <f>IF(Kundendaten!C151="","",IF(Kundendaten!G151="","",Kundendaten!G151))</f>
        <v/>
      </c>
      <c r="H150" s="38" t="str">
        <f>IF(Kundendaten!C151="","",IF(Kundendaten!H151="","",Kundendaten!H151))</f>
        <v/>
      </c>
      <c r="I150" s="37" t="str">
        <f>IF(Kundendaten!C151="","",IF(Kundendaten!I151="","",IF(OR(UPPER(Kundendaten!I151)="D",UPPER(Kundendaten!I151)="DE",UPPER(Kundendaten!I151)="DEU",UPPER(Kundendaten!I151)="DEUTSCHLAND",UPPER(Kundendaten!I151)="GERMANY",UPPER(Kundendaten!I151)="GER"),"",IFERROR(UPPER(VLOOKUP(UPPER(Kundendaten!I151),Laendercodes!$A:$B,2,FALSE())),UPPER(Kundendaten!I151)))))</f>
        <v/>
      </c>
      <c r="J150" s="59" t="str">
        <f>IF(Kundendaten!C151="","",Einstellungen!$C$9-Kundendaten!J151)</f>
        <v/>
      </c>
      <c r="K150" s="37" t="str">
        <f>IF(Kundendaten!C151="","",IF(J150&lt;0,-1,IF(J150&gt;Einstellungen!$C$11,0,IF(J150&lt;=Einstellungen!$D$15,5,IF(J150&lt;=Einstellungen!$D$16,4,IF(J150&lt;=Einstellungen!$D$17,3,IF(J150&lt;=Einstellungen!$D$18,2,1)))))))</f>
        <v/>
      </c>
      <c r="L150" s="37" t="str">
        <f>IF(Kundendaten!C151="","",IF(J150&lt;0,-1,IF(J150&gt;Einstellungen!$C$11,0,IF(Kundendaten!K151&gt;=Einstellungen!$C$24,5,IF(Kundendaten!K151&gt;=Einstellungen!$C$25,4,IF(Kundendaten!K151&gt;=Einstellungen!$C$26,3,IF(Kundendaten!K151&gt;=Einstellungen!$C$27,2,1)))))))</f>
        <v/>
      </c>
      <c r="M150" s="37" t="str">
        <f>IF(Kundendaten!C151="","",IF(J150&lt;0,-1,IF(J150&gt;Einstellungen!$C$11,0,IF(Kundendaten!L151&gt;=Einstellungen!$C$32,5,IF(Kundendaten!L151&gt;=Einstellungen!$C$33,4,IF(Kundendaten!L151&gt;=Einstellungen!$C$34,3,IF(Kundendaten!L151&gt;=Einstellungen!$C$35,2,1)))))))</f>
        <v/>
      </c>
      <c r="N150" s="37" t="str">
        <f>IF(Kundendaten!C151="","",IF(K150=-1,"",IF(K150=0,0,IF(SUM(Einstellungen!$G$15,Einstellungen!$G$24,Einstellungen!$G$32)&lt;&gt;100,"—",ROUND((K150*Einstellungen!$G$15+L150*Einstellungen!$G$24+M150*Einstellungen!$G$32)/100,1)))))</f>
        <v/>
      </c>
      <c r="O150" s="37" t="str">
        <f>IF(Kundendaten!C151="","",IF(K150=-1,"⚠ Datenfehler",IF(K150=0,"Inaktiv",IF(SUM(Einstellungen!$G$15,Einstellungen!$G$24,Einstellungen!$G$32)&lt;&gt;100,"—",IF(N150&gt;=4,"Champion",IF(N150&gt;=3,"Entwicklung",IF(N150&gt;=2,"Gefährdet","Abwanderung")))))))</f>
        <v/>
      </c>
    </row>
    <row r="151" spans="2:15" ht="14.25" customHeight="1" x14ac:dyDescent="0.35">
      <c r="B151" s="37" t="str">
        <f>IF(Kundendaten!C152="","",Kundendaten!B152)</f>
        <v/>
      </c>
      <c r="C151" s="38" t="str">
        <f>IF(Kundendaten!C152="","",IF(Kundendaten!C152="","",Kundendaten!C152))</f>
        <v/>
      </c>
      <c r="D151" s="38" t="str">
        <f>IF(Kundendaten!C152="","",IF(Kundendaten!D152="","",Kundendaten!D152))</f>
        <v/>
      </c>
      <c r="E151" s="38" t="str">
        <f>IF(Kundendaten!C152="","",IF(Kundendaten!E152="","",Kundendaten!E152))</f>
        <v/>
      </c>
      <c r="F151" s="38" t="str">
        <f>IF(Kundendaten!C152="","",IF(Kundendaten!F152="","",Kundendaten!F152))</f>
        <v/>
      </c>
      <c r="G151" s="37" t="str">
        <f>IF(Kundendaten!C152="","",IF(Kundendaten!G152="","",Kundendaten!G152))</f>
        <v/>
      </c>
      <c r="H151" s="38" t="str">
        <f>IF(Kundendaten!C152="","",IF(Kundendaten!H152="","",Kundendaten!H152))</f>
        <v/>
      </c>
      <c r="I151" s="37" t="str">
        <f>IF(Kundendaten!C152="","",IF(Kundendaten!I152="","",IF(OR(UPPER(Kundendaten!I152)="D",UPPER(Kundendaten!I152)="DE",UPPER(Kundendaten!I152)="DEU",UPPER(Kundendaten!I152)="DEUTSCHLAND",UPPER(Kundendaten!I152)="GERMANY",UPPER(Kundendaten!I152)="GER"),"",IFERROR(UPPER(VLOOKUP(UPPER(Kundendaten!I152),Laendercodes!$A:$B,2,FALSE())),UPPER(Kundendaten!I152)))))</f>
        <v/>
      </c>
      <c r="J151" s="59" t="str">
        <f>IF(Kundendaten!C152="","",Einstellungen!$C$9-Kundendaten!J152)</f>
        <v/>
      </c>
      <c r="K151" s="37" t="str">
        <f>IF(Kundendaten!C152="","",IF(J151&lt;0,-1,IF(J151&gt;Einstellungen!$C$11,0,IF(J151&lt;=Einstellungen!$D$15,5,IF(J151&lt;=Einstellungen!$D$16,4,IF(J151&lt;=Einstellungen!$D$17,3,IF(J151&lt;=Einstellungen!$D$18,2,1)))))))</f>
        <v/>
      </c>
      <c r="L151" s="37" t="str">
        <f>IF(Kundendaten!C152="","",IF(J151&lt;0,-1,IF(J151&gt;Einstellungen!$C$11,0,IF(Kundendaten!K152&gt;=Einstellungen!$C$24,5,IF(Kundendaten!K152&gt;=Einstellungen!$C$25,4,IF(Kundendaten!K152&gt;=Einstellungen!$C$26,3,IF(Kundendaten!K152&gt;=Einstellungen!$C$27,2,1)))))))</f>
        <v/>
      </c>
      <c r="M151" s="37" t="str">
        <f>IF(Kundendaten!C152="","",IF(J151&lt;0,-1,IF(J151&gt;Einstellungen!$C$11,0,IF(Kundendaten!L152&gt;=Einstellungen!$C$32,5,IF(Kundendaten!L152&gt;=Einstellungen!$C$33,4,IF(Kundendaten!L152&gt;=Einstellungen!$C$34,3,IF(Kundendaten!L152&gt;=Einstellungen!$C$35,2,1)))))))</f>
        <v/>
      </c>
      <c r="N151" s="37" t="str">
        <f>IF(Kundendaten!C152="","",IF(K151=-1,"",IF(K151=0,0,IF(SUM(Einstellungen!$G$15,Einstellungen!$G$24,Einstellungen!$G$32)&lt;&gt;100,"—",ROUND((K151*Einstellungen!$G$15+L151*Einstellungen!$G$24+M151*Einstellungen!$G$32)/100,1)))))</f>
        <v/>
      </c>
      <c r="O151" s="37" t="str">
        <f>IF(Kundendaten!C152="","",IF(K151=-1,"⚠ Datenfehler",IF(K151=0,"Inaktiv",IF(SUM(Einstellungen!$G$15,Einstellungen!$G$24,Einstellungen!$G$32)&lt;&gt;100,"—",IF(N151&gt;=4,"Champion",IF(N151&gt;=3,"Entwicklung",IF(N151&gt;=2,"Gefährdet","Abwanderung")))))))</f>
        <v/>
      </c>
    </row>
    <row r="152" spans="2:15" ht="14.25" customHeight="1" x14ac:dyDescent="0.35">
      <c r="B152" s="37" t="str">
        <f>IF(Kundendaten!C153="","",Kundendaten!B153)</f>
        <v/>
      </c>
      <c r="C152" s="38" t="str">
        <f>IF(Kundendaten!C153="","",IF(Kundendaten!C153="","",Kundendaten!C153))</f>
        <v/>
      </c>
      <c r="D152" s="38" t="str">
        <f>IF(Kundendaten!C153="","",IF(Kundendaten!D153="","",Kundendaten!D153))</f>
        <v/>
      </c>
      <c r="E152" s="38" t="str">
        <f>IF(Kundendaten!C153="","",IF(Kundendaten!E153="","",Kundendaten!E153))</f>
        <v/>
      </c>
      <c r="F152" s="38" t="str">
        <f>IF(Kundendaten!C153="","",IF(Kundendaten!F153="","",Kundendaten!F153))</f>
        <v/>
      </c>
      <c r="G152" s="37" t="str">
        <f>IF(Kundendaten!C153="","",IF(Kundendaten!G153="","",Kundendaten!G153))</f>
        <v/>
      </c>
      <c r="H152" s="38" t="str">
        <f>IF(Kundendaten!C153="","",IF(Kundendaten!H153="","",Kundendaten!H153))</f>
        <v/>
      </c>
      <c r="I152" s="37" t="str">
        <f>IF(Kundendaten!C153="","",IF(Kundendaten!I153="","",IF(OR(UPPER(Kundendaten!I153)="D",UPPER(Kundendaten!I153)="DE",UPPER(Kundendaten!I153)="DEU",UPPER(Kundendaten!I153)="DEUTSCHLAND",UPPER(Kundendaten!I153)="GERMANY",UPPER(Kundendaten!I153)="GER"),"",IFERROR(UPPER(VLOOKUP(UPPER(Kundendaten!I153),Laendercodes!$A:$B,2,FALSE())),UPPER(Kundendaten!I153)))))</f>
        <v/>
      </c>
      <c r="J152" s="59" t="str">
        <f>IF(Kundendaten!C153="","",Einstellungen!$C$9-Kundendaten!J153)</f>
        <v/>
      </c>
      <c r="K152" s="37" t="str">
        <f>IF(Kundendaten!C153="","",IF(J152&lt;0,-1,IF(J152&gt;Einstellungen!$C$11,0,IF(J152&lt;=Einstellungen!$D$15,5,IF(J152&lt;=Einstellungen!$D$16,4,IF(J152&lt;=Einstellungen!$D$17,3,IF(J152&lt;=Einstellungen!$D$18,2,1)))))))</f>
        <v/>
      </c>
      <c r="L152" s="37" t="str">
        <f>IF(Kundendaten!C153="","",IF(J152&lt;0,-1,IF(J152&gt;Einstellungen!$C$11,0,IF(Kundendaten!K153&gt;=Einstellungen!$C$24,5,IF(Kundendaten!K153&gt;=Einstellungen!$C$25,4,IF(Kundendaten!K153&gt;=Einstellungen!$C$26,3,IF(Kundendaten!K153&gt;=Einstellungen!$C$27,2,1)))))))</f>
        <v/>
      </c>
      <c r="M152" s="37" t="str">
        <f>IF(Kundendaten!C153="","",IF(J152&lt;0,-1,IF(J152&gt;Einstellungen!$C$11,0,IF(Kundendaten!L153&gt;=Einstellungen!$C$32,5,IF(Kundendaten!L153&gt;=Einstellungen!$C$33,4,IF(Kundendaten!L153&gt;=Einstellungen!$C$34,3,IF(Kundendaten!L153&gt;=Einstellungen!$C$35,2,1)))))))</f>
        <v/>
      </c>
      <c r="N152" s="37" t="str">
        <f>IF(Kundendaten!C153="","",IF(K152=-1,"",IF(K152=0,0,IF(SUM(Einstellungen!$G$15,Einstellungen!$G$24,Einstellungen!$G$32)&lt;&gt;100,"—",ROUND((K152*Einstellungen!$G$15+L152*Einstellungen!$G$24+M152*Einstellungen!$G$32)/100,1)))))</f>
        <v/>
      </c>
      <c r="O152" s="37" t="str">
        <f>IF(Kundendaten!C153="","",IF(K152=-1,"⚠ Datenfehler",IF(K152=0,"Inaktiv",IF(SUM(Einstellungen!$G$15,Einstellungen!$G$24,Einstellungen!$G$32)&lt;&gt;100,"—",IF(N152&gt;=4,"Champion",IF(N152&gt;=3,"Entwicklung",IF(N152&gt;=2,"Gefährdet","Abwanderung")))))))</f>
        <v/>
      </c>
    </row>
    <row r="153" spans="2:15" ht="14.25" customHeight="1" x14ac:dyDescent="0.35">
      <c r="B153" s="37" t="str">
        <f>IF(Kundendaten!C154="","",Kundendaten!B154)</f>
        <v/>
      </c>
      <c r="C153" s="38" t="str">
        <f>IF(Kundendaten!C154="","",IF(Kundendaten!C154="","",Kundendaten!C154))</f>
        <v/>
      </c>
      <c r="D153" s="38" t="str">
        <f>IF(Kundendaten!C154="","",IF(Kundendaten!D154="","",Kundendaten!D154))</f>
        <v/>
      </c>
      <c r="E153" s="38" t="str">
        <f>IF(Kundendaten!C154="","",IF(Kundendaten!E154="","",Kundendaten!E154))</f>
        <v/>
      </c>
      <c r="F153" s="38" t="str">
        <f>IF(Kundendaten!C154="","",IF(Kundendaten!F154="","",Kundendaten!F154))</f>
        <v/>
      </c>
      <c r="G153" s="37" t="str">
        <f>IF(Kundendaten!C154="","",IF(Kundendaten!G154="","",Kundendaten!G154))</f>
        <v/>
      </c>
      <c r="H153" s="38" t="str">
        <f>IF(Kundendaten!C154="","",IF(Kundendaten!H154="","",Kundendaten!H154))</f>
        <v/>
      </c>
      <c r="I153" s="37" t="str">
        <f>IF(Kundendaten!C154="","",IF(Kundendaten!I154="","",IF(OR(UPPER(Kundendaten!I154)="D",UPPER(Kundendaten!I154)="DE",UPPER(Kundendaten!I154)="DEU",UPPER(Kundendaten!I154)="DEUTSCHLAND",UPPER(Kundendaten!I154)="GERMANY",UPPER(Kundendaten!I154)="GER"),"",IFERROR(UPPER(VLOOKUP(UPPER(Kundendaten!I154),Laendercodes!$A:$B,2,FALSE())),UPPER(Kundendaten!I154)))))</f>
        <v/>
      </c>
      <c r="J153" s="59" t="str">
        <f>IF(Kundendaten!C154="","",Einstellungen!$C$9-Kundendaten!J154)</f>
        <v/>
      </c>
      <c r="K153" s="37" t="str">
        <f>IF(Kundendaten!C154="","",IF(J153&lt;0,-1,IF(J153&gt;Einstellungen!$C$11,0,IF(J153&lt;=Einstellungen!$D$15,5,IF(J153&lt;=Einstellungen!$D$16,4,IF(J153&lt;=Einstellungen!$D$17,3,IF(J153&lt;=Einstellungen!$D$18,2,1)))))))</f>
        <v/>
      </c>
      <c r="L153" s="37" t="str">
        <f>IF(Kundendaten!C154="","",IF(J153&lt;0,-1,IF(J153&gt;Einstellungen!$C$11,0,IF(Kundendaten!K154&gt;=Einstellungen!$C$24,5,IF(Kundendaten!K154&gt;=Einstellungen!$C$25,4,IF(Kundendaten!K154&gt;=Einstellungen!$C$26,3,IF(Kundendaten!K154&gt;=Einstellungen!$C$27,2,1)))))))</f>
        <v/>
      </c>
      <c r="M153" s="37" t="str">
        <f>IF(Kundendaten!C154="","",IF(J153&lt;0,-1,IF(J153&gt;Einstellungen!$C$11,0,IF(Kundendaten!L154&gt;=Einstellungen!$C$32,5,IF(Kundendaten!L154&gt;=Einstellungen!$C$33,4,IF(Kundendaten!L154&gt;=Einstellungen!$C$34,3,IF(Kundendaten!L154&gt;=Einstellungen!$C$35,2,1)))))))</f>
        <v/>
      </c>
      <c r="N153" s="37" t="str">
        <f>IF(Kundendaten!C154="","",IF(K153=-1,"",IF(K153=0,0,IF(SUM(Einstellungen!$G$15,Einstellungen!$G$24,Einstellungen!$G$32)&lt;&gt;100,"—",ROUND((K153*Einstellungen!$G$15+L153*Einstellungen!$G$24+M153*Einstellungen!$G$32)/100,1)))))</f>
        <v/>
      </c>
      <c r="O153" s="37" t="str">
        <f>IF(Kundendaten!C154="","",IF(K153=-1,"⚠ Datenfehler",IF(K153=0,"Inaktiv",IF(SUM(Einstellungen!$G$15,Einstellungen!$G$24,Einstellungen!$G$32)&lt;&gt;100,"—",IF(N153&gt;=4,"Champion",IF(N153&gt;=3,"Entwicklung",IF(N153&gt;=2,"Gefährdet","Abwanderung")))))))</f>
        <v/>
      </c>
    </row>
    <row r="154" spans="2:15" ht="14.25" customHeight="1" x14ac:dyDescent="0.35">
      <c r="B154" s="37" t="str">
        <f>IF(Kundendaten!C155="","",Kundendaten!B155)</f>
        <v/>
      </c>
      <c r="C154" s="38" t="str">
        <f>IF(Kundendaten!C155="","",IF(Kundendaten!C155="","",Kundendaten!C155))</f>
        <v/>
      </c>
      <c r="D154" s="38" t="str">
        <f>IF(Kundendaten!C155="","",IF(Kundendaten!D155="","",Kundendaten!D155))</f>
        <v/>
      </c>
      <c r="E154" s="38" t="str">
        <f>IF(Kundendaten!C155="","",IF(Kundendaten!E155="","",Kundendaten!E155))</f>
        <v/>
      </c>
      <c r="F154" s="38" t="str">
        <f>IF(Kundendaten!C155="","",IF(Kundendaten!F155="","",Kundendaten!F155))</f>
        <v/>
      </c>
      <c r="G154" s="37" t="str">
        <f>IF(Kundendaten!C155="","",IF(Kundendaten!G155="","",Kundendaten!G155))</f>
        <v/>
      </c>
      <c r="H154" s="38" t="str">
        <f>IF(Kundendaten!C155="","",IF(Kundendaten!H155="","",Kundendaten!H155))</f>
        <v/>
      </c>
      <c r="I154" s="37" t="str">
        <f>IF(Kundendaten!C155="","",IF(Kundendaten!I155="","",IF(OR(UPPER(Kundendaten!I155)="D",UPPER(Kundendaten!I155)="DE",UPPER(Kundendaten!I155)="DEU",UPPER(Kundendaten!I155)="DEUTSCHLAND",UPPER(Kundendaten!I155)="GERMANY",UPPER(Kundendaten!I155)="GER"),"",IFERROR(UPPER(VLOOKUP(UPPER(Kundendaten!I155),Laendercodes!$A:$B,2,FALSE())),UPPER(Kundendaten!I155)))))</f>
        <v/>
      </c>
      <c r="J154" s="59" t="str">
        <f>IF(Kundendaten!C155="","",Einstellungen!$C$9-Kundendaten!J155)</f>
        <v/>
      </c>
      <c r="K154" s="37" t="str">
        <f>IF(Kundendaten!C155="","",IF(J154&lt;0,-1,IF(J154&gt;Einstellungen!$C$11,0,IF(J154&lt;=Einstellungen!$D$15,5,IF(J154&lt;=Einstellungen!$D$16,4,IF(J154&lt;=Einstellungen!$D$17,3,IF(J154&lt;=Einstellungen!$D$18,2,1)))))))</f>
        <v/>
      </c>
      <c r="L154" s="37" t="str">
        <f>IF(Kundendaten!C155="","",IF(J154&lt;0,-1,IF(J154&gt;Einstellungen!$C$11,0,IF(Kundendaten!K155&gt;=Einstellungen!$C$24,5,IF(Kundendaten!K155&gt;=Einstellungen!$C$25,4,IF(Kundendaten!K155&gt;=Einstellungen!$C$26,3,IF(Kundendaten!K155&gt;=Einstellungen!$C$27,2,1)))))))</f>
        <v/>
      </c>
      <c r="M154" s="37" t="str">
        <f>IF(Kundendaten!C155="","",IF(J154&lt;0,-1,IF(J154&gt;Einstellungen!$C$11,0,IF(Kundendaten!L155&gt;=Einstellungen!$C$32,5,IF(Kundendaten!L155&gt;=Einstellungen!$C$33,4,IF(Kundendaten!L155&gt;=Einstellungen!$C$34,3,IF(Kundendaten!L155&gt;=Einstellungen!$C$35,2,1)))))))</f>
        <v/>
      </c>
      <c r="N154" s="37" t="str">
        <f>IF(Kundendaten!C155="","",IF(K154=-1,"",IF(K154=0,0,IF(SUM(Einstellungen!$G$15,Einstellungen!$G$24,Einstellungen!$G$32)&lt;&gt;100,"—",ROUND((K154*Einstellungen!$G$15+L154*Einstellungen!$G$24+M154*Einstellungen!$G$32)/100,1)))))</f>
        <v/>
      </c>
      <c r="O154" s="37" t="str">
        <f>IF(Kundendaten!C155="","",IF(K154=-1,"⚠ Datenfehler",IF(K154=0,"Inaktiv",IF(SUM(Einstellungen!$G$15,Einstellungen!$G$24,Einstellungen!$G$32)&lt;&gt;100,"—",IF(N154&gt;=4,"Champion",IF(N154&gt;=3,"Entwicklung",IF(N154&gt;=2,"Gefährdet","Abwanderung")))))))</f>
        <v/>
      </c>
    </row>
    <row r="155" spans="2:15" ht="14.25" customHeight="1" x14ac:dyDescent="0.35">
      <c r="B155" s="37" t="str">
        <f>IF(Kundendaten!C156="","",Kundendaten!B156)</f>
        <v/>
      </c>
      <c r="C155" s="38" t="str">
        <f>IF(Kundendaten!C156="","",IF(Kundendaten!C156="","",Kundendaten!C156))</f>
        <v/>
      </c>
      <c r="D155" s="38" t="str">
        <f>IF(Kundendaten!C156="","",IF(Kundendaten!D156="","",Kundendaten!D156))</f>
        <v/>
      </c>
      <c r="E155" s="38" t="str">
        <f>IF(Kundendaten!C156="","",IF(Kundendaten!E156="","",Kundendaten!E156))</f>
        <v/>
      </c>
      <c r="F155" s="38" t="str">
        <f>IF(Kundendaten!C156="","",IF(Kundendaten!F156="","",Kundendaten!F156))</f>
        <v/>
      </c>
      <c r="G155" s="37" t="str">
        <f>IF(Kundendaten!C156="","",IF(Kundendaten!G156="","",Kundendaten!G156))</f>
        <v/>
      </c>
      <c r="H155" s="38" t="str">
        <f>IF(Kundendaten!C156="","",IF(Kundendaten!H156="","",Kundendaten!H156))</f>
        <v/>
      </c>
      <c r="I155" s="37" t="str">
        <f>IF(Kundendaten!C156="","",IF(Kundendaten!I156="","",IF(OR(UPPER(Kundendaten!I156)="D",UPPER(Kundendaten!I156)="DE",UPPER(Kundendaten!I156)="DEU",UPPER(Kundendaten!I156)="DEUTSCHLAND",UPPER(Kundendaten!I156)="GERMANY",UPPER(Kundendaten!I156)="GER"),"",IFERROR(UPPER(VLOOKUP(UPPER(Kundendaten!I156),Laendercodes!$A:$B,2,FALSE())),UPPER(Kundendaten!I156)))))</f>
        <v/>
      </c>
      <c r="J155" s="59" t="str">
        <f>IF(Kundendaten!C156="","",Einstellungen!$C$9-Kundendaten!J156)</f>
        <v/>
      </c>
      <c r="K155" s="37" t="str">
        <f>IF(Kundendaten!C156="","",IF(J155&lt;0,-1,IF(J155&gt;Einstellungen!$C$11,0,IF(J155&lt;=Einstellungen!$D$15,5,IF(J155&lt;=Einstellungen!$D$16,4,IF(J155&lt;=Einstellungen!$D$17,3,IF(J155&lt;=Einstellungen!$D$18,2,1)))))))</f>
        <v/>
      </c>
      <c r="L155" s="37" t="str">
        <f>IF(Kundendaten!C156="","",IF(J155&lt;0,-1,IF(J155&gt;Einstellungen!$C$11,0,IF(Kundendaten!K156&gt;=Einstellungen!$C$24,5,IF(Kundendaten!K156&gt;=Einstellungen!$C$25,4,IF(Kundendaten!K156&gt;=Einstellungen!$C$26,3,IF(Kundendaten!K156&gt;=Einstellungen!$C$27,2,1)))))))</f>
        <v/>
      </c>
      <c r="M155" s="37" t="str">
        <f>IF(Kundendaten!C156="","",IF(J155&lt;0,-1,IF(J155&gt;Einstellungen!$C$11,0,IF(Kundendaten!L156&gt;=Einstellungen!$C$32,5,IF(Kundendaten!L156&gt;=Einstellungen!$C$33,4,IF(Kundendaten!L156&gt;=Einstellungen!$C$34,3,IF(Kundendaten!L156&gt;=Einstellungen!$C$35,2,1)))))))</f>
        <v/>
      </c>
      <c r="N155" s="37" t="str">
        <f>IF(Kundendaten!C156="","",IF(K155=-1,"",IF(K155=0,0,IF(SUM(Einstellungen!$G$15,Einstellungen!$G$24,Einstellungen!$G$32)&lt;&gt;100,"—",ROUND((K155*Einstellungen!$G$15+L155*Einstellungen!$G$24+M155*Einstellungen!$G$32)/100,1)))))</f>
        <v/>
      </c>
      <c r="O155" s="37" t="str">
        <f>IF(Kundendaten!C156="","",IF(K155=-1,"⚠ Datenfehler",IF(K155=0,"Inaktiv",IF(SUM(Einstellungen!$G$15,Einstellungen!$G$24,Einstellungen!$G$32)&lt;&gt;100,"—",IF(N155&gt;=4,"Champion",IF(N155&gt;=3,"Entwicklung",IF(N155&gt;=2,"Gefährdet","Abwanderung")))))))</f>
        <v/>
      </c>
    </row>
    <row r="156" spans="2:15" ht="14.25" customHeight="1" x14ac:dyDescent="0.35">
      <c r="B156" s="37" t="str">
        <f>IF(Kundendaten!C157="","",Kundendaten!B157)</f>
        <v/>
      </c>
      <c r="C156" s="38" t="str">
        <f>IF(Kundendaten!C157="","",IF(Kundendaten!C157="","",Kundendaten!C157))</f>
        <v/>
      </c>
      <c r="D156" s="38" t="str">
        <f>IF(Kundendaten!C157="","",IF(Kundendaten!D157="","",Kundendaten!D157))</f>
        <v/>
      </c>
      <c r="E156" s="38" t="str">
        <f>IF(Kundendaten!C157="","",IF(Kundendaten!E157="","",Kundendaten!E157))</f>
        <v/>
      </c>
      <c r="F156" s="38" t="str">
        <f>IF(Kundendaten!C157="","",IF(Kundendaten!F157="","",Kundendaten!F157))</f>
        <v/>
      </c>
      <c r="G156" s="37" t="str">
        <f>IF(Kundendaten!C157="","",IF(Kundendaten!G157="","",Kundendaten!G157))</f>
        <v/>
      </c>
      <c r="H156" s="38" t="str">
        <f>IF(Kundendaten!C157="","",IF(Kundendaten!H157="","",Kundendaten!H157))</f>
        <v/>
      </c>
      <c r="I156" s="37" t="str">
        <f>IF(Kundendaten!C157="","",IF(Kundendaten!I157="","",IF(OR(UPPER(Kundendaten!I157)="D",UPPER(Kundendaten!I157)="DE",UPPER(Kundendaten!I157)="DEU",UPPER(Kundendaten!I157)="DEUTSCHLAND",UPPER(Kundendaten!I157)="GERMANY",UPPER(Kundendaten!I157)="GER"),"",IFERROR(UPPER(VLOOKUP(UPPER(Kundendaten!I157),Laendercodes!$A:$B,2,FALSE())),UPPER(Kundendaten!I157)))))</f>
        <v/>
      </c>
      <c r="J156" s="59" t="str">
        <f>IF(Kundendaten!C157="","",Einstellungen!$C$9-Kundendaten!J157)</f>
        <v/>
      </c>
      <c r="K156" s="37" t="str">
        <f>IF(Kundendaten!C157="","",IF(J156&lt;0,-1,IF(J156&gt;Einstellungen!$C$11,0,IF(J156&lt;=Einstellungen!$D$15,5,IF(J156&lt;=Einstellungen!$D$16,4,IF(J156&lt;=Einstellungen!$D$17,3,IF(J156&lt;=Einstellungen!$D$18,2,1)))))))</f>
        <v/>
      </c>
      <c r="L156" s="37" t="str">
        <f>IF(Kundendaten!C157="","",IF(J156&lt;0,-1,IF(J156&gt;Einstellungen!$C$11,0,IF(Kundendaten!K157&gt;=Einstellungen!$C$24,5,IF(Kundendaten!K157&gt;=Einstellungen!$C$25,4,IF(Kundendaten!K157&gt;=Einstellungen!$C$26,3,IF(Kundendaten!K157&gt;=Einstellungen!$C$27,2,1)))))))</f>
        <v/>
      </c>
      <c r="M156" s="37" t="str">
        <f>IF(Kundendaten!C157="","",IF(J156&lt;0,-1,IF(J156&gt;Einstellungen!$C$11,0,IF(Kundendaten!L157&gt;=Einstellungen!$C$32,5,IF(Kundendaten!L157&gt;=Einstellungen!$C$33,4,IF(Kundendaten!L157&gt;=Einstellungen!$C$34,3,IF(Kundendaten!L157&gt;=Einstellungen!$C$35,2,1)))))))</f>
        <v/>
      </c>
      <c r="N156" s="37" t="str">
        <f>IF(Kundendaten!C157="","",IF(K156=-1,"",IF(K156=0,0,IF(SUM(Einstellungen!$G$15,Einstellungen!$G$24,Einstellungen!$G$32)&lt;&gt;100,"—",ROUND((K156*Einstellungen!$G$15+L156*Einstellungen!$G$24+M156*Einstellungen!$G$32)/100,1)))))</f>
        <v/>
      </c>
      <c r="O156" s="37" t="str">
        <f>IF(Kundendaten!C157="","",IF(K156=-1,"⚠ Datenfehler",IF(K156=0,"Inaktiv",IF(SUM(Einstellungen!$G$15,Einstellungen!$G$24,Einstellungen!$G$32)&lt;&gt;100,"—",IF(N156&gt;=4,"Champion",IF(N156&gt;=3,"Entwicklung",IF(N156&gt;=2,"Gefährdet","Abwanderung")))))))</f>
        <v/>
      </c>
    </row>
    <row r="157" spans="2:15" ht="14.25" customHeight="1" x14ac:dyDescent="0.35">
      <c r="B157" s="37" t="str">
        <f>IF(Kundendaten!C158="","",Kundendaten!B158)</f>
        <v/>
      </c>
      <c r="C157" s="38" t="str">
        <f>IF(Kundendaten!C158="","",IF(Kundendaten!C158="","",Kundendaten!C158))</f>
        <v/>
      </c>
      <c r="D157" s="38" t="str">
        <f>IF(Kundendaten!C158="","",IF(Kundendaten!D158="","",Kundendaten!D158))</f>
        <v/>
      </c>
      <c r="E157" s="38" t="str">
        <f>IF(Kundendaten!C158="","",IF(Kundendaten!E158="","",Kundendaten!E158))</f>
        <v/>
      </c>
      <c r="F157" s="38" t="str">
        <f>IF(Kundendaten!C158="","",IF(Kundendaten!F158="","",Kundendaten!F158))</f>
        <v/>
      </c>
      <c r="G157" s="37" t="str">
        <f>IF(Kundendaten!C158="","",IF(Kundendaten!G158="","",Kundendaten!G158))</f>
        <v/>
      </c>
      <c r="H157" s="38" t="str">
        <f>IF(Kundendaten!C158="","",IF(Kundendaten!H158="","",Kundendaten!H158))</f>
        <v/>
      </c>
      <c r="I157" s="37" t="str">
        <f>IF(Kundendaten!C158="","",IF(Kundendaten!I158="","",IF(OR(UPPER(Kundendaten!I158)="D",UPPER(Kundendaten!I158)="DE",UPPER(Kundendaten!I158)="DEU",UPPER(Kundendaten!I158)="DEUTSCHLAND",UPPER(Kundendaten!I158)="GERMANY",UPPER(Kundendaten!I158)="GER"),"",IFERROR(UPPER(VLOOKUP(UPPER(Kundendaten!I158),Laendercodes!$A:$B,2,FALSE())),UPPER(Kundendaten!I158)))))</f>
        <v/>
      </c>
      <c r="J157" s="59" t="str">
        <f>IF(Kundendaten!C158="","",Einstellungen!$C$9-Kundendaten!J158)</f>
        <v/>
      </c>
      <c r="K157" s="37" t="str">
        <f>IF(Kundendaten!C158="","",IF(J157&lt;0,-1,IF(J157&gt;Einstellungen!$C$11,0,IF(J157&lt;=Einstellungen!$D$15,5,IF(J157&lt;=Einstellungen!$D$16,4,IF(J157&lt;=Einstellungen!$D$17,3,IF(J157&lt;=Einstellungen!$D$18,2,1)))))))</f>
        <v/>
      </c>
      <c r="L157" s="37" t="str">
        <f>IF(Kundendaten!C158="","",IF(J157&lt;0,-1,IF(J157&gt;Einstellungen!$C$11,0,IF(Kundendaten!K158&gt;=Einstellungen!$C$24,5,IF(Kundendaten!K158&gt;=Einstellungen!$C$25,4,IF(Kundendaten!K158&gt;=Einstellungen!$C$26,3,IF(Kundendaten!K158&gt;=Einstellungen!$C$27,2,1)))))))</f>
        <v/>
      </c>
      <c r="M157" s="37" t="str">
        <f>IF(Kundendaten!C158="","",IF(J157&lt;0,-1,IF(J157&gt;Einstellungen!$C$11,0,IF(Kundendaten!L158&gt;=Einstellungen!$C$32,5,IF(Kundendaten!L158&gt;=Einstellungen!$C$33,4,IF(Kundendaten!L158&gt;=Einstellungen!$C$34,3,IF(Kundendaten!L158&gt;=Einstellungen!$C$35,2,1)))))))</f>
        <v/>
      </c>
      <c r="N157" s="37" t="str">
        <f>IF(Kundendaten!C158="","",IF(K157=-1,"",IF(K157=0,0,IF(SUM(Einstellungen!$G$15,Einstellungen!$G$24,Einstellungen!$G$32)&lt;&gt;100,"—",ROUND((K157*Einstellungen!$G$15+L157*Einstellungen!$G$24+M157*Einstellungen!$G$32)/100,1)))))</f>
        <v/>
      </c>
      <c r="O157" s="37" t="str">
        <f>IF(Kundendaten!C158="","",IF(K157=-1,"⚠ Datenfehler",IF(K157=0,"Inaktiv",IF(SUM(Einstellungen!$G$15,Einstellungen!$G$24,Einstellungen!$G$32)&lt;&gt;100,"—",IF(N157&gt;=4,"Champion",IF(N157&gt;=3,"Entwicklung",IF(N157&gt;=2,"Gefährdet","Abwanderung")))))))</f>
        <v/>
      </c>
    </row>
    <row r="158" spans="2:15" ht="14.25" customHeight="1" x14ac:dyDescent="0.35">
      <c r="B158" s="37" t="str">
        <f>IF(Kundendaten!C159="","",Kundendaten!B159)</f>
        <v/>
      </c>
      <c r="C158" s="38" t="str">
        <f>IF(Kundendaten!C159="","",IF(Kundendaten!C159="","",Kundendaten!C159))</f>
        <v/>
      </c>
      <c r="D158" s="38" t="str">
        <f>IF(Kundendaten!C159="","",IF(Kundendaten!D159="","",Kundendaten!D159))</f>
        <v/>
      </c>
      <c r="E158" s="38" t="str">
        <f>IF(Kundendaten!C159="","",IF(Kundendaten!E159="","",Kundendaten!E159))</f>
        <v/>
      </c>
      <c r="F158" s="38" t="str">
        <f>IF(Kundendaten!C159="","",IF(Kundendaten!F159="","",Kundendaten!F159))</f>
        <v/>
      </c>
      <c r="G158" s="37" t="str">
        <f>IF(Kundendaten!C159="","",IF(Kundendaten!G159="","",Kundendaten!G159))</f>
        <v/>
      </c>
      <c r="H158" s="38" t="str">
        <f>IF(Kundendaten!C159="","",IF(Kundendaten!H159="","",Kundendaten!H159))</f>
        <v/>
      </c>
      <c r="I158" s="37" t="str">
        <f>IF(Kundendaten!C159="","",IF(Kundendaten!I159="","",IF(OR(UPPER(Kundendaten!I159)="D",UPPER(Kundendaten!I159)="DE",UPPER(Kundendaten!I159)="DEU",UPPER(Kundendaten!I159)="DEUTSCHLAND",UPPER(Kundendaten!I159)="GERMANY",UPPER(Kundendaten!I159)="GER"),"",IFERROR(UPPER(VLOOKUP(UPPER(Kundendaten!I159),Laendercodes!$A:$B,2,FALSE())),UPPER(Kundendaten!I159)))))</f>
        <v/>
      </c>
      <c r="J158" s="59" t="str">
        <f>IF(Kundendaten!C159="","",Einstellungen!$C$9-Kundendaten!J159)</f>
        <v/>
      </c>
      <c r="K158" s="37" t="str">
        <f>IF(Kundendaten!C159="","",IF(J158&lt;0,-1,IF(J158&gt;Einstellungen!$C$11,0,IF(J158&lt;=Einstellungen!$D$15,5,IF(J158&lt;=Einstellungen!$D$16,4,IF(J158&lt;=Einstellungen!$D$17,3,IF(J158&lt;=Einstellungen!$D$18,2,1)))))))</f>
        <v/>
      </c>
      <c r="L158" s="37" t="str">
        <f>IF(Kundendaten!C159="","",IF(J158&lt;0,-1,IF(J158&gt;Einstellungen!$C$11,0,IF(Kundendaten!K159&gt;=Einstellungen!$C$24,5,IF(Kundendaten!K159&gt;=Einstellungen!$C$25,4,IF(Kundendaten!K159&gt;=Einstellungen!$C$26,3,IF(Kundendaten!K159&gt;=Einstellungen!$C$27,2,1)))))))</f>
        <v/>
      </c>
      <c r="M158" s="37" t="str">
        <f>IF(Kundendaten!C159="","",IF(J158&lt;0,-1,IF(J158&gt;Einstellungen!$C$11,0,IF(Kundendaten!L159&gt;=Einstellungen!$C$32,5,IF(Kundendaten!L159&gt;=Einstellungen!$C$33,4,IF(Kundendaten!L159&gt;=Einstellungen!$C$34,3,IF(Kundendaten!L159&gt;=Einstellungen!$C$35,2,1)))))))</f>
        <v/>
      </c>
      <c r="N158" s="37" t="str">
        <f>IF(Kundendaten!C159="","",IF(K158=-1,"",IF(K158=0,0,IF(SUM(Einstellungen!$G$15,Einstellungen!$G$24,Einstellungen!$G$32)&lt;&gt;100,"—",ROUND((K158*Einstellungen!$G$15+L158*Einstellungen!$G$24+M158*Einstellungen!$G$32)/100,1)))))</f>
        <v/>
      </c>
      <c r="O158" s="37" t="str">
        <f>IF(Kundendaten!C159="","",IF(K158=-1,"⚠ Datenfehler",IF(K158=0,"Inaktiv",IF(SUM(Einstellungen!$G$15,Einstellungen!$G$24,Einstellungen!$G$32)&lt;&gt;100,"—",IF(N158&gt;=4,"Champion",IF(N158&gt;=3,"Entwicklung",IF(N158&gt;=2,"Gefährdet","Abwanderung")))))))</f>
        <v/>
      </c>
    </row>
    <row r="159" spans="2:15" ht="14.25" customHeight="1" x14ac:dyDescent="0.35">
      <c r="B159" s="37" t="str">
        <f>IF(Kundendaten!C160="","",Kundendaten!B160)</f>
        <v/>
      </c>
      <c r="C159" s="38" t="str">
        <f>IF(Kundendaten!C160="","",IF(Kundendaten!C160="","",Kundendaten!C160))</f>
        <v/>
      </c>
      <c r="D159" s="38" t="str">
        <f>IF(Kundendaten!C160="","",IF(Kundendaten!D160="","",Kundendaten!D160))</f>
        <v/>
      </c>
      <c r="E159" s="38" t="str">
        <f>IF(Kundendaten!C160="","",IF(Kundendaten!E160="","",Kundendaten!E160))</f>
        <v/>
      </c>
      <c r="F159" s="38" t="str">
        <f>IF(Kundendaten!C160="","",IF(Kundendaten!F160="","",Kundendaten!F160))</f>
        <v/>
      </c>
      <c r="G159" s="37" t="str">
        <f>IF(Kundendaten!C160="","",IF(Kundendaten!G160="","",Kundendaten!G160))</f>
        <v/>
      </c>
      <c r="H159" s="38" t="str">
        <f>IF(Kundendaten!C160="","",IF(Kundendaten!H160="","",Kundendaten!H160))</f>
        <v/>
      </c>
      <c r="I159" s="37" t="str">
        <f>IF(Kundendaten!C160="","",IF(Kundendaten!I160="","",IF(OR(UPPER(Kundendaten!I160)="D",UPPER(Kundendaten!I160)="DE",UPPER(Kundendaten!I160)="DEU",UPPER(Kundendaten!I160)="DEUTSCHLAND",UPPER(Kundendaten!I160)="GERMANY",UPPER(Kundendaten!I160)="GER"),"",IFERROR(UPPER(VLOOKUP(UPPER(Kundendaten!I160),Laendercodes!$A:$B,2,FALSE())),UPPER(Kundendaten!I160)))))</f>
        <v/>
      </c>
      <c r="J159" s="59" t="str">
        <f>IF(Kundendaten!C160="","",Einstellungen!$C$9-Kundendaten!J160)</f>
        <v/>
      </c>
      <c r="K159" s="37" t="str">
        <f>IF(Kundendaten!C160="","",IF(J159&lt;0,-1,IF(J159&gt;Einstellungen!$C$11,0,IF(J159&lt;=Einstellungen!$D$15,5,IF(J159&lt;=Einstellungen!$D$16,4,IF(J159&lt;=Einstellungen!$D$17,3,IF(J159&lt;=Einstellungen!$D$18,2,1)))))))</f>
        <v/>
      </c>
      <c r="L159" s="37" t="str">
        <f>IF(Kundendaten!C160="","",IF(J159&lt;0,-1,IF(J159&gt;Einstellungen!$C$11,0,IF(Kundendaten!K160&gt;=Einstellungen!$C$24,5,IF(Kundendaten!K160&gt;=Einstellungen!$C$25,4,IF(Kundendaten!K160&gt;=Einstellungen!$C$26,3,IF(Kundendaten!K160&gt;=Einstellungen!$C$27,2,1)))))))</f>
        <v/>
      </c>
      <c r="M159" s="37" t="str">
        <f>IF(Kundendaten!C160="","",IF(J159&lt;0,-1,IF(J159&gt;Einstellungen!$C$11,0,IF(Kundendaten!L160&gt;=Einstellungen!$C$32,5,IF(Kundendaten!L160&gt;=Einstellungen!$C$33,4,IF(Kundendaten!L160&gt;=Einstellungen!$C$34,3,IF(Kundendaten!L160&gt;=Einstellungen!$C$35,2,1)))))))</f>
        <v/>
      </c>
      <c r="N159" s="37" t="str">
        <f>IF(Kundendaten!C160="","",IF(K159=-1,"",IF(K159=0,0,IF(SUM(Einstellungen!$G$15,Einstellungen!$G$24,Einstellungen!$G$32)&lt;&gt;100,"—",ROUND((K159*Einstellungen!$G$15+L159*Einstellungen!$G$24+M159*Einstellungen!$G$32)/100,1)))))</f>
        <v/>
      </c>
      <c r="O159" s="37" t="str">
        <f>IF(Kundendaten!C160="","",IF(K159=-1,"⚠ Datenfehler",IF(K159=0,"Inaktiv",IF(SUM(Einstellungen!$G$15,Einstellungen!$G$24,Einstellungen!$G$32)&lt;&gt;100,"—",IF(N159&gt;=4,"Champion",IF(N159&gt;=3,"Entwicklung",IF(N159&gt;=2,"Gefährdet","Abwanderung")))))))</f>
        <v/>
      </c>
    </row>
    <row r="160" spans="2:15" ht="14.25" customHeight="1" x14ac:dyDescent="0.35">
      <c r="B160" s="37" t="str">
        <f>IF(Kundendaten!C161="","",Kundendaten!B161)</f>
        <v/>
      </c>
      <c r="C160" s="38" t="str">
        <f>IF(Kundendaten!C161="","",IF(Kundendaten!C161="","",Kundendaten!C161))</f>
        <v/>
      </c>
      <c r="D160" s="38" t="str">
        <f>IF(Kundendaten!C161="","",IF(Kundendaten!D161="","",Kundendaten!D161))</f>
        <v/>
      </c>
      <c r="E160" s="38" t="str">
        <f>IF(Kundendaten!C161="","",IF(Kundendaten!E161="","",Kundendaten!E161))</f>
        <v/>
      </c>
      <c r="F160" s="38" t="str">
        <f>IF(Kundendaten!C161="","",IF(Kundendaten!F161="","",Kundendaten!F161))</f>
        <v/>
      </c>
      <c r="G160" s="37" t="str">
        <f>IF(Kundendaten!C161="","",IF(Kundendaten!G161="","",Kundendaten!G161))</f>
        <v/>
      </c>
      <c r="H160" s="38" t="str">
        <f>IF(Kundendaten!C161="","",IF(Kundendaten!H161="","",Kundendaten!H161))</f>
        <v/>
      </c>
      <c r="I160" s="37" t="str">
        <f>IF(Kundendaten!C161="","",IF(Kundendaten!I161="","",IF(OR(UPPER(Kundendaten!I161)="D",UPPER(Kundendaten!I161)="DE",UPPER(Kundendaten!I161)="DEU",UPPER(Kundendaten!I161)="DEUTSCHLAND",UPPER(Kundendaten!I161)="GERMANY",UPPER(Kundendaten!I161)="GER"),"",IFERROR(UPPER(VLOOKUP(UPPER(Kundendaten!I161),Laendercodes!$A:$B,2,FALSE())),UPPER(Kundendaten!I161)))))</f>
        <v/>
      </c>
      <c r="J160" s="59" t="str">
        <f>IF(Kundendaten!C161="","",Einstellungen!$C$9-Kundendaten!J161)</f>
        <v/>
      </c>
      <c r="K160" s="37" t="str">
        <f>IF(Kundendaten!C161="","",IF(J160&lt;0,-1,IF(J160&gt;Einstellungen!$C$11,0,IF(J160&lt;=Einstellungen!$D$15,5,IF(J160&lt;=Einstellungen!$D$16,4,IF(J160&lt;=Einstellungen!$D$17,3,IF(J160&lt;=Einstellungen!$D$18,2,1)))))))</f>
        <v/>
      </c>
      <c r="L160" s="37" t="str">
        <f>IF(Kundendaten!C161="","",IF(J160&lt;0,-1,IF(J160&gt;Einstellungen!$C$11,0,IF(Kundendaten!K161&gt;=Einstellungen!$C$24,5,IF(Kundendaten!K161&gt;=Einstellungen!$C$25,4,IF(Kundendaten!K161&gt;=Einstellungen!$C$26,3,IF(Kundendaten!K161&gt;=Einstellungen!$C$27,2,1)))))))</f>
        <v/>
      </c>
      <c r="M160" s="37" t="str">
        <f>IF(Kundendaten!C161="","",IF(J160&lt;0,-1,IF(J160&gt;Einstellungen!$C$11,0,IF(Kundendaten!L161&gt;=Einstellungen!$C$32,5,IF(Kundendaten!L161&gt;=Einstellungen!$C$33,4,IF(Kundendaten!L161&gt;=Einstellungen!$C$34,3,IF(Kundendaten!L161&gt;=Einstellungen!$C$35,2,1)))))))</f>
        <v/>
      </c>
      <c r="N160" s="37" t="str">
        <f>IF(Kundendaten!C161="","",IF(K160=-1,"",IF(K160=0,0,IF(SUM(Einstellungen!$G$15,Einstellungen!$G$24,Einstellungen!$G$32)&lt;&gt;100,"—",ROUND((K160*Einstellungen!$G$15+L160*Einstellungen!$G$24+M160*Einstellungen!$G$32)/100,1)))))</f>
        <v/>
      </c>
      <c r="O160" s="37" t="str">
        <f>IF(Kundendaten!C161="","",IF(K160=-1,"⚠ Datenfehler",IF(K160=0,"Inaktiv",IF(SUM(Einstellungen!$G$15,Einstellungen!$G$24,Einstellungen!$G$32)&lt;&gt;100,"—",IF(N160&gt;=4,"Champion",IF(N160&gt;=3,"Entwicklung",IF(N160&gt;=2,"Gefährdet","Abwanderung")))))))</f>
        <v/>
      </c>
    </row>
    <row r="161" spans="2:15" ht="14.25" customHeight="1" x14ac:dyDescent="0.35">
      <c r="B161" s="37" t="str">
        <f>IF(Kundendaten!C162="","",Kundendaten!B162)</f>
        <v/>
      </c>
      <c r="C161" s="38" t="str">
        <f>IF(Kundendaten!C162="","",IF(Kundendaten!C162="","",Kundendaten!C162))</f>
        <v/>
      </c>
      <c r="D161" s="38" t="str">
        <f>IF(Kundendaten!C162="","",IF(Kundendaten!D162="","",Kundendaten!D162))</f>
        <v/>
      </c>
      <c r="E161" s="38" t="str">
        <f>IF(Kundendaten!C162="","",IF(Kundendaten!E162="","",Kundendaten!E162))</f>
        <v/>
      </c>
      <c r="F161" s="38" t="str">
        <f>IF(Kundendaten!C162="","",IF(Kundendaten!F162="","",Kundendaten!F162))</f>
        <v/>
      </c>
      <c r="G161" s="37" t="str">
        <f>IF(Kundendaten!C162="","",IF(Kundendaten!G162="","",Kundendaten!G162))</f>
        <v/>
      </c>
      <c r="H161" s="38" t="str">
        <f>IF(Kundendaten!C162="","",IF(Kundendaten!H162="","",Kundendaten!H162))</f>
        <v/>
      </c>
      <c r="I161" s="37" t="str">
        <f>IF(Kundendaten!C162="","",IF(Kundendaten!I162="","",IF(OR(UPPER(Kundendaten!I162)="D",UPPER(Kundendaten!I162)="DE",UPPER(Kundendaten!I162)="DEU",UPPER(Kundendaten!I162)="DEUTSCHLAND",UPPER(Kundendaten!I162)="GERMANY",UPPER(Kundendaten!I162)="GER"),"",IFERROR(UPPER(VLOOKUP(UPPER(Kundendaten!I162),Laendercodes!$A:$B,2,FALSE())),UPPER(Kundendaten!I162)))))</f>
        <v/>
      </c>
      <c r="J161" s="59" t="str">
        <f>IF(Kundendaten!C162="","",Einstellungen!$C$9-Kundendaten!J162)</f>
        <v/>
      </c>
      <c r="K161" s="37" t="str">
        <f>IF(Kundendaten!C162="","",IF(J161&lt;0,-1,IF(J161&gt;Einstellungen!$C$11,0,IF(J161&lt;=Einstellungen!$D$15,5,IF(J161&lt;=Einstellungen!$D$16,4,IF(J161&lt;=Einstellungen!$D$17,3,IF(J161&lt;=Einstellungen!$D$18,2,1)))))))</f>
        <v/>
      </c>
      <c r="L161" s="37" t="str">
        <f>IF(Kundendaten!C162="","",IF(J161&lt;0,-1,IF(J161&gt;Einstellungen!$C$11,0,IF(Kundendaten!K162&gt;=Einstellungen!$C$24,5,IF(Kundendaten!K162&gt;=Einstellungen!$C$25,4,IF(Kundendaten!K162&gt;=Einstellungen!$C$26,3,IF(Kundendaten!K162&gt;=Einstellungen!$C$27,2,1)))))))</f>
        <v/>
      </c>
      <c r="M161" s="37" t="str">
        <f>IF(Kundendaten!C162="","",IF(J161&lt;0,-1,IF(J161&gt;Einstellungen!$C$11,0,IF(Kundendaten!L162&gt;=Einstellungen!$C$32,5,IF(Kundendaten!L162&gt;=Einstellungen!$C$33,4,IF(Kundendaten!L162&gt;=Einstellungen!$C$34,3,IF(Kundendaten!L162&gt;=Einstellungen!$C$35,2,1)))))))</f>
        <v/>
      </c>
      <c r="N161" s="37" t="str">
        <f>IF(Kundendaten!C162="","",IF(K161=-1,"",IF(K161=0,0,IF(SUM(Einstellungen!$G$15,Einstellungen!$G$24,Einstellungen!$G$32)&lt;&gt;100,"—",ROUND((K161*Einstellungen!$G$15+L161*Einstellungen!$G$24+M161*Einstellungen!$G$32)/100,1)))))</f>
        <v/>
      </c>
      <c r="O161" s="37" t="str">
        <f>IF(Kundendaten!C162="","",IF(K161=-1,"⚠ Datenfehler",IF(K161=0,"Inaktiv",IF(SUM(Einstellungen!$G$15,Einstellungen!$G$24,Einstellungen!$G$32)&lt;&gt;100,"—",IF(N161&gt;=4,"Champion",IF(N161&gt;=3,"Entwicklung",IF(N161&gt;=2,"Gefährdet","Abwanderung")))))))</f>
        <v/>
      </c>
    </row>
    <row r="162" spans="2:15" ht="14.25" customHeight="1" x14ac:dyDescent="0.35">
      <c r="B162" s="37" t="str">
        <f>IF(Kundendaten!C163="","",Kundendaten!B163)</f>
        <v/>
      </c>
      <c r="C162" s="38" t="str">
        <f>IF(Kundendaten!C163="","",IF(Kundendaten!C163="","",Kundendaten!C163))</f>
        <v/>
      </c>
      <c r="D162" s="38" t="str">
        <f>IF(Kundendaten!C163="","",IF(Kundendaten!D163="","",Kundendaten!D163))</f>
        <v/>
      </c>
      <c r="E162" s="38" t="str">
        <f>IF(Kundendaten!C163="","",IF(Kundendaten!E163="","",Kundendaten!E163))</f>
        <v/>
      </c>
      <c r="F162" s="38" t="str">
        <f>IF(Kundendaten!C163="","",IF(Kundendaten!F163="","",Kundendaten!F163))</f>
        <v/>
      </c>
      <c r="G162" s="37" t="str">
        <f>IF(Kundendaten!C163="","",IF(Kundendaten!G163="","",Kundendaten!G163))</f>
        <v/>
      </c>
      <c r="H162" s="38" t="str">
        <f>IF(Kundendaten!C163="","",IF(Kundendaten!H163="","",Kundendaten!H163))</f>
        <v/>
      </c>
      <c r="I162" s="37" t="str">
        <f>IF(Kundendaten!C163="","",IF(Kundendaten!I163="","",IF(OR(UPPER(Kundendaten!I163)="D",UPPER(Kundendaten!I163)="DE",UPPER(Kundendaten!I163)="DEU",UPPER(Kundendaten!I163)="DEUTSCHLAND",UPPER(Kundendaten!I163)="GERMANY",UPPER(Kundendaten!I163)="GER"),"",IFERROR(UPPER(VLOOKUP(UPPER(Kundendaten!I163),Laendercodes!$A:$B,2,FALSE())),UPPER(Kundendaten!I163)))))</f>
        <v/>
      </c>
      <c r="J162" s="59" t="str">
        <f>IF(Kundendaten!C163="","",Einstellungen!$C$9-Kundendaten!J163)</f>
        <v/>
      </c>
      <c r="K162" s="37" t="str">
        <f>IF(Kundendaten!C163="","",IF(J162&lt;0,-1,IF(J162&gt;Einstellungen!$C$11,0,IF(J162&lt;=Einstellungen!$D$15,5,IF(J162&lt;=Einstellungen!$D$16,4,IF(J162&lt;=Einstellungen!$D$17,3,IF(J162&lt;=Einstellungen!$D$18,2,1)))))))</f>
        <v/>
      </c>
      <c r="L162" s="37" t="str">
        <f>IF(Kundendaten!C163="","",IF(J162&lt;0,-1,IF(J162&gt;Einstellungen!$C$11,0,IF(Kundendaten!K163&gt;=Einstellungen!$C$24,5,IF(Kundendaten!K163&gt;=Einstellungen!$C$25,4,IF(Kundendaten!K163&gt;=Einstellungen!$C$26,3,IF(Kundendaten!K163&gt;=Einstellungen!$C$27,2,1)))))))</f>
        <v/>
      </c>
      <c r="M162" s="37" t="str">
        <f>IF(Kundendaten!C163="","",IF(J162&lt;0,-1,IF(J162&gt;Einstellungen!$C$11,0,IF(Kundendaten!L163&gt;=Einstellungen!$C$32,5,IF(Kundendaten!L163&gt;=Einstellungen!$C$33,4,IF(Kundendaten!L163&gt;=Einstellungen!$C$34,3,IF(Kundendaten!L163&gt;=Einstellungen!$C$35,2,1)))))))</f>
        <v/>
      </c>
      <c r="N162" s="37" t="str">
        <f>IF(Kundendaten!C163="","",IF(K162=-1,"",IF(K162=0,0,IF(SUM(Einstellungen!$G$15,Einstellungen!$G$24,Einstellungen!$G$32)&lt;&gt;100,"—",ROUND((K162*Einstellungen!$G$15+L162*Einstellungen!$G$24+M162*Einstellungen!$G$32)/100,1)))))</f>
        <v/>
      </c>
      <c r="O162" s="37" t="str">
        <f>IF(Kundendaten!C163="","",IF(K162=-1,"⚠ Datenfehler",IF(K162=0,"Inaktiv",IF(SUM(Einstellungen!$G$15,Einstellungen!$G$24,Einstellungen!$G$32)&lt;&gt;100,"—",IF(N162&gt;=4,"Champion",IF(N162&gt;=3,"Entwicklung",IF(N162&gt;=2,"Gefährdet","Abwanderung")))))))</f>
        <v/>
      </c>
    </row>
    <row r="163" spans="2:15" ht="14.25" customHeight="1" x14ac:dyDescent="0.35">
      <c r="B163" s="37" t="str">
        <f>IF(Kundendaten!C164="","",Kundendaten!B164)</f>
        <v/>
      </c>
      <c r="C163" s="38" t="str">
        <f>IF(Kundendaten!C164="","",IF(Kundendaten!C164="","",Kundendaten!C164))</f>
        <v/>
      </c>
      <c r="D163" s="38" t="str">
        <f>IF(Kundendaten!C164="","",IF(Kundendaten!D164="","",Kundendaten!D164))</f>
        <v/>
      </c>
      <c r="E163" s="38" t="str">
        <f>IF(Kundendaten!C164="","",IF(Kundendaten!E164="","",Kundendaten!E164))</f>
        <v/>
      </c>
      <c r="F163" s="38" t="str">
        <f>IF(Kundendaten!C164="","",IF(Kundendaten!F164="","",Kundendaten!F164))</f>
        <v/>
      </c>
      <c r="G163" s="37" t="str">
        <f>IF(Kundendaten!C164="","",IF(Kundendaten!G164="","",Kundendaten!G164))</f>
        <v/>
      </c>
      <c r="H163" s="38" t="str">
        <f>IF(Kundendaten!C164="","",IF(Kundendaten!H164="","",Kundendaten!H164))</f>
        <v/>
      </c>
      <c r="I163" s="37" t="str">
        <f>IF(Kundendaten!C164="","",IF(Kundendaten!I164="","",IF(OR(UPPER(Kundendaten!I164)="D",UPPER(Kundendaten!I164)="DE",UPPER(Kundendaten!I164)="DEU",UPPER(Kundendaten!I164)="DEUTSCHLAND",UPPER(Kundendaten!I164)="GERMANY",UPPER(Kundendaten!I164)="GER"),"",IFERROR(UPPER(VLOOKUP(UPPER(Kundendaten!I164),Laendercodes!$A:$B,2,FALSE())),UPPER(Kundendaten!I164)))))</f>
        <v/>
      </c>
      <c r="J163" s="59" t="str">
        <f>IF(Kundendaten!C164="","",Einstellungen!$C$9-Kundendaten!J164)</f>
        <v/>
      </c>
      <c r="K163" s="37" t="str">
        <f>IF(Kundendaten!C164="","",IF(J163&lt;0,-1,IF(J163&gt;Einstellungen!$C$11,0,IF(J163&lt;=Einstellungen!$D$15,5,IF(J163&lt;=Einstellungen!$D$16,4,IF(J163&lt;=Einstellungen!$D$17,3,IF(J163&lt;=Einstellungen!$D$18,2,1)))))))</f>
        <v/>
      </c>
      <c r="L163" s="37" t="str">
        <f>IF(Kundendaten!C164="","",IF(J163&lt;0,-1,IF(J163&gt;Einstellungen!$C$11,0,IF(Kundendaten!K164&gt;=Einstellungen!$C$24,5,IF(Kundendaten!K164&gt;=Einstellungen!$C$25,4,IF(Kundendaten!K164&gt;=Einstellungen!$C$26,3,IF(Kundendaten!K164&gt;=Einstellungen!$C$27,2,1)))))))</f>
        <v/>
      </c>
      <c r="M163" s="37" t="str">
        <f>IF(Kundendaten!C164="","",IF(J163&lt;0,-1,IF(J163&gt;Einstellungen!$C$11,0,IF(Kundendaten!L164&gt;=Einstellungen!$C$32,5,IF(Kundendaten!L164&gt;=Einstellungen!$C$33,4,IF(Kundendaten!L164&gt;=Einstellungen!$C$34,3,IF(Kundendaten!L164&gt;=Einstellungen!$C$35,2,1)))))))</f>
        <v/>
      </c>
      <c r="N163" s="37" t="str">
        <f>IF(Kundendaten!C164="","",IF(K163=-1,"",IF(K163=0,0,IF(SUM(Einstellungen!$G$15,Einstellungen!$G$24,Einstellungen!$G$32)&lt;&gt;100,"—",ROUND((K163*Einstellungen!$G$15+L163*Einstellungen!$G$24+M163*Einstellungen!$G$32)/100,1)))))</f>
        <v/>
      </c>
      <c r="O163" s="37" t="str">
        <f>IF(Kundendaten!C164="","",IF(K163=-1,"⚠ Datenfehler",IF(K163=0,"Inaktiv",IF(SUM(Einstellungen!$G$15,Einstellungen!$G$24,Einstellungen!$G$32)&lt;&gt;100,"—",IF(N163&gt;=4,"Champion",IF(N163&gt;=3,"Entwicklung",IF(N163&gt;=2,"Gefährdet","Abwanderung")))))))</f>
        <v/>
      </c>
    </row>
    <row r="164" spans="2:15" ht="14.25" customHeight="1" x14ac:dyDescent="0.35">
      <c r="B164" s="37" t="str">
        <f>IF(Kundendaten!C165="","",Kundendaten!B165)</f>
        <v/>
      </c>
      <c r="C164" s="38" t="str">
        <f>IF(Kundendaten!C165="","",IF(Kundendaten!C165="","",Kundendaten!C165))</f>
        <v/>
      </c>
      <c r="D164" s="38" t="str">
        <f>IF(Kundendaten!C165="","",IF(Kundendaten!D165="","",Kundendaten!D165))</f>
        <v/>
      </c>
      <c r="E164" s="38" t="str">
        <f>IF(Kundendaten!C165="","",IF(Kundendaten!E165="","",Kundendaten!E165))</f>
        <v/>
      </c>
      <c r="F164" s="38" t="str">
        <f>IF(Kundendaten!C165="","",IF(Kundendaten!F165="","",Kundendaten!F165))</f>
        <v/>
      </c>
      <c r="G164" s="37" t="str">
        <f>IF(Kundendaten!C165="","",IF(Kundendaten!G165="","",Kundendaten!G165))</f>
        <v/>
      </c>
      <c r="H164" s="38" t="str">
        <f>IF(Kundendaten!C165="","",IF(Kundendaten!H165="","",Kundendaten!H165))</f>
        <v/>
      </c>
      <c r="I164" s="37" t="str">
        <f>IF(Kundendaten!C165="","",IF(Kundendaten!I165="","",IF(OR(UPPER(Kundendaten!I165)="D",UPPER(Kundendaten!I165)="DE",UPPER(Kundendaten!I165)="DEU",UPPER(Kundendaten!I165)="DEUTSCHLAND",UPPER(Kundendaten!I165)="GERMANY",UPPER(Kundendaten!I165)="GER"),"",IFERROR(UPPER(VLOOKUP(UPPER(Kundendaten!I165),Laendercodes!$A:$B,2,FALSE())),UPPER(Kundendaten!I165)))))</f>
        <v/>
      </c>
      <c r="J164" s="59" t="str">
        <f>IF(Kundendaten!C165="","",Einstellungen!$C$9-Kundendaten!J165)</f>
        <v/>
      </c>
      <c r="K164" s="37" t="str">
        <f>IF(Kundendaten!C165="","",IF(J164&lt;0,-1,IF(J164&gt;Einstellungen!$C$11,0,IF(J164&lt;=Einstellungen!$D$15,5,IF(J164&lt;=Einstellungen!$D$16,4,IF(J164&lt;=Einstellungen!$D$17,3,IF(J164&lt;=Einstellungen!$D$18,2,1)))))))</f>
        <v/>
      </c>
      <c r="L164" s="37" t="str">
        <f>IF(Kundendaten!C165="","",IF(J164&lt;0,-1,IF(J164&gt;Einstellungen!$C$11,0,IF(Kundendaten!K165&gt;=Einstellungen!$C$24,5,IF(Kundendaten!K165&gt;=Einstellungen!$C$25,4,IF(Kundendaten!K165&gt;=Einstellungen!$C$26,3,IF(Kundendaten!K165&gt;=Einstellungen!$C$27,2,1)))))))</f>
        <v/>
      </c>
      <c r="M164" s="37" t="str">
        <f>IF(Kundendaten!C165="","",IF(J164&lt;0,-1,IF(J164&gt;Einstellungen!$C$11,0,IF(Kundendaten!L165&gt;=Einstellungen!$C$32,5,IF(Kundendaten!L165&gt;=Einstellungen!$C$33,4,IF(Kundendaten!L165&gt;=Einstellungen!$C$34,3,IF(Kundendaten!L165&gt;=Einstellungen!$C$35,2,1)))))))</f>
        <v/>
      </c>
      <c r="N164" s="37" t="str">
        <f>IF(Kundendaten!C165="","",IF(K164=-1,"",IF(K164=0,0,IF(SUM(Einstellungen!$G$15,Einstellungen!$G$24,Einstellungen!$G$32)&lt;&gt;100,"—",ROUND((K164*Einstellungen!$G$15+L164*Einstellungen!$G$24+M164*Einstellungen!$G$32)/100,1)))))</f>
        <v/>
      </c>
      <c r="O164" s="37" t="str">
        <f>IF(Kundendaten!C165="","",IF(K164=-1,"⚠ Datenfehler",IF(K164=0,"Inaktiv",IF(SUM(Einstellungen!$G$15,Einstellungen!$G$24,Einstellungen!$G$32)&lt;&gt;100,"—",IF(N164&gt;=4,"Champion",IF(N164&gt;=3,"Entwicklung",IF(N164&gt;=2,"Gefährdet","Abwanderung")))))))</f>
        <v/>
      </c>
    </row>
    <row r="165" spans="2:15" ht="14.25" customHeight="1" x14ac:dyDescent="0.35">
      <c r="B165" s="37" t="str">
        <f>IF(Kundendaten!C166="","",Kundendaten!B166)</f>
        <v/>
      </c>
      <c r="C165" s="38" t="str">
        <f>IF(Kundendaten!C166="","",IF(Kundendaten!C166="","",Kundendaten!C166))</f>
        <v/>
      </c>
      <c r="D165" s="38" t="str">
        <f>IF(Kundendaten!C166="","",IF(Kundendaten!D166="","",Kundendaten!D166))</f>
        <v/>
      </c>
      <c r="E165" s="38" t="str">
        <f>IF(Kundendaten!C166="","",IF(Kundendaten!E166="","",Kundendaten!E166))</f>
        <v/>
      </c>
      <c r="F165" s="38" t="str">
        <f>IF(Kundendaten!C166="","",IF(Kundendaten!F166="","",Kundendaten!F166))</f>
        <v/>
      </c>
      <c r="G165" s="37" t="str">
        <f>IF(Kundendaten!C166="","",IF(Kundendaten!G166="","",Kundendaten!G166))</f>
        <v/>
      </c>
      <c r="H165" s="38" t="str">
        <f>IF(Kundendaten!C166="","",IF(Kundendaten!H166="","",Kundendaten!H166))</f>
        <v/>
      </c>
      <c r="I165" s="37" t="str">
        <f>IF(Kundendaten!C166="","",IF(Kundendaten!I166="","",IF(OR(UPPER(Kundendaten!I166)="D",UPPER(Kundendaten!I166)="DE",UPPER(Kundendaten!I166)="DEU",UPPER(Kundendaten!I166)="DEUTSCHLAND",UPPER(Kundendaten!I166)="GERMANY",UPPER(Kundendaten!I166)="GER"),"",IFERROR(UPPER(VLOOKUP(UPPER(Kundendaten!I166),Laendercodes!$A:$B,2,FALSE())),UPPER(Kundendaten!I166)))))</f>
        <v/>
      </c>
      <c r="J165" s="59" t="str">
        <f>IF(Kundendaten!C166="","",Einstellungen!$C$9-Kundendaten!J166)</f>
        <v/>
      </c>
      <c r="K165" s="37" t="str">
        <f>IF(Kundendaten!C166="","",IF(J165&lt;0,-1,IF(J165&gt;Einstellungen!$C$11,0,IF(J165&lt;=Einstellungen!$D$15,5,IF(J165&lt;=Einstellungen!$D$16,4,IF(J165&lt;=Einstellungen!$D$17,3,IF(J165&lt;=Einstellungen!$D$18,2,1)))))))</f>
        <v/>
      </c>
      <c r="L165" s="37" t="str">
        <f>IF(Kundendaten!C166="","",IF(J165&lt;0,-1,IF(J165&gt;Einstellungen!$C$11,0,IF(Kundendaten!K166&gt;=Einstellungen!$C$24,5,IF(Kundendaten!K166&gt;=Einstellungen!$C$25,4,IF(Kundendaten!K166&gt;=Einstellungen!$C$26,3,IF(Kundendaten!K166&gt;=Einstellungen!$C$27,2,1)))))))</f>
        <v/>
      </c>
      <c r="M165" s="37" t="str">
        <f>IF(Kundendaten!C166="","",IF(J165&lt;0,-1,IF(J165&gt;Einstellungen!$C$11,0,IF(Kundendaten!L166&gt;=Einstellungen!$C$32,5,IF(Kundendaten!L166&gt;=Einstellungen!$C$33,4,IF(Kundendaten!L166&gt;=Einstellungen!$C$34,3,IF(Kundendaten!L166&gt;=Einstellungen!$C$35,2,1)))))))</f>
        <v/>
      </c>
      <c r="N165" s="37" t="str">
        <f>IF(Kundendaten!C166="","",IF(K165=-1,"",IF(K165=0,0,IF(SUM(Einstellungen!$G$15,Einstellungen!$G$24,Einstellungen!$G$32)&lt;&gt;100,"—",ROUND((K165*Einstellungen!$G$15+L165*Einstellungen!$G$24+M165*Einstellungen!$G$32)/100,1)))))</f>
        <v/>
      </c>
      <c r="O165" s="37" t="str">
        <f>IF(Kundendaten!C166="","",IF(K165=-1,"⚠ Datenfehler",IF(K165=0,"Inaktiv",IF(SUM(Einstellungen!$G$15,Einstellungen!$G$24,Einstellungen!$G$32)&lt;&gt;100,"—",IF(N165&gt;=4,"Champion",IF(N165&gt;=3,"Entwicklung",IF(N165&gt;=2,"Gefährdet","Abwanderung")))))))</f>
        <v/>
      </c>
    </row>
    <row r="166" spans="2:15" ht="14.25" customHeight="1" x14ac:dyDescent="0.35">
      <c r="B166" s="37" t="str">
        <f>IF(Kundendaten!C167="","",Kundendaten!B167)</f>
        <v/>
      </c>
      <c r="C166" s="38" t="str">
        <f>IF(Kundendaten!C167="","",IF(Kundendaten!C167="","",Kundendaten!C167))</f>
        <v/>
      </c>
      <c r="D166" s="38" t="str">
        <f>IF(Kundendaten!C167="","",IF(Kundendaten!D167="","",Kundendaten!D167))</f>
        <v/>
      </c>
      <c r="E166" s="38" t="str">
        <f>IF(Kundendaten!C167="","",IF(Kundendaten!E167="","",Kundendaten!E167))</f>
        <v/>
      </c>
      <c r="F166" s="38" t="str">
        <f>IF(Kundendaten!C167="","",IF(Kundendaten!F167="","",Kundendaten!F167))</f>
        <v/>
      </c>
      <c r="G166" s="37" t="str">
        <f>IF(Kundendaten!C167="","",IF(Kundendaten!G167="","",Kundendaten!G167))</f>
        <v/>
      </c>
      <c r="H166" s="38" t="str">
        <f>IF(Kundendaten!C167="","",IF(Kundendaten!H167="","",Kundendaten!H167))</f>
        <v/>
      </c>
      <c r="I166" s="37" t="str">
        <f>IF(Kundendaten!C167="","",IF(Kundendaten!I167="","",IF(OR(UPPER(Kundendaten!I167)="D",UPPER(Kundendaten!I167)="DE",UPPER(Kundendaten!I167)="DEU",UPPER(Kundendaten!I167)="DEUTSCHLAND",UPPER(Kundendaten!I167)="GERMANY",UPPER(Kundendaten!I167)="GER"),"",IFERROR(UPPER(VLOOKUP(UPPER(Kundendaten!I167),Laendercodes!$A:$B,2,FALSE())),UPPER(Kundendaten!I167)))))</f>
        <v/>
      </c>
      <c r="J166" s="59" t="str">
        <f>IF(Kundendaten!C167="","",Einstellungen!$C$9-Kundendaten!J167)</f>
        <v/>
      </c>
      <c r="K166" s="37" t="str">
        <f>IF(Kundendaten!C167="","",IF(J166&lt;0,-1,IF(J166&gt;Einstellungen!$C$11,0,IF(J166&lt;=Einstellungen!$D$15,5,IF(J166&lt;=Einstellungen!$D$16,4,IF(J166&lt;=Einstellungen!$D$17,3,IF(J166&lt;=Einstellungen!$D$18,2,1)))))))</f>
        <v/>
      </c>
      <c r="L166" s="37" t="str">
        <f>IF(Kundendaten!C167="","",IF(J166&lt;0,-1,IF(J166&gt;Einstellungen!$C$11,0,IF(Kundendaten!K167&gt;=Einstellungen!$C$24,5,IF(Kundendaten!K167&gt;=Einstellungen!$C$25,4,IF(Kundendaten!K167&gt;=Einstellungen!$C$26,3,IF(Kundendaten!K167&gt;=Einstellungen!$C$27,2,1)))))))</f>
        <v/>
      </c>
      <c r="M166" s="37" t="str">
        <f>IF(Kundendaten!C167="","",IF(J166&lt;0,-1,IF(J166&gt;Einstellungen!$C$11,0,IF(Kundendaten!L167&gt;=Einstellungen!$C$32,5,IF(Kundendaten!L167&gt;=Einstellungen!$C$33,4,IF(Kundendaten!L167&gt;=Einstellungen!$C$34,3,IF(Kundendaten!L167&gt;=Einstellungen!$C$35,2,1)))))))</f>
        <v/>
      </c>
      <c r="N166" s="37" t="str">
        <f>IF(Kundendaten!C167="","",IF(K166=-1,"",IF(K166=0,0,IF(SUM(Einstellungen!$G$15,Einstellungen!$G$24,Einstellungen!$G$32)&lt;&gt;100,"—",ROUND((K166*Einstellungen!$G$15+L166*Einstellungen!$G$24+M166*Einstellungen!$G$32)/100,1)))))</f>
        <v/>
      </c>
      <c r="O166" s="37" t="str">
        <f>IF(Kundendaten!C167="","",IF(K166=-1,"⚠ Datenfehler",IF(K166=0,"Inaktiv",IF(SUM(Einstellungen!$G$15,Einstellungen!$G$24,Einstellungen!$G$32)&lt;&gt;100,"—",IF(N166&gt;=4,"Champion",IF(N166&gt;=3,"Entwicklung",IF(N166&gt;=2,"Gefährdet","Abwanderung")))))))</f>
        <v/>
      </c>
    </row>
    <row r="167" spans="2:15" ht="14.25" customHeight="1" x14ac:dyDescent="0.35">
      <c r="B167" s="37" t="str">
        <f>IF(Kundendaten!C168="","",Kundendaten!B168)</f>
        <v/>
      </c>
      <c r="C167" s="38" t="str">
        <f>IF(Kundendaten!C168="","",IF(Kundendaten!C168="","",Kundendaten!C168))</f>
        <v/>
      </c>
      <c r="D167" s="38" t="str">
        <f>IF(Kundendaten!C168="","",IF(Kundendaten!D168="","",Kundendaten!D168))</f>
        <v/>
      </c>
      <c r="E167" s="38" t="str">
        <f>IF(Kundendaten!C168="","",IF(Kundendaten!E168="","",Kundendaten!E168))</f>
        <v/>
      </c>
      <c r="F167" s="38" t="str">
        <f>IF(Kundendaten!C168="","",IF(Kundendaten!F168="","",Kundendaten!F168))</f>
        <v/>
      </c>
      <c r="G167" s="37" t="str">
        <f>IF(Kundendaten!C168="","",IF(Kundendaten!G168="","",Kundendaten!G168))</f>
        <v/>
      </c>
      <c r="H167" s="38" t="str">
        <f>IF(Kundendaten!C168="","",IF(Kundendaten!H168="","",Kundendaten!H168))</f>
        <v/>
      </c>
      <c r="I167" s="37" t="str">
        <f>IF(Kundendaten!C168="","",IF(Kundendaten!I168="","",IF(OR(UPPER(Kundendaten!I168)="D",UPPER(Kundendaten!I168)="DE",UPPER(Kundendaten!I168)="DEU",UPPER(Kundendaten!I168)="DEUTSCHLAND",UPPER(Kundendaten!I168)="GERMANY",UPPER(Kundendaten!I168)="GER"),"",IFERROR(UPPER(VLOOKUP(UPPER(Kundendaten!I168),Laendercodes!$A:$B,2,FALSE())),UPPER(Kundendaten!I168)))))</f>
        <v/>
      </c>
      <c r="J167" s="59" t="str">
        <f>IF(Kundendaten!C168="","",Einstellungen!$C$9-Kundendaten!J168)</f>
        <v/>
      </c>
      <c r="K167" s="37" t="str">
        <f>IF(Kundendaten!C168="","",IF(J167&lt;0,-1,IF(J167&gt;Einstellungen!$C$11,0,IF(J167&lt;=Einstellungen!$D$15,5,IF(J167&lt;=Einstellungen!$D$16,4,IF(J167&lt;=Einstellungen!$D$17,3,IF(J167&lt;=Einstellungen!$D$18,2,1)))))))</f>
        <v/>
      </c>
      <c r="L167" s="37" t="str">
        <f>IF(Kundendaten!C168="","",IF(J167&lt;0,-1,IF(J167&gt;Einstellungen!$C$11,0,IF(Kundendaten!K168&gt;=Einstellungen!$C$24,5,IF(Kundendaten!K168&gt;=Einstellungen!$C$25,4,IF(Kundendaten!K168&gt;=Einstellungen!$C$26,3,IF(Kundendaten!K168&gt;=Einstellungen!$C$27,2,1)))))))</f>
        <v/>
      </c>
      <c r="M167" s="37" t="str">
        <f>IF(Kundendaten!C168="","",IF(J167&lt;0,-1,IF(J167&gt;Einstellungen!$C$11,0,IF(Kundendaten!L168&gt;=Einstellungen!$C$32,5,IF(Kundendaten!L168&gt;=Einstellungen!$C$33,4,IF(Kundendaten!L168&gt;=Einstellungen!$C$34,3,IF(Kundendaten!L168&gt;=Einstellungen!$C$35,2,1)))))))</f>
        <v/>
      </c>
      <c r="N167" s="37" t="str">
        <f>IF(Kundendaten!C168="","",IF(K167=-1,"",IF(K167=0,0,IF(SUM(Einstellungen!$G$15,Einstellungen!$G$24,Einstellungen!$G$32)&lt;&gt;100,"—",ROUND((K167*Einstellungen!$G$15+L167*Einstellungen!$G$24+M167*Einstellungen!$G$32)/100,1)))))</f>
        <v/>
      </c>
      <c r="O167" s="37" t="str">
        <f>IF(Kundendaten!C168="","",IF(K167=-1,"⚠ Datenfehler",IF(K167=0,"Inaktiv",IF(SUM(Einstellungen!$G$15,Einstellungen!$G$24,Einstellungen!$G$32)&lt;&gt;100,"—",IF(N167&gt;=4,"Champion",IF(N167&gt;=3,"Entwicklung",IF(N167&gt;=2,"Gefährdet","Abwanderung")))))))</f>
        <v/>
      </c>
    </row>
    <row r="168" spans="2:15" ht="14.25" customHeight="1" x14ac:dyDescent="0.35">
      <c r="B168" s="37" t="str">
        <f>IF(Kundendaten!C169="","",Kundendaten!B169)</f>
        <v/>
      </c>
      <c r="C168" s="38" t="str">
        <f>IF(Kundendaten!C169="","",IF(Kundendaten!C169="","",Kundendaten!C169))</f>
        <v/>
      </c>
      <c r="D168" s="38" t="str">
        <f>IF(Kundendaten!C169="","",IF(Kundendaten!D169="","",Kundendaten!D169))</f>
        <v/>
      </c>
      <c r="E168" s="38" t="str">
        <f>IF(Kundendaten!C169="","",IF(Kundendaten!E169="","",Kundendaten!E169))</f>
        <v/>
      </c>
      <c r="F168" s="38" t="str">
        <f>IF(Kundendaten!C169="","",IF(Kundendaten!F169="","",Kundendaten!F169))</f>
        <v/>
      </c>
      <c r="G168" s="37" t="str">
        <f>IF(Kundendaten!C169="","",IF(Kundendaten!G169="","",Kundendaten!G169))</f>
        <v/>
      </c>
      <c r="H168" s="38" t="str">
        <f>IF(Kundendaten!C169="","",IF(Kundendaten!H169="","",Kundendaten!H169))</f>
        <v/>
      </c>
      <c r="I168" s="37" t="str">
        <f>IF(Kundendaten!C169="","",IF(Kundendaten!I169="","",IF(OR(UPPER(Kundendaten!I169)="D",UPPER(Kundendaten!I169)="DE",UPPER(Kundendaten!I169)="DEU",UPPER(Kundendaten!I169)="DEUTSCHLAND",UPPER(Kundendaten!I169)="GERMANY",UPPER(Kundendaten!I169)="GER"),"",IFERROR(UPPER(VLOOKUP(UPPER(Kundendaten!I169),Laendercodes!$A:$B,2,FALSE())),UPPER(Kundendaten!I169)))))</f>
        <v/>
      </c>
      <c r="J168" s="59" t="str">
        <f>IF(Kundendaten!C169="","",Einstellungen!$C$9-Kundendaten!J169)</f>
        <v/>
      </c>
      <c r="K168" s="37" t="str">
        <f>IF(Kundendaten!C169="","",IF(J168&lt;0,-1,IF(J168&gt;Einstellungen!$C$11,0,IF(J168&lt;=Einstellungen!$D$15,5,IF(J168&lt;=Einstellungen!$D$16,4,IF(J168&lt;=Einstellungen!$D$17,3,IF(J168&lt;=Einstellungen!$D$18,2,1)))))))</f>
        <v/>
      </c>
      <c r="L168" s="37" t="str">
        <f>IF(Kundendaten!C169="","",IF(J168&lt;0,-1,IF(J168&gt;Einstellungen!$C$11,0,IF(Kundendaten!K169&gt;=Einstellungen!$C$24,5,IF(Kundendaten!K169&gt;=Einstellungen!$C$25,4,IF(Kundendaten!K169&gt;=Einstellungen!$C$26,3,IF(Kundendaten!K169&gt;=Einstellungen!$C$27,2,1)))))))</f>
        <v/>
      </c>
      <c r="M168" s="37" t="str">
        <f>IF(Kundendaten!C169="","",IF(J168&lt;0,-1,IF(J168&gt;Einstellungen!$C$11,0,IF(Kundendaten!L169&gt;=Einstellungen!$C$32,5,IF(Kundendaten!L169&gt;=Einstellungen!$C$33,4,IF(Kundendaten!L169&gt;=Einstellungen!$C$34,3,IF(Kundendaten!L169&gt;=Einstellungen!$C$35,2,1)))))))</f>
        <v/>
      </c>
      <c r="N168" s="37" t="str">
        <f>IF(Kundendaten!C169="","",IF(K168=-1,"",IF(K168=0,0,IF(SUM(Einstellungen!$G$15,Einstellungen!$G$24,Einstellungen!$G$32)&lt;&gt;100,"—",ROUND((K168*Einstellungen!$G$15+L168*Einstellungen!$G$24+M168*Einstellungen!$G$32)/100,1)))))</f>
        <v/>
      </c>
      <c r="O168" s="37" t="str">
        <f>IF(Kundendaten!C169="","",IF(K168=-1,"⚠ Datenfehler",IF(K168=0,"Inaktiv",IF(SUM(Einstellungen!$G$15,Einstellungen!$G$24,Einstellungen!$G$32)&lt;&gt;100,"—",IF(N168&gt;=4,"Champion",IF(N168&gt;=3,"Entwicklung",IF(N168&gt;=2,"Gefährdet","Abwanderung")))))))</f>
        <v/>
      </c>
    </row>
    <row r="169" spans="2:15" ht="14.25" customHeight="1" x14ac:dyDescent="0.35">
      <c r="B169" s="37" t="str">
        <f>IF(Kundendaten!C170="","",Kundendaten!B170)</f>
        <v/>
      </c>
      <c r="C169" s="38" t="str">
        <f>IF(Kundendaten!C170="","",IF(Kundendaten!C170="","",Kundendaten!C170))</f>
        <v/>
      </c>
      <c r="D169" s="38" t="str">
        <f>IF(Kundendaten!C170="","",IF(Kundendaten!D170="","",Kundendaten!D170))</f>
        <v/>
      </c>
      <c r="E169" s="38" t="str">
        <f>IF(Kundendaten!C170="","",IF(Kundendaten!E170="","",Kundendaten!E170))</f>
        <v/>
      </c>
      <c r="F169" s="38" t="str">
        <f>IF(Kundendaten!C170="","",IF(Kundendaten!F170="","",Kundendaten!F170))</f>
        <v/>
      </c>
      <c r="G169" s="37" t="str">
        <f>IF(Kundendaten!C170="","",IF(Kundendaten!G170="","",Kundendaten!G170))</f>
        <v/>
      </c>
      <c r="H169" s="38" t="str">
        <f>IF(Kundendaten!C170="","",IF(Kundendaten!H170="","",Kundendaten!H170))</f>
        <v/>
      </c>
      <c r="I169" s="37" t="str">
        <f>IF(Kundendaten!C170="","",IF(Kundendaten!I170="","",IF(OR(UPPER(Kundendaten!I170)="D",UPPER(Kundendaten!I170)="DE",UPPER(Kundendaten!I170)="DEU",UPPER(Kundendaten!I170)="DEUTSCHLAND",UPPER(Kundendaten!I170)="GERMANY",UPPER(Kundendaten!I170)="GER"),"",IFERROR(UPPER(VLOOKUP(UPPER(Kundendaten!I170),Laendercodes!$A:$B,2,FALSE())),UPPER(Kundendaten!I170)))))</f>
        <v/>
      </c>
      <c r="J169" s="59" t="str">
        <f>IF(Kundendaten!C170="","",Einstellungen!$C$9-Kundendaten!J170)</f>
        <v/>
      </c>
      <c r="K169" s="37" t="str">
        <f>IF(Kundendaten!C170="","",IF(J169&lt;0,-1,IF(J169&gt;Einstellungen!$C$11,0,IF(J169&lt;=Einstellungen!$D$15,5,IF(J169&lt;=Einstellungen!$D$16,4,IF(J169&lt;=Einstellungen!$D$17,3,IF(J169&lt;=Einstellungen!$D$18,2,1)))))))</f>
        <v/>
      </c>
      <c r="L169" s="37" t="str">
        <f>IF(Kundendaten!C170="","",IF(J169&lt;0,-1,IF(J169&gt;Einstellungen!$C$11,0,IF(Kundendaten!K170&gt;=Einstellungen!$C$24,5,IF(Kundendaten!K170&gt;=Einstellungen!$C$25,4,IF(Kundendaten!K170&gt;=Einstellungen!$C$26,3,IF(Kundendaten!K170&gt;=Einstellungen!$C$27,2,1)))))))</f>
        <v/>
      </c>
      <c r="M169" s="37" t="str">
        <f>IF(Kundendaten!C170="","",IF(J169&lt;0,-1,IF(J169&gt;Einstellungen!$C$11,0,IF(Kundendaten!L170&gt;=Einstellungen!$C$32,5,IF(Kundendaten!L170&gt;=Einstellungen!$C$33,4,IF(Kundendaten!L170&gt;=Einstellungen!$C$34,3,IF(Kundendaten!L170&gt;=Einstellungen!$C$35,2,1)))))))</f>
        <v/>
      </c>
      <c r="N169" s="37" t="str">
        <f>IF(Kundendaten!C170="","",IF(K169=-1,"",IF(K169=0,0,IF(SUM(Einstellungen!$G$15,Einstellungen!$G$24,Einstellungen!$G$32)&lt;&gt;100,"—",ROUND((K169*Einstellungen!$G$15+L169*Einstellungen!$G$24+M169*Einstellungen!$G$32)/100,1)))))</f>
        <v/>
      </c>
      <c r="O169" s="37" t="str">
        <f>IF(Kundendaten!C170="","",IF(K169=-1,"⚠ Datenfehler",IF(K169=0,"Inaktiv",IF(SUM(Einstellungen!$G$15,Einstellungen!$G$24,Einstellungen!$G$32)&lt;&gt;100,"—",IF(N169&gt;=4,"Champion",IF(N169&gt;=3,"Entwicklung",IF(N169&gt;=2,"Gefährdet","Abwanderung")))))))</f>
        <v/>
      </c>
    </row>
    <row r="170" spans="2:15" ht="14.25" customHeight="1" x14ac:dyDescent="0.35">
      <c r="B170" s="37" t="str">
        <f>IF(Kundendaten!C171="","",Kundendaten!B171)</f>
        <v/>
      </c>
      <c r="C170" s="38" t="str">
        <f>IF(Kundendaten!C171="","",IF(Kundendaten!C171="","",Kundendaten!C171))</f>
        <v/>
      </c>
      <c r="D170" s="38" t="str">
        <f>IF(Kundendaten!C171="","",IF(Kundendaten!D171="","",Kundendaten!D171))</f>
        <v/>
      </c>
      <c r="E170" s="38" t="str">
        <f>IF(Kundendaten!C171="","",IF(Kundendaten!E171="","",Kundendaten!E171))</f>
        <v/>
      </c>
      <c r="F170" s="38" t="str">
        <f>IF(Kundendaten!C171="","",IF(Kundendaten!F171="","",Kundendaten!F171))</f>
        <v/>
      </c>
      <c r="G170" s="37" t="str">
        <f>IF(Kundendaten!C171="","",IF(Kundendaten!G171="","",Kundendaten!G171))</f>
        <v/>
      </c>
      <c r="H170" s="38" t="str">
        <f>IF(Kundendaten!C171="","",IF(Kundendaten!H171="","",Kundendaten!H171))</f>
        <v/>
      </c>
      <c r="I170" s="37" t="str">
        <f>IF(Kundendaten!C171="","",IF(Kundendaten!I171="","",IF(OR(UPPER(Kundendaten!I171)="D",UPPER(Kundendaten!I171)="DE",UPPER(Kundendaten!I171)="DEU",UPPER(Kundendaten!I171)="DEUTSCHLAND",UPPER(Kundendaten!I171)="GERMANY",UPPER(Kundendaten!I171)="GER"),"",IFERROR(UPPER(VLOOKUP(UPPER(Kundendaten!I171),Laendercodes!$A:$B,2,FALSE())),UPPER(Kundendaten!I171)))))</f>
        <v/>
      </c>
      <c r="J170" s="59" t="str">
        <f>IF(Kundendaten!C171="","",Einstellungen!$C$9-Kundendaten!J171)</f>
        <v/>
      </c>
      <c r="K170" s="37" t="str">
        <f>IF(Kundendaten!C171="","",IF(J170&lt;0,-1,IF(J170&gt;Einstellungen!$C$11,0,IF(J170&lt;=Einstellungen!$D$15,5,IF(J170&lt;=Einstellungen!$D$16,4,IF(J170&lt;=Einstellungen!$D$17,3,IF(J170&lt;=Einstellungen!$D$18,2,1)))))))</f>
        <v/>
      </c>
      <c r="L170" s="37" t="str">
        <f>IF(Kundendaten!C171="","",IF(J170&lt;0,-1,IF(J170&gt;Einstellungen!$C$11,0,IF(Kundendaten!K171&gt;=Einstellungen!$C$24,5,IF(Kundendaten!K171&gt;=Einstellungen!$C$25,4,IF(Kundendaten!K171&gt;=Einstellungen!$C$26,3,IF(Kundendaten!K171&gt;=Einstellungen!$C$27,2,1)))))))</f>
        <v/>
      </c>
      <c r="M170" s="37" t="str">
        <f>IF(Kundendaten!C171="","",IF(J170&lt;0,-1,IF(J170&gt;Einstellungen!$C$11,0,IF(Kundendaten!L171&gt;=Einstellungen!$C$32,5,IF(Kundendaten!L171&gt;=Einstellungen!$C$33,4,IF(Kundendaten!L171&gt;=Einstellungen!$C$34,3,IF(Kundendaten!L171&gt;=Einstellungen!$C$35,2,1)))))))</f>
        <v/>
      </c>
      <c r="N170" s="37" t="str">
        <f>IF(Kundendaten!C171="","",IF(K170=-1,"",IF(K170=0,0,IF(SUM(Einstellungen!$G$15,Einstellungen!$G$24,Einstellungen!$G$32)&lt;&gt;100,"—",ROUND((K170*Einstellungen!$G$15+L170*Einstellungen!$G$24+M170*Einstellungen!$G$32)/100,1)))))</f>
        <v/>
      </c>
      <c r="O170" s="37" t="str">
        <f>IF(Kundendaten!C171="","",IF(K170=-1,"⚠ Datenfehler",IF(K170=0,"Inaktiv",IF(SUM(Einstellungen!$G$15,Einstellungen!$G$24,Einstellungen!$G$32)&lt;&gt;100,"—",IF(N170&gt;=4,"Champion",IF(N170&gt;=3,"Entwicklung",IF(N170&gt;=2,"Gefährdet","Abwanderung")))))))</f>
        <v/>
      </c>
    </row>
    <row r="171" spans="2:15" ht="14.25" customHeight="1" x14ac:dyDescent="0.35">
      <c r="B171" s="37" t="str">
        <f>IF(Kundendaten!C172="","",Kundendaten!B172)</f>
        <v/>
      </c>
      <c r="C171" s="38" t="str">
        <f>IF(Kundendaten!C172="","",IF(Kundendaten!C172="","",Kundendaten!C172))</f>
        <v/>
      </c>
      <c r="D171" s="38" t="str">
        <f>IF(Kundendaten!C172="","",IF(Kundendaten!D172="","",Kundendaten!D172))</f>
        <v/>
      </c>
      <c r="E171" s="38" t="str">
        <f>IF(Kundendaten!C172="","",IF(Kundendaten!E172="","",Kundendaten!E172))</f>
        <v/>
      </c>
      <c r="F171" s="38" t="str">
        <f>IF(Kundendaten!C172="","",IF(Kundendaten!F172="","",Kundendaten!F172))</f>
        <v/>
      </c>
      <c r="G171" s="37" t="str">
        <f>IF(Kundendaten!C172="","",IF(Kundendaten!G172="","",Kundendaten!G172))</f>
        <v/>
      </c>
      <c r="H171" s="38" t="str">
        <f>IF(Kundendaten!C172="","",IF(Kundendaten!H172="","",Kundendaten!H172))</f>
        <v/>
      </c>
      <c r="I171" s="37" t="str">
        <f>IF(Kundendaten!C172="","",IF(Kundendaten!I172="","",IF(OR(UPPER(Kundendaten!I172)="D",UPPER(Kundendaten!I172)="DE",UPPER(Kundendaten!I172)="DEU",UPPER(Kundendaten!I172)="DEUTSCHLAND",UPPER(Kundendaten!I172)="GERMANY",UPPER(Kundendaten!I172)="GER"),"",IFERROR(UPPER(VLOOKUP(UPPER(Kundendaten!I172),Laendercodes!$A:$B,2,FALSE())),UPPER(Kundendaten!I172)))))</f>
        <v/>
      </c>
      <c r="J171" s="59" t="str">
        <f>IF(Kundendaten!C172="","",Einstellungen!$C$9-Kundendaten!J172)</f>
        <v/>
      </c>
      <c r="K171" s="37" t="str">
        <f>IF(Kundendaten!C172="","",IF(J171&lt;0,-1,IF(J171&gt;Einstellungen!$C$11,0,IF(J171&lt;=Einstellungen!$D$15,5,IF(J171&lt;=Einstellungen!$D$16,4,IF(J171&lt;=Einstellungen!$D$17,3,IF(J171&lt;=Einstellungen!$D$18,2,1)))))))</f>
        <v/>
      </c>
      <c r="L171" s="37" t="str">
        <f>IF(Kundendaten!C172="","",IF(J171&lt;0,-1,IF(J171&gt;Einstellungen!$C$11,0,IF(Kundendaten!K172&gt;=Einstellungen!$C$24,5,IF(Kundendaten!K172&gt;=Einstellungen!$C$25,4,IF(Kundendaten!K172&gt;=Einstellungen!$C$26,3,IF(Kundendaten!K172&gt;=Einstellungen!$C$27,2,1)))))))</f>
        <v/>
      </c>
      <c r="M171" s="37" t="str">
        <f>IF(Kundendaten!C172="","",IF(J171&lt;0,-1,IF(J171&gt;Einstellungen!$C$11,0,IF(Kundendaten!L172&gt;=Einstellungen!$C$32,5,IF(Kundendaten!L172&gt;=Einstellungen!$C$33,4,IF(Kundendaten!L172&gt;=Einstellungen!$C$34,3,IF(Kundendaten!L172&gt;=Einstellungen!$C$35,2,1)))))))</f>
        <v/>
      </c>
      <c r="N171" s="37" t="str">
        <f>IF(Kundendaten!C172="","",IF(K171=-1,"",IF(K171=0,0,IF(SUM(Einstellungen!$G$15,Einstellungen!$G$24,Einstellungen!$G$32)&lt;&gt;100,"—",ROUND((K171*Einstellungen!$G$15+L171*Einstellungen!$G$24+M171*Einstellungen!$G$32)/100,1)))))</f>
        <v/>
      </c>
      <c r="O171" s="37" t="str">
        <f>IF(Kundendaten!C172="","",IF(K171=-1,"⚠ Datenfehler",IF(K171=0,"Inaktiv",IF(SUM(Einstellungen!$G$15,Einstellungen!$G$24,Einstellungen!$G$32)&lt;&gt;100,"—",IF(N171&gt;=4,"Champion",IF(N171&gt;=3,"Entwicklung",IF(N171&gt;=2,"Gefährdet","Abwanderung")))))))</f>
        <v/>
      </c>
    </row>
    <row r="172" spans="2:15" ht="14.25" customHeight="1" x14ac:dyDescent="0.35">
      <c r="B172" s="37" t="str">
        <f>IF(Kundendaten!C173="","",Kundendaten!B173)</f>
        <v/>
      </c>
      <c r="C172" s="38" t="str">
        <f>IF(Kundendaten!C173="","",IF(Kundendaten!C173="","",Kundendaten!C173))</f>
        <v/>
      </c>
      <c r="D172" s="38" t="str">
        <f>IF(Kundendaten!C173="","",IF(Kundendaten!D173="","",Kundendaten!D173))</f>
        <v/>
      </c>
      <c r="E172" s="38" t="str">
        <f>IF(Kundendaten!C173="","",IF(Kundendaten!E173="","",Kundendaten!E173))</f>
        <v/>
      </c>
      <c r="F172" s="38" t="str">
        <f>IF(Kundendaten!C173="","",IF(Kundendaten!F173="","",Kundendaten!F173))</f>
        <v/>
      </c>
      <c r="G172" s="37" t="str">
        <f>IF(Kundendaten!C173="","",IF(Kundendaten!G173="","",Kundendaten!G173))</f>
        <v/>
      </c>
      <c r="H172" s="38" t="str">
        <f>IF(Kundendaten!C173="","",IF(Kundendaten!H173="","",Kundendaten!H173))</f>
        <v/>
      </c>
      <c r="I172" s="37" t="str">
        <f>IF(Kundendaten!C173="","",IF(Kundendaten!I173="","",IF(OR(UPPER(Kundendaten!I173)="D",UPPER(Kundendaten!I173)="DE",UPPER(Kundendaten!I173)="DEU",UPPER(Kundendaten!I173)="DEUTSCHLAND",UPPER(Kundendaten!I173)="GERMANY",UPPER(Kundendaten!I173)="GER"),"",IFERROR(UPPER(VLOOKUP(UPPER(Kundendaten!I173),Laendercodes!$A:$B,2,FALSE())),UPPER(Kundendaten!I173)))))</f>
        <v/>
      </c>
      <c r="J172" s="59" t="str">
        <f>IF(Kundendaten!C173="","",Einstellungen!$C$9-Kundendaten!J173)</f>
        <v/>
      </c>
      <c r="K172" s="37" t="str">
        <f>IF(Kundendaten!C173="","",IF(J172&lt;0,-1,IF(J172&gt;Einstellungen!$C$11,0,IF(J172&lt;=Einstellungen!$D$15,5,IF(J172&lt;=Einstellungen!$D$16,4,IF(J172&lt;=Einstellungen!$D$17,3,IF(J172&lt;=Einstellungen!$D$18,2,1)))))))</f>
        <v/>
      </c>
      <c r="L172" s="37" t="str">
        <f>IF(Kundendaten!C173="","",IF(J172&lt;0,-1,IF(J172&gt;Einstellungen!$C$11,0,IF(Kundendaten!K173&gt;=Einstellungen!$C$24,5,IF(Kundendaten!K173&gt;=Einstellungen!$C$25,4,IF(Kundendaten!K173&gt;=Einstellungen!$C$26,3,IF(Kundendaten!K173&gt;=Einstellungen!$C$27,2,1)))))))</f>
        <v/>
      </c>
      <c r="M172" s="37" t="str">
        <f>IF(Kundendaten!C173="","",IF(J172&lt;0,-1,IF(J172&gt;Einstellungen!$C$11,0,IF(Kundendaten!L173&gt;=Einstellungen!$C$32,5,IF(Kundendaten!L173&gt;=Einstellungen!$C$33,4,IF(Kundendaten!L173&gt;=Einstellungen!$C$34,3,IF(Kundendaten!L173&gt;=Einstellungen!$C$35,2,1)))))))</f>
        <v/>
      </c>
      <c r="N172" s="37" t="str">
        <f>IF(Kundendaten!C173="","",IF(K172=-1,"",IF(K172=0,0,IF(SUM(Einstellungen!$G$15,Einstellungen!$G$24,Einstellungen!$G$32)&lt;&gt;100,"—",ROUND((K172*Einstellungen!$G$15+L172*Einstellungen!$G$24+M172*Einstellungen!$G$32)/100,1)))))</f>
        <v/>
      </c>
      <c r="O172" s="37" t="str">
        <f>IF(Kundendaten!C173="","",IF(K172=-1,"⚠ Datenfehler",IF(K172=0,"Inaktiv",IF(SUM(Einstellungen!$G$15,Einstellungen!$G$24,Einstellungen!$G$32)&lt;&gt;100,"—",IF(N172&gt;=4,"Champion",IF(N172&gt;=3,"Entwicklung",IF(N172&gt;=2,"Gefährdet","Abwanderung")))))))</f>
        <v/>
      </c>
    </row>
    <row r="173" spans="2:15" ht="14.25" customHeight="1" x14ac:dyDescent="0.35">
      <c r="B173" s="37" t="str">
        <f>IF(Kundendaten!C174="","",Kundendaten!B174)</f>
        <v/>
      </c>
      <c r="C173" s="38" t="str">
        <f>IF(Kundendaten!C174="","",IF(Kundendaten!C174="","",Kundendaten!C174))</f>
        <v/>
      </c>
      <c r="D173" s="38" t="str">
        <f>IF(Kundendaten!C174="","",IF(Kundendaten!D174="","",Kundendaten!D174))</f>
        <v/>
      </c>
      <c r="E173" s="38" t="str">
        <f>IF(Kundendaten!C174="","",IF(Kundendaten!E174="","",Kundendaten!E174))</f>
        <v/>
      </c>
      <c r="F173" s="38" t="str">
        <f>IF(Kundendaten!C174="","",IF(Kundendaten!F174="","",Kundendaten!F174))</f>
        <v/>
      </c>
      <c r="G173" s="37" t="str">
        <f>IF(Kundendaten!C174="","",IF(Kundendaten!G174="","",Kundendaten!G174))</f>
        <v/>
      </c>
      <c r="H173" s="38" t="str">
        <f>IF(Kundendaten!C174="","",IF(Kundendaten!H174="","",Kundendaten!H174))</f>
        <v/>
      </c>
      <c r="I173" s="37" t="str">
        <f>IF(Kundendaten!C174="","",IF(Kundendaten!I174="","",IF(OR(UPPER(Kundendaten!I174)="D",UPPER(Kundendaten!I174)="DE",UPPER(Kundendaten!I174)="DEU",UPPER(Kundendaten!I174)="DEUTSCHLAND",UPPER(Kundendaten!I174)="GERMANY",UPPER(Kundendaten!I174)="GER"),"",IFERROR(UPPER(VLOOKUP(UPPER(Kundendaten!I174),Laendercodes!$A:$B,2,FALSE())),UPPER(Kundendaten!I174)))))</f>
        <v/>
      </c>
      <c r="J173" s="59" t="str">
        <f>IF(Kundendaten!C174="","",Einstellungen!$C$9-Kundendaten!J174)</f>
        <v/>
      </c>
      <c r="K173" s="37" t="str">
        <f>IF(Kundendaten!C174="","",IF(J173&lt;0,-1,IF(J173&gt;Einstellungen!$C$11,0,IF(J173&lt;=Einstellungen!$D$15,5,IF(J173&lt;=Einstellungen!$D$16,4,IF(J173&lt;=Einstellungen!$D$17,3,IF(J173&lt;=Einstellungen!$D$18,2,1)))))))</f>
        <v/>
      </c>
      <c r="L173" s="37" t="str">
        <f>IF(Kundendaten!C174="","",IF(J173&lt;0,-1,IF(J173&gt;Einstellungen!$C$11,0,IF(Kundendaten!K174&gt;=Einstellungen!$C$24,5,IF(Kundendaten!K174&gt;=Einstellungen!$C$25,4,IF(Kundendaten!K174&gt;=Einstellungen!$C$26,3,IF(Kundendaten!K174&gt;=Einstellungen!$C$27,2,1)))))))</f>
        <v/>
      </c>
      <c r="M173" s="37" t="str">
        <f>IF(Kundendaten!C174="","",IF(J173&lt;0,-1,IF(J173&gt;Einstellungen!$C$11,0,IF(Kundendaten!L174&gt;=Einstellungen!$C$32,5,IF(Kundendaten!L174&gt;=Einstellungen!$C$33,4,IF(Kundendaten!L174&gt;=Einstellungen!$C$34,3,IF(Kundendaten!L174&gt;=Einstellungen!$C$35,2,1)))))))</f>
        <v/>
      </c>
      <c r="N173" s="37" t="str">
        <f>IF(Kundendaten!C174="","",IF(K173=-1,"",IF(K173=0,0,IF(SUM(Einstellungen!$G$15,Einstellungen!$G$24,Einstellungen!$G$32)&lt;&gt;100,"—",ROUND((K173*Einstellungen!$G$15+L173*Einstellungen!$G$24+M173*Einstellungen!$G$32)/100,1)))))</f>
        <v/>
      </c>
      <c r="O173" s="37" t="str">
        <f>IF(Kundendaten!C174="","",IF(K173=-1,"⚠ Datenfehler",IF(K173=0,"Inaktiv",IF(SUM(Einstellungen!$G$15,Einstellungen!$G$24,Einstellungen!$G$32)&lt;&gt;100,"—",IF(N173&gt;=4,"Champion",IF(N173&gt;=3,"Entwicklung",IF(N173&gt;=2,"Gefährdet","Abwanderung")))))))</f>
        <v/>
      </c>
    </row>
    <row r="174" spans="2:15" ht="14.25" customHeight="1" x14ac:dyDescent="0.35">
      <c r="B174" s="37" t="str">
        <f>IF(Kundendaten!C175="","",Kundendaten!B175)</f>
        <v/>
      </c>
      <c r="C174" s="38" t="str">
        <f>IF(Kundendaten!C175="","",IF(Kundendaten!C175="","",Kundendaten!C175))</f>
        <v/>
      </c>
      <c r="D174" s="38" t="str">
        <f>IF(Kundendaten!C175="","",IF(Kundendaten!D175="","",Kundendaten!D175))</f>
        <v/>
      </c>
      <c r="E174" s="38" t="str">
        <f>IF(Kundendaten!C175="","",IF(Kundendaten!E175="","",Kundendaten!E175))</f>
        <v/>
      </c>
      <c r="F174" s="38" t="str">
        <f>IF(Kundendaten!C175="","",IF(Kundendaten!F175="","",Kundendaten!F175))</f>
        <v/>
      </c>
      <c r="G174" s="37" t="str">
        <f>IF(Kundendaten!C175="","",IF(Kundendaten!G175="","",Kundendaten!G175))</f>
        <v/>
      </c>
      <c r="H174" s="38" t="str">
        <f>IF(Kundendaten!C175="","",IF(Kundendaten!H175="","",Kundendaten!H175))</f>
        <v/>
      </c>
      <c r="I174" s="37" t="str">
        <f>IF(Kundendaten!C175="","",IF(Kundendaten!I175="","",IF(OR(UPPER(Kundendaten!I175)="D",UPPER(Kundendaten!I175)="DE",UPPER(Kundendaten!I175)="DEU",UPPER(Kundendaten!I175)="DEUTSCHLAND",UPPER(Kundendaten!I175)="GERMANY",UPPER(Kundendaten!I175)="GER"),"",IFERROR(UPPER(VLOOKUP(UPPER(Kundendaten!I175),Laendercodes!$A:$B,2,FALSE())),UPPER(Kundendaten!I175)))))</f>
        <v/>
      </c>
      <c r="J174" s="59" t="str">
        <f>IF(Kundendaten!C175="","",Einstellungen!$C$9-Kundendaten!J175)</f>
        <v/>
      </c>
      <c r="K174" s="37" t="str">
        <f>IF(Kundendaten!C175="","",IF(J174&lt;0,-1,IF(J174&gt;Einstellungen!$C$11,0,IF(J174&lt;=Einstellungen!$D$15,5,IF(J174&lt;=Einstellungen!$D$16,4,IF(J174&lt;=Einstellungen!$D$17,3,IF(J174&lt;=Einstellungen!$D$18,2,1)))))))</f>
        <v/>
      </c>
      <c r="L174" s="37" t="str">
        <f>IF(Kundendaten!C175="","",IF(J174&lt;0,-1,IF(J174&gt;Einstellungen!$C$11,0,IF(Kundendaten!K175&gt;=Einstellungen!$C$24,5,IF(Kundendaten!K175&gt;=Einstellungen!$C$25,4,IF(Kundendaten!K175&gt;=Einstellungen!$C$26,3,IF(Kundendaten!K175&gt;=Einstellungen!$C$27,2,1)))))))</f>
        <v/>
      </c>
      <c r="M174" s="37" t="str">
        <f>IF(Kundendaten!C175="","",IF(J174&lt;0,-1,IF(J174&gt;Einstellungen!$C$11,0,IF(Kundendaten!L175&gt;=Einstellungen!$C$32,5,IF(Kundendaten!L175&gt;=Einstellungen!$C$33,4,IF(Kundendaten!L175&gt;=Einstellungen!$C$34,3,IF(Kundendaten!L175&gt;=Einstellungen!$C$35,2,1)))))))</f>
        <v/>
      </c>
      <c r="N174" s="37" t="str">
        <f>IF(Kundendaten!C175="","",IF(K174=-1,"",IF(K174=0,0,IF(SUM(Einstellungen!$G$15,Einstellungen!$G$24,Einstellungen!$G$32)&lt;&gt;100,"—",ROUND((K174*Einstellungen!$G$15+L174*Einstellungen!$G$24+M174*Einstellungen!$G$32)/100,1)))))</f>
        <v/>
      </c>
      <c r="O174" s="37" t="str">
        <f>IF(Kundendaten!C175="","",IF(K174=-1,"⚠ Datenfehler",IF(K174=0,"Inaktiv",IF(SUM(Einstellungen!$G$15,Einstellungen!$G$24,Einstellungen!$G$32)&lt;&gt;100,"—",IF(N174&gt;=4,"Champion",IF(N174&gt;=3,"Entwicklung",IF(N174&gt;=2,"Gefährdet","Abwanderung")))))))</f>
        <v/>
      </c>
    </row>
    <row r="175" spans="2:15" ht="14.25" customHeight="1" x14ac:dyDescent="0.35">
      <c r="B175" s="37" t="str">
        <f>IF(Kundendaten!C176="","",Kundendaten!B176)</f>
        <v/>
      </c>
      <c r="C175" s="38" t="str">
        <f>IF(Kundendaten!C176="","",IF(Kundendaten!C176="","",Kundendaten!C176))</f>
        <v/>
      </c>
      <c r="D175" s="38" t="str">
        <f>IF(Kundendaten!C176="","",IF(Kundendaten!D176="","",Kundendaten!D176))</f>
        <v/>
      </c>
      <c r="E175" s="38" t="str">
        <f>IF(Kundendaten!C176="","",IF(Kundendaten!E176="","",Kundendaten!E176))</f>
        <v/>
      </c>
      <c r="F175" s="38" t="str">
        <f>IF(Kundendaten!C176="","",IF(Kundendaten!F176="","",Kundendaten!F176))</f>
        <v/>
      </c>
      <c r="G175" s="37" t="str">
        <f>IF(Kundendaten!C176="","",IF(Kundendaten!G176="","",Kundendaten!G176))</f>
        <v/>
      </c>
      <c r="H175" s="38" t="str">
        <f>IF(Kundendaten!C176="","",IF(Kundendaten!H176="","",Kundendaten!H176))</f>
        <v/>
      </c>
      <c r="I175" s="37" t="str">
        <f>IF(Kundendaten!C176="","",IF(Kundendaten!I176="","",IF(OR(UPPER(Kundendaten!I176)="D",UPPER(Kundendaten!I176)="DE",UPPER(Kundendaten!I176)="DEU",UPPER(Kundendaten!I176)="DEUTSCHLAND",UPPER(Kundendaten!I176)="GERMANY",UPPER(Kundendaten!I176)="GER"),"",IFERROR(UPPER(VLOOKUP(UPPER(Kundendaten!I176),Laendercodes!$A:$B,2,FALSE())),UPPER(Kundendaten!I176)))))</f>
        <v/>
      </c>
      <c r="J175" s="59" t="str">
        <f>IF(Kundendaten!C176="","",Einstellungen!$C$9-Kundendaten!J176)</f>
        <v/>
      </c>
      <c r="K175" s="37" t="str">
        <f>IF(Kundendaten!C176="","",IF(J175&lt;0,-1,IF(J175&gt;Einstellungen!$C$11,0,IF(J175&lt;=Einstellungen!$D$15,5,IF(J175&lt;=Einstellungen!$D$16,4,IF(J175&lt;=Einstellungen!$D$17,3,IF(J175&lt;=Einstellungen!$D$18,2,1)))))))</f>
        <v/>
      </c>
      <c r="L175" s="37" t="str">
        <f>IF(Kundendaten!C176="","",IF(J175&lt;0,-1,IF(J175&gt;Einstellungen!$C$11,0,IF(Kundendaten!K176&gt;=Einstellungen!$C$24,5,IF(Kundendaten!K176&gt;=Einstellungen!$C$25,4,IF(Kundendaten!K176&gt;=Einstellungen!$C$26,3,IF(Kundendaten!K176&gt;=Einstellungen!$C$27,2,1)))))))</f>
        <v/>
      </c>
      <c r="M175" s="37" t="str">
        <f>IF(Kundendaten!C176="","",IF(J175&lt;0,-1,IF(J175&gt;Einstellungen!$C$11,0,IF(Kundendaten!L176&gt;=Einstellungen!$C$32,5,IF(Kundendaten!L176&gt;=Einstellungen!$C$33,4,IF(Kundendaten!L176&gt;=Einstellungen!$C$34,3,IF(Kundendaten!L176&gt;=Einstellungen!$C$35,2,1)))))))</f>
        <v/>
      </c>
      <c r="N175" s="37" t="str">
        <f>IF(Kundendaten!C176="","",IF(K175=-1,"",IF(K175=0,0,IF(SUM(Einstellungen!$G$15,Einstellungen!$G$24,Einstellungen!$G$32)&lt;&gt;100,"—",ROUND((K175*Einstellungen!$G$15+L175*Einstellungen!$G$24+M175*Einstellungen!$G$32)/100,1)))))</f>
        <v/>
      </c>
      <c r="O175" s="37" t="str">
        <f>IF(Kundendaten!C176="","",IF(K175=-1,"⚠ Datenfehler",IF(K175=0,"Inaktiv",IF(SUM(Einstellungen!$G$15,Einstellungen!$G$24,Einstellungen!$G$32)&lt;&gt;100,"—",IF(N175&gt;=4,"Champion",IF(N175&gt;=3,"Entwicklung",IF(N175&gt;=2,"Gefährdet","Abwanderung")))))))</f>
        <v/>
      </c>
    </row>
    <row r="176" spans="2:15" ht="14.25" customHeight="1" x14ac:dyDescent="0.35">
      <c r="B176" s="37" t="str">
        <f>IF(Kundendaten!C177="","",Kundendaten!B177)</f>
        <v/>
      </c>
      <c r="C176" s="38" t="str">
        <f>IF(Kundendaten!C177="","",IF(Kundendaten!C177="","",Kundendaten!C177))</f>
        <v/>
      </c>
      <c r="D176" s="38" t="str">
        <f>IF(Kundendaten!C177="","",IF(Kundendaten!D177="","",Kundendaten!D177))</f>
        <v/>
      </c>
      <c r="E176" s="38" t="str">
        <f>IF(Kundendaten!C177="","",IF(Kundendaten!E177="","",Kundendaten!E177))</f>
        <v/>
      </c>
      <c r="F176" s="38" t="str">
        <f>IF(Kundendaten!C177="","",IF(Kundendaten!F177="","",Kundendaten!F177))</f>
        <v/>
      </c>
      <c r="G176" s="37" t="str">
        <f>IF(Kundendaten!C177="","",IF(Kundendaten!G177="","",Kundendaten!G177))</f>
        <v/>
      </c>
      <c r="H176" s="38" t="str">
        <f>IF(Kundendaten!C177="","",IF(Kundendaten!H177="","",Kundendaten!H177))</f>
        <v/>
      </c>
      <c r="I176" s="37" t="str">
        <f>IF(Kundendaten!C177="","",IF(Kundendaten!I177="","",IF(OR(UPPER(Kundendaten!I177)="D",UPPER(Kundendaten!I177)="DE",UPPER(Kundendaten!I177)="DEU",UPPER(Kundendaten!I177)="DEUTSCHLAND",UPPER(Kundendaten!I177)="GERMANY",UPPER(Kundendaten!I177)="GER"),"",IFERROR(UPPER(VLOOKUP(UPPER(Kundendaten!I177),Laendercodes!$A:$B,2,FALSE())),UPPER(Kundendaten!I177)))))</f>
        <v/>
      </c>
      <c r="J176" s="59" t="str">
        <f>IF(Kundendaten!C177="","",Einstellungen!$C$9-Kundendaten!J177)</f>
        <v/>
      </c>
      <c r="K176" s="37" t="str">
        <f>IF(Kundendaten!C177="","",IF(J176&lt;0,-1,IF(J176&gt;Einstellungen!$C$11,0,IF(J176&lt;=Einstellungen!$D$15,5,IF(J176&lt;=Einstellungen!$D$16,4,IF(J176&lt;=Einstellungen!$D$17,3,IF(J176&lt;=Einstellungen!$D$18,2,1)))))))</f>
        <v/>
      </c>
      <c r="L176" s="37" t="str">
        <f>IF(Kundendaten!C177="","",IF(J176&lt;0,-1,IF(J176&gt;Einstellungen!$C$11,0,IF(Kundendaten!K177&gt;=Einstellungen!$C$24,5,IF(Kundendaten!K177&gt;=Einstellungen!$C$25,4,IF(Kundendaten!K177&gt;=Einstellungen!$C$26,3,IF(Kundendaten!K177&gt;=Einstellungen!$C$27,2,1)))))))</f>
        <v/>
      </c>
      <c r="M176" s="37" t="str">
        <f>IF(Kundendaten!C177="","",IF(J176&lt;0,-1,IF(J176&gt;Einstellungen!$C$11,0,IF(Kundendaten!L177&gt;=Einstellungen!$C$32,5,IF(Kundendaten!L177&gt;=Einstellungen!$C$33,4,IF(Kundendaten!L177&gt;=Einstellungen!$C$34,3,IF(Kundendaten!L177&gt;=Einstellungen!$C$35,2,1)))))))</f>
        <v/>
      </c>
      <c r="N176" s="37" t="str">
        <f>IF(Kundendaten!C177="","",IF(K176=-1,"",IF(K176=0,0,IF(SUM(Einstellungen!$G$15,Einstellungen!$G$24,Einstellungen!$G$32)&lt;&gt;100,"—",ROUND((K176*Einstellungen!$G$15+L176*Einstellungen!$G$24+M176*Einstellungen!$G$32)/100,1)))))</f>
        <v/>
      </c>
      <c r="O176" s="37" t="str">
        <f>IF(Kundendaten!C177="","",IF(K176=-1,"⚠ Datenfehler",IF(K176=0,"Inaktiv",IF(SUM(Einstellungen!$G$15,Einstellungen!$G$24,Einstellungen!$G$32)&lt;&gt;100,"—",IF(N176&gt;=4,"Champion",IF(N176&gt;=3,"Entwicklung",IF(N176&gt;=2,"Gefährdet","Abwanderung")))))))</f>
        <v/>
      </c>
    </row>
    <row r="177" spans="2:15" ht="14.25" customHeight="1" x14ac:dyDescent="0.35">
      <c r="B177" s="37" t="str">
        <f>IF(Kundendaten!C178="","",Kundendaten!B178)</f>
        <v/>
      </c>
      <c r="C177" s="38" t="str">
        <f>IF(Kundendaten!C178="","",IF(Kundendaten!C178="","",Kundendaten!C178))</f>
        <v/>
      </c>
      <c r="D177" s="38" t="str">
        <f>IF(Kundendaten!C178="","",IF(Kundendaten!D178="","",Kundendaten!D178))</f>
        <v/>
      </c>
      <c r="E177" s="38" t="str">
        <f>IF(Kundendaten!C178="","",IF(Kundendaten!E178="","",Kundendaten!E178))</f>
        <v/>
      </c>
      <c r="F177" s="38" t="str">
        <f>IF(Kundendaten!C178="","",IF(Kundendaten!F178="","",Kundendaten!F178))</f>
        <v/>
      </c>
      <c r="G177" s="37" t="str">
        <f>IF(Kundendaten!C178="","",IF(Kundendaten!G178="","",Kundendaten!G178))</f>
        <v/>
      </c>
      <c r="H177" s="38" t="str">
        <f>IF(Kundendaten!C178="","",IF(Kundendaten!H178="","",Kundendaten!H178))</f>
        <v/>
      </c>
      <c r="I177" s="37" t="str">
        <f>IF(Kundendaten!C178="","",IF(Kundendaten!I178="","",IF(OR(UPPER(Kundendaten!I178)="D",UPPER(Kundendaten!I178)="DE",UPPER(Kundendaten!I178)="DEU",UPPER(Kundendaten!I178)="DEUTSCHLAND",UPPER(Kundendaten!I178)="GERMANY",UPPER(Kundendaten!I178)="GER"),"",IFERROR(UPPER(VLOOKUP(UPPER(Kundendaten!I178),Laendercodes!$A:$B,2,FALSE())),UPPER(Kundendaten!I178)))))</f>
        <v/>
      </c>
      <c r="J177" s="59" t="str">
        <f>IF(Kundendaten!C178="","",Einstellungen!$C$9-Kundendaten!J178)</f>
        <v/>
      </c>
      <c r="K177" s="37" t="str">
        <f>IF(Kundendaten!C178="","",IF(J177&lt;0,-1,IF(J177&gt;Einstellungen!$C$11,0,IF(J177&lt;=Einstellungen!$D$15,5,IF(J177&lt;=Einstellungen!$D$16,4,IF(J177&lt;=Einstellungen!$D$17,3,IF(J177&lt;=Einstellungen!$D$18,2,1)))))))</f>
        <v/>
      </c>
      <c r="L177" s="37" t="str">
        <f>IF(Kundendaten!C178="","",IF(J177&lt;0,-1,IF(J177&gt;Einstellungen!$C$11,0,IF(Kundendaten!K178&gt;=Einstellungen!$C$24,5,IF(Kundendaten!K178&gt;=Einstellungen!$C$25,4,IF(Kundendaten!K178&gt;=Einstellungen!$C$26,3,IF(Kundendaten!K178&gt;=Einstellungen!$C$27,2,1)))))))</f>
        <v/>
      </c>
      <c r="M177" s="37" t="str">
        <f>IF(Kundendaten!C178="","",IF(J177&lt;0,-1,IF(J177&gt;Einstellungen!$C$11,0,IF(Kundendaten!L178&gt;=Einstellungen!$C$32,5,IF(Kundendaten!L178&gt;=Einstellungen!$C$33,4,IF(Kundendaten!L178&gt;=Einstellungen!$C$34,3,IF(Kundendaten!L178&gt;=Einstellungen!$C$35,2,1)))))))</f>
        <v/>
      </c>
      <c r="N177" s="37" t="str">
        <f>IF(Kundendaten!C178="","",IF(K177=-1,"",IF(K177=0,0,IF(SUM(Einstellungen!$G$15,Einstellungen!$G$24,Einstellungen!$G$32)&lt;&gt;100,"—",ROUND((K177*Einstellungen!$G$15+L177*Einstellungen!$G$24+M177*Einstellungen!$G$32)/100,1)))))</f>
        <v/>
      </c>
      <c r="O177" s="37" t="str">
        <f>IF(Kundendaten!C178="","",IF(K177=-1,"⚠ Datenfehler",IF(K177=0,"Inaktiv",IF(SUM(Einstellungen!$G$15,Einstellungen!$G$24,Einstellungen!$G$32)&lt;&gt;100,"—",IF(N177&gt;=4,"Champion",IF(N177&gt;=3,"Entwicklung",IF(N177&gt;=2,"Gefährdet","Abwanderung")))))))</f>
        <v/>
      </c>
    </row>
    <row r="178" spans="2:15" ht="14.25" customHeight="1" x14ac:dyDescent="0.35">
      <c r="B178" s="37" t="str">
        <f>IF(Kundendaten!C179="","",Kundendaten!B179)</f>
        <v/>
      </c>
      <c r="C178" s="38" t="str">
        <f>IF(Kundendaten!C179="","",IF(Kundendaten!C179="","",Kundendaten!C179))</f>
        <v/>
      </c>
      <c r="D178" s="38" t="str">
        <f>IF(Kundendaten!C179="","",IF(Kundendaten!D179="","",Kundendaten!D179))</f>
        <v/>
      </c>
      <c r="E178" s="38" t="str">
        <f>IF(Kundendaten!C179="","",IF(Kundendaten!E179="","",Kundendaten!E179))</f>
        <v/>
      </c>
      <c r="F178" s="38" t="str">
        <f>IF(Kundendaten!C179="","",IF(Kundendaten!F179="","",Kundendaten!F179))</f>
        <v/>
      </c>
      <c r="G178" s="37" t="str">
        <f>IF(Kundendaten!C179="","",IF(Kundendaten!G179="","",Kundendaten!G179))</f>
        <v/>
      </c>
      <c r="H178" s="38" t="str">
        <f>IF(Kundendaten!C179="","",IF(Kundendaten!H179="","",Kundendaten!H179))</f>
        <v/>
      </c>
      <c r="I178" s="37" t="str">
        <f>IF(Kundendaten!C179="","",IF(Kundendaten!I179="","",IF(OR(UPPER(Kundendaten!I179)="D",UPPER(Kundendaten!I179)="DE",UPPER(Kundendaten!I179)="DEU",UPPER(Kundendaten!I179)="DEUTSCHLAND",UPPER(Kundendaten!I179)="GERMANY",UPPER(Kundendaten!I179)="GER"),"",IFERROR(UPPER(VLOOKUP(UPPER(Kundendaten!I179),Laendercodes!$A:$B,2,FALSE())),UPPER(Kundendaten!I179)))))</f>
        <v/>
      </c>
      <c r="J178" s="59" t="str">
        <f>IF(Kundendaten!C179="","",Einstellungen!$C$9-Kundendaten!J179)</f>
        <v/>
      </c>
      <c r="K178" s="37" t="str">
        <f>IF(Kundendaten!C179="","",IF(J178&lt;0,-1,IF(J178&gt;Einstellungen!$C$11,0,IF(J178&lt;=Einstellungen!$D$15,5,IF(J178&lt;=Einstellungen!$D$16,4,IF(J178&lt;=Einstellungen!$D$17,3,IF(J178&lt;=Einstellungen!$D$18,2,1)))))))</f>
        <v/>
      </c>
      <c r="L178" s="37" t="str">
        <f>IF(Kundendaten!C179="","",IF(J178&lt;0,-1,IF(J178&gt;Einstellungen!$C$11,0,IF(Kundendaten!K179&gt;=Einstellungen!$C$24,5,IF(Kundendaten!K179&gt;=Einstellungen!$C$25,4,IF(Kundendaten!K179&gt;=Einstellungen!$C$26,3,IF(Kundendaten!K179&gt;=Einstellungen!$C$27,2,1)))))))</f>
        <v/>
      </c>
      <c r="M178" s="37" t="str">
        <f>IF(Kundendaten!C179="","",IF(J178&lt;0,-1,IF(J178&gt;Einstellungen!$C$11,0,IF(Kundendaten!L179&gt;=Einstellungen!$C$32,5,IF(Kundendaten!L179&gt;=Einstellungen!$C$33,4,IF(Kundendaten!L179&gt;=Einstellungen!$C$34,3,IF(Kundendaten!L179&gt;=Einstellungen!$C$35,2,1)))))))</f>
        <v/>
      </c>
      <c r="N178" s="37" t="str">
        <f>IF(Kundendaten!C179="","",IF(K178=-1,"",IF(K178=0,0,IF(SUM(Einstellungen!$G$15,Einstellungen!$G$24,Einstellungen!$G$32)&lt;&gt;100,"—",ROUND((K178*Einstellungen!$G$15+L178*Einstellungen!$G$24+M178*Einstellungen!$G$32)/100,1)))))</f>
        <v/>
      </c>
      <c r="O178" s="37" t="str">
        <f>IF(Kundendaten!C179="","",IF(K178=-1,"⚠ Datenfehler",IF(K178=0,"Inaktiv",IF(SUM(Einstellungen!$G$15,Einstellungen!$G$24,Einstellungen!$G$32)&lt;&gt;100,"—",IF(N178&gt;=4,"Champion",IF(N178&gt;=3,"Entwicklung",IF(N178&gt;=2,"Gefährdet","Abwanderung")))))))</f>
        <v/>
      </c>
    </row>
    <row r="179" spans="2:15" ht="14.25" customHeight="1" x14ac:dyDescent="0.35">
      <c r="B179" s="37" t="str">
        <f>IF(Kundendaten!C180="","",Kundendaten!B180)</f>
        <v/>
      </c>
      <c r="C179" s="38" t="str">
        <f>IF(Kundendaten!C180="","",IF(Kundendaten!C180="","",Kundendaten!C180))</f>
        <v/>
      </c>
      <c r="D179" s="38" t="str">
        <f>IF(Kundendaten!C180="","",IF(Kundendaten!D180="","",Kundendaten!D180))</f>
        <v/>
      </c>
      <c r="E179" s="38" t="str">
        <f>IF(Kundendaten!C180="","",IF(Kundendaten!E180="","",Kundendaten!E180))</f>
        <v/>
      </c>
      <c r="F179" s="38" t="str">
        <f>IF(Kundendaten!C180="","",IF(Kundendaten!F180="","",Kundendaten!F180))</f>
        <v/>
      </c>
      <c r="G179" s="37" t="str">
        <f>IF(Kundendaten!C180="","",IF(Kundendaten!G180="","",Kundendaten!G180))</f>
        <v/>
      </c>
      <c r="H179" s="38" t="str">
        <f>IF(Kundendaten!C180="","",IF(Kundendaten!H180="","",Kundendaten!H180))</f>
        <v/>
      </c>
      <c r="I179" s="37" t="str">
        <f>IF(Kundendaten!C180="","",IF(Kundendaten!I180="","",IF(OR(UPPER(Kundendaten!I180)="D",UPPER(Kundendaten!I180)="DE",UPPER(Kundendaten!I180)="DEU",UPPER(Kundendaten!I180)="DEUTSCHLAND",UPPER(Kundendaten!I180)="GERMANY",UPPER(Kundendaten!I180)="GER"),"",IFERROR(UPPER(VLOOKUP(UPPER(Kundendaten!I180),Laendercodes!$A:$B,2,FALSE())),UPPER(Kundendaten!I180)))))</f>
        <v/>
      </c>
      <c r="J179" s="59" t="str">
        <f>IF(Kundendaten!C180="","",Einstellungen!$C$9-Kundendaten!J180)</f>
        <v/>
      </c>
      <c r="K179" s="37" t="str">
        <f>IF(Kundendaten!C180="","",IF(J179&lt;0,-1,IF(J179&gt;Einstellungen!$C$11,0,IF(J179&lt;=Einstellungen!$D$15,5,IF(J179&lt;=Einstellungen!$D$16,4,IF(J179&lt;=Einstellungen!$D$17,3,IF(J179&lt;=Einstellungen!$D$18,2,1)))))))</f>
        <v/>
      </c>
      <c r="L179" s="37" t="str">
        <f>IF(Kundendaten!C180="","",IF(J179&lt;0,-1,IF(J179&gt;Einstellungen!$C$11,0,IF(Kundendaten!K180&gt;=Einstellungen!$C$24,5,IF(Kundendaten!K180&gt;=Einstellungen!$C$25,4,IF(Kundendaten!K180&gt;=Einstellungen!$C$26,3,IF(Kundendaten!K180&gt;=Einstellungen!$C$27,2,1)))))))</f>
        <v/>
      </c>
      <c r="M179" s="37" t="str">
        <f>IF(Kundendaten!C180="","",IF(J179&lt;0,-1,IF(J179&gt;Einstellungen!$C$11,0,IF(Kundendaten!L180&gt;=Einstellungen!$C$32,5,IF(Kundendaten!L180&gt;=Einstellungen!$C$33,4,IF(Kundendaten!L180&gt;=Einstellungen!$C$34,3,IF(Kundendaten!L180&gt;=Einstellungen!$C$35,2,1)))))))</f>
        <v/>
      </c>
      <c r="N179" s="37" t="str">
        <f>IF(Kundendaten!C180="","",IF(K179=-1,"",IF(K179=0,0,IF(SUM(Einstellungen!$G$15,Einstellungen!$G$24,Einstellungen!$G$32)&lt;&gt;100,"—",ROUND((K179*Einstellungen!$G$15+L179*Einstellungen!$G$24+M179*Einstellungen!$G$32)/100,1)))))</f>
        <v/>
      </c>
      <c r="O179" s="37" t="str">
        <f>IF(Kundendaten!C180="","",IF(K179=-1,"⚠ Datenfehler",IF(K179=0,"Inaktiv",IF(SUM(Einstellungen!$G$15,Einstellungen!$G$24,Einstellungen!$G$32)&lt;&gt;100,"—",IF(N179&gt;=4,"Champion",IF(N179&gt;=3,"Entwicklung",IF(N179&gt;=2,"Gefährdet","Abwanderung")))))))</f>
        <v/>
      </c>
    </row>
    <row r="180" spans="2:15" ht="14.25" customHeight="1" x14ac:dyDescent="0.35">
      <c r="B180" s="37" t="str">
        <f>IF(Kundendaten!C181="","",Kundendaten!B181)</f>
        <v/>
      </c>
      <c r="C180" s="38" t="str">
        <f>IF(Kundendaten!C181="","",IF(Kundendaten!C181="","",Kundendaten!C181))</f>
        <v/>
      </c>
      <c r="D180" s="38" t="str">
        <f>IF(Kundendaten!C181="","",IF(Kundendaten!D181="","",Kundendaten!D181))</f>
        <v/>
      </c>
      <c r="E180" s="38" t="str">
        <f>IF(Kundendaten!C181="","",IF(Kundendaten!E181="","",Kundendaten!E181))</f>
        <v/>
      </c>
      <c r="F180" s="38" t="str">
        <f>IF(Kundendaten!C181="","",IF(Kundendaten!F181="","",Kundendaten!F181))</f>
        <v/>
      </c>
      <c r="G180" s="37" t="str">
        <f>IF(Kundendaten!C181="","",IF(Kundendaten!G181="","",Kundendaten!G181))</f>
        <v/>
      </c>
      <c r="H180" s="38" t="str">
        <f>IF(Kundendaten!C181="","",IF(Kundendaten!H181="","",Kundendaten!H181))</f>
        <v/>
      </c>
      <c r="I180" s="37" t="str">
        <f>IF(Kundendaten!C181="","",IF(Kundendaten!I181="","",IF(OR(UPPER(Kundendaten!I181)="D",UPPER(Kundendaten!I181)="DE",UPPER(Kundendaten!I181)="DEU",UPPER(Kundendaten!I181)="DEUTSCHLAND",UPPER(Kundendaten!I181)="GERMANY",UPPER(Kundendaten!I181)="GER"),"",IFERROR(UPPER(VLOOKUP(UPPER(Kundendaten!I181),Laendercodes!$A:$B,2,FALSE())),UPPER(Kundendaten!I181)))))</f>
        <v/>
      </c>
      <c r="J180" s="59" t="str">
        <f>IF(Kundendaten!C181="","",Einstellungen!$C$9-Kundendaten!J181)</f>
        <v/>
      </c>
      <c r="K180" s="37" t="str">
        <f>IF(Kundendaten!C181="","",IF(J180&lt;0,-1,IF(J180&gt;Einstellungen!$C$11,0,IF(J180&lt;=Einstellungen!$D$15,5,IF(J180&lt;=Einstellungen!$D$16,4,IF(J180&lt;=Einstellungen!$D$17,3,IF(J180&lt;=Einstellungen!$D$18,2,1)))))))</f>
        <v/>
      </c>
      <c r="L180" s="37" t="str">
        <f>IF(Kundendaten!C181="","",IF(J180&lt;0,-1,IF(J180&gt;Einstellungen!$C$11,0,IF(Kundendaten!K181&gt;=Einstellungen!$C$24,5,IF(Kundendaten!K181&gt;=Einstellungen!$C$25,4,IF(Kundendaten!K181&gt;=Einstellungen!$C$26,3,IF(Kundendaten!K181&gt;=Einstellungen!$C$27,2,1)))))))</f>
        <v/>
      </c>
      <c r="M180" s="37" t="str">
        <f>IF(Kundendaten!C181="","",IF(J180&lt;0,-1,IF(J180&gt;Einstellungen!$C$11,0,IF(Kundendaten!L181&gt;=Einstellungen!$C$32,5,IF(Kundendaten!L181&gt;=Einstellungen!$C$33,4,IF(Kundendaten!L181&gt;=Einstellungen!$C$34,3,IF(Kundendaten!L181&gt;=Einstellungen!$C$35,2,1)))))))</f>
        <v/>
      </c>
      <c r="N180" s="37" t="str">
        <f>IF(Kundendaten!C181="","",IF(K180=-1,"",IF(K180=0,0,IF(SUM(Einstellungen!$G$15,Einstellungen!$G$24,Einstellungen!$G$32)&lt;&gt;100,"—",ROUND((K180*Einstellungen!$G$15+L180*Einstellungen!$G$24+M180*Einstellungen!$G$32)/100,1)))))</f>
        <v/>
      </c>
      <c r="O180" s="37" t="str">
        <f>IF(Kundendaten!C181="","",IF(K180=-1,"⚠ Datenfehler",IF(K180=0,"Inaktiv",IF(SUM(Einstellungen!$G$15,Einstellungen!$G$24,Einstellungen!$G$32)&lt;&gt;100,"—",IF(N180&gt;=4,"Champion",IF(N180&gt;=3,"Entwicklung",IF(N180&gt;=2,"Gefährdet","Abwanderung")))))))</f>
        <v/>
      </c>
    </row>
    <row r="181" spans="2:15" ht="14.25" customHeight="1" x14ac:dyDescent="0.35">
      <c r="B181" s="37" t="str">
        <f>IF(Kundendaten!C182="","",Kundendaten!B182)</f>
        <v/>
      </c>
      <c r="C181" s="38" t="str">
        <f>IF(Kundendaten!C182="","",IF(Kundendaten!C182="","",Kundendaten!C182))</f>
        <v/>
      </c>
      <c r="D181" s="38" t="str">
        <f>IF(Kundendaten!C182="","",IF(Kundendaten!D182="","",Kundendaten!D182))</f>
        <v/>
      </c>
      <c r="E181" s="38" t="str">
        <f>IF(Kundendaten!C182="","",IF(Kundendaten!E182="","",Kundendaten!E182))</f>
        <v/>
      </c>
      <c r="F181" s="38" t="str">
        <f>IF(Kundendaten!C182="","",IF(Kundendaten!F182="","",Kundendaten!F182))</f>
        <v/>
      </c>
      <c r="G181" s="37" t="str">
        <f>IF(Kundendaten!C182="","",IF(Kundendaten!G182="","",Kundendaten!G182))</f>
        <v/>
      </c>
      <c r="H181" s="38" t="str">
        <f>IF(Kundendaten!C182="","",IF(Kundendaten!H182="","",Kundendaten!H182))</f>
        <v/>
      </c>
      <c r="I181" s="37" t="str">
        <f>IF(Kundendaten!C182="","",IF(Kundendaten!I182="","",IF(OR(UPPER(Kundendaten!I182)="D",UPPER(Kundendaten!I182)="DE",UPPER(Kundendaten!I182)="DEU",UPPER(Kundendaten!I182)="DEUTSCHLAND",UPPER(Kundendaten!I182)="GERMANY",UPPER(Kundendaten!I182)="GER"),"",IFERROR(UPPER(VLOOKUP(UPPER(Kundendaten!I182),Laendercodes!$A:$B,2,FALSE())),UPPER(Kundendaten!I182)))))</f>
        <v/>
      </c>
      <c r="J181" s="59" t="str">
        <f>IF(Kundendaten!C182="","",Einstellungen!$C$9-Kundendaten!J182)</f>
        <v/>
      </c>
      <c r="K181" s="37" t="str">
        <f>IF(Kundendaten!C182="","",IF(J181&lt;0,-1,IF(J181&gt;Einstellungen!$C$11,0,IF(J181&lt;=Einstellungen!$D$15,5,IF(J181&lt;=Einstellungen!$D$16,4,IF(J181&lt;=Einstellungen!$D$17,3,IF(J181&lt;=Einstellungen!$D$18,2,1)))))))</f>
        <v/>
      </c>
      <c r="L181" s="37" t="str">
        <f>IF(Kundendaten!C182="","",IF(J181&lt;0,-1,IF(J181&gt;Einstellungen!$C$11,0,IF(Kundendaten!K182&gt;=Einstellungen!$C$24,5,IF(Kundendaten!K182&gt;=Einstellungen!$C$25,4,IF(Kundendaten!K182&gt;=Einstellungen!$C$26,3,IF(Kundendaten!K182&gt;=Einstellungen!$C$27,2,1)))))))</f>
        <v/>
      </c>
      <c r="M181" s="37" t="str">
        <f>IF(Kundendaten!C182="","",IF(J181&lt;0,-1,IF(J181&gt;Einstellungen!$C$11,0,IF(Kundendaten!L182&gt;=Einstellungen!$C$32,5,IF(Kundendaten!L182&gt;=Einstellungen!$C$33,4,IF(Kundendaten!L182&gt;=Einstellungen!$C$34,3,IF(Kundendaten!L182&gt;=Einstellungen!$C$35,2,1)))))))</f>
        <v/>
      </c>
      <c r="N181" s="37" t="str">
        <f>IF(Kundendaten!C182="","",IF(K181=-1,"",IF(K181=0,0,IF(SUM(Einstellungen!$G$15,Einstellungen!$G$24,Einstellungen!$G$32)&lt;&gt;100,"—",ROUND((K181*Einstellungen!$G$15+L181*Einstellungen!$G$24+M181*Einstellungen!$G$32)/100,1)))))</f>
        <v/>
      </c>
      <c r="O181" s="37" t="str">
        <f>IF(Kundendaten!C182="","",IF(K181=-1,"⚠ Datenfehler",IF(K181=0,"Inaktiv",IF(SUM(Einstellungen!$G$15,Einstellungen!$G$24,Einstellungen!$G$32)&lt;&gt;100,"—",IF(N181&gt;=4,"Champion",IF(N181&gt;=3,"Entwicklung",IF(N181&gt;=2,"Gefährdet","Abwanderung")))))))</f>
        <v/>
      </c>
    </row>
    <row r="182" spans="2:15" ht="14.25" customHeight="1" x14ac:dyDescent="0.35">
      <c r="B182" s="37" t="str">
        <f>IF(Kundendaten!C183="","",Kundendaten!B183)</f>
        <v/>
      </c>
      <c r="C182" s="38" t="str">
        <f>IF(Kundendaten!C183="","",IF(Kundendaten!C183="","",Kundendaten!C183))</f>
        <v/>
      </c>
      <c r="D182" s="38" t="str">
        <f>IF(Kundendaten!C183="","",IF(Kundendaten!D183="","",Kundendaten!D183))</f>
        <v/>
      </c>
      <c r="E182" s="38" t="str">
        <f>IF(Kundendaten!C183="","",IF(Kundendaten!E183="","",Kundendaten!E183))</f>
        <v/>
      </c>
      <c r="F182" s="38" t="str">
        <f>IF(Kundendaten!C183="","",IF(Kundendaten!F183="","",Kundendaten!F183))</f>
        <v/>
      </c>
      <c r="G182" s="37" t="str">
        <f>IF(Kundendaten!C183="","",IF(Kundendaten!G183="","",Kundendaten!G183))</f>
        <v/>
      </c>
      <c r="H182" s="38" t="str">
        <f>IF(Kundendaten!C183="","",IF(Kundendaten!H183="","",Kundendaten!H183))</f>
        <v/>
      </c>
      <c r="I182" s="37" t="str">
        <f>IF(Kundendaten!C183="","",IF(Kundendaten!I183="","",IF(OR(UPPER(Kundendaten!I183)="D",UPPER(Kundendaten!I183)="DE",UPPER(Kundendaten!I183)="DEU",UPPER(Kundendaten!I183)="DEUTSCHLAND",UPPER(Kundendaten!I183)="GERMANY",UPPER(Kundendaten!I183)="GER"),"",IFERROR(UPPER(VLOOKUP(UPPER(Kundendaten!I183),Laendercodes!$A:$B,2,FALSE())),UPPER(Kundendaten!I183)))))</f>
        <v/>
      </c>
      <c r="J182" s="59" t="str">
        <f>IF(Kundendaten!C183="","",Einstellungen!$C$9-Kundendaten!J183)</f>
        <v/>
      </c>
      <c r="K182" s="37" t="str">
        <f>IF(Kundendaten!C183="","",IF(J182&lt;0,-1,IF(J182&gt;Einstellungen!$C$11,0,IF(J182&lt;=Einstellungen!$D$15,5,IF(J182&lt;=Einstellungen!$D$16,4,IF(J182&lt;=Einstellungen!$D$17,3,IF(J182&lt;=Einstellungen!$D$18,2,1)))))))</f>
        <v/>
      </c>
      <c r="L182" s="37" t="str">
        <f>IF(Kundendaten!C183="","",IF(J182&lt;0,-1,IF(J182&gt;Einstellungen!$C$11,0,IF(Kundendaten!K183&gt;=Einstellungen!$C$24,5,IF(Kundendaten!K183&gt;=Einstellungen!$C$25,4,IF(Kundendaten!K183&gt;=Einstellungen!$C$26,3,IF(Kundendaten!K183&gt;=Einstellungen!$C$27,2,1)))))))</f>
        <v/>
      </c>
      <c r="M182" s="37" t="str">
        <f>IF(Kundendaten!C183="","",IF(J182&lt;0,-1,IF(J182&gt;Einstellungen!$C$11,0,IF(Kundendaten!L183&gt;=Einstellungen!$C$32,5,IF(Kundendaten!L183&gt;=Einstellungen!$C$33,4,IF(Kundendaten!L183&gt;=Einstellungen!$C$34,3,IF(Kundendaten!L183&gt;=Einstellungen!$C$35,2,1)))))))</f>
        <v/>
      </c>
      <c r="N182" s="37" t="str">
        <f>IF(Kundendaten!C183="","",IF(K182=-1,"",IF(K182=0,0,IF(SUM(Einstellungen!$G$15,Einstellungen!$G$24,Einstellungen!$G$32)&lt;&gt;100,"—",ROUND((K182*Einstellungen!$G$15+L182*Einstellungen!$G$24+M182*Einstellungen!$G$32)/100,1)))))</f>
        <v/>
      </c>
      <c r="O182" s="37" t="str">
        <f>IF(Kundendaten!C183="","",IF(K182=-1,"⚠ Datenfehler",IF(K182=0,"Inaktiv",IF(SUM(Einstellungen!$G$15,Einstellungen!$G$24,Einstellungen!$G$32)&lt;&gt;100,"—",IF(N182&gt;=4,"Champion",IF(N182&gt;=3,"Entwicklung",IF(N182&gt;=2,"Gefährdet","Abwanderung")))))))</f>
        <v/>
      </c>
    </row>
    <row r="183" spans="2:15" ht="14.25" customHeight="1" x14ac:dyDescent="0.35">
      <c r="B183" s="37" t="str">
        <f>IF(Kundendaten!C184="","",Kundendaten!B184)</f>
        <v/>
      </c>
      <c r="C183" s="38" t="str">
        <f>IF(Kundendaten!C184="","",IF(Kundendaten!C184="","",Kundendaten!C184))</f>
        <v/>
      </c>
      <c r="D183" s="38" t="str">
        <f>IF(Kundendaten!C184="","",IF(Kundendaten!D184="","",Kundendaten!D184))</f>
        <v/>
      </c>
      <c r="E183" s="38" t="str">
        <f>IF(Kundendaten!C184="","",IF(Kundendaten!E184="","",Kundendaten!E184))</f>
        <v/>
      </c>
      <c r="F183" s="38" t="str">
        <f>IF(Kundendaten!C184="","",IF(Kundendaten!F184="","",Kundendaten!F184))</f>
        <v/>
      </c>
      <c r="G183" s="37" t="str">
        <f>IF(Kundendaten!C184="","",IF(Kundendaten!G184="","",Kundendaten!G184))</f>
        <v/>
      </c>
      <c r="H183" s="38" t="str">
        <f>IF(Kundendaten!C184="","",IF(Kundendaten!H184="","",Kundendaten!H184))</f>
        <v/>
      </c>
      <c r="I183" s="37" t="str">
        <f>IF(Kundendaten!C184="","",IF(Kundendaten!I184="","",IF(OR(UPPER(Kundendaten!I184)="D",UPPER(Kundendaten!I184)="DE",UPPER(Kundendaten!I184)="DEU",UPPER(Kundendaten!I184)="DEUTSCHLAND",UPPER(Kundendaten!I184)="GERMANY",UPPER(Kundendaten!I184)="GER"),"",IFERROR(UPPER(VLOOKUP(UPPER(Kundendaten!I184),Laendercodes!$A:$B,2,FALSE())),UPPER(Kundendaten!I184)))))</f>
        <v/>
      </c>
      <c r="J183" s="59" t="str">
        <f>IF(Kundendaten!C184="","",Einstellungen!$C$9-Kundendaten!J184)</f>
        <v/>
      </c>
      <c r="K183" s="37" t="str">
        <f>IF(Kundendaten!C184="","",IF(J183&lt;0,-1,IF(J183&gt;Einstellungen!$C$11,0,IF(J183&lt;=Einstellungen!$D$15,5,IF(J183&lt;=Einstellungen!$D$16,4,IF(J183&lt;=Einstellungen!$D$17,3,IF(J183&lt;=Einstellungen!$D$18,2,1)))))))</f>
        <v/>
      </c>
      <c r="L183" s="37" t="str">
        <f>IF(Kundendaten!C184="","",IF(J183&lt;0,-1,IF(J183&gt;Einstellungen!$C$11,0,IF(Kundendaten!K184&gt;=Einstellungen!$C$24,5,IF(Kundendaten!K184&gt;=Einstellungen!$C$25,4,IF(Kundendaten!K184&gt;=Einstellungen!$C$26,3,IF(Kundendaten!K184&gt;=Einstellungen!$C$27,2,1)))))))</f>
        <v/>
      </c>
      <c r="M183" s="37" t="str">
        <f>IF(Kundendaten!C184="","",IF(J183&lt;0,-1,IF(J183&gt;Einstellungen!$C$11,0,IF(Kundendaten!L184&gt;=Einstellungen!$C$32,5,IF(Kundendaten!L184&gt;=Einstellungen!$C$33,4,IF(Kundendaten!L184&gt;=Einstellungen!$C$34,3,IF(Kundendaten!L184&gt;=Einstellungen!$C$35,2,1)))))))</f>
        <v/>
      </c>
      <c r="N183" s="37" t="str">
        <f>IF(Kundendaten!C184="","",IF(K183=-1,"",IF(K183=0,0,IF(SUM(Einstellungen!$G$15,Einstellungen!$G$24,Einstellungen!$G$32)&lt;&gt;100,"—",ROUND((K183*Einstellungen!$G$15+L183*Einstellungen!$G$24+M183*Einstellungen!$G$32)/100,1)))))</f>
        <v/>
      </c>
      <c r="O183" s="37" t="str">
        <f>IF(Kundendaten!C184="","",IF(K183=-1,"⚠ Datenfehler",IF(K183=0,"Inaktiv",IF(SUM(Einstellungen!$G$15,Einstellungen!$G$24,Einstellungen!$G$32)&lt;&gt;100,"—",IF(N183&gt;=4,"Champion",IF(N183&gt;=3,"Entwicklung",IF(N183&gt;=2,"Gefährdet","Abwanderung")))))))</f>
        <v/>
      </c>
    </row>
    <row r="184" spans="2:15" ht="14.25" customHeight="1" x14ac:dyDescent="0.35">
      <c r="B184" s="37" t="str">
        <f>IF(Kundendaten!C185="","",Kundendaten!B185)</f>
        <v/>
      </c>
      <c r="C184" s="38" t="str">
        <f>IF(Kundendaten!C185="","",IF(Kundendaten!C185="","",Kundendaten!C185))</f>
        <v/>
      </c>
      <c r="D184" s="38" t="str">
        <f>IF(Kundendaten!C185="","",IF(Kundendaten!D185="","",Kundendaten!D185))</f>
        <v/>
      </c>
      <c r="E184" s="38" t="str">
        <f>IF(Kundendaten!C185="","",IF(Kundendaten!E185="","",Kundendaten!E185))</f>
        <v/>
      </c>
      <c r="F184" s="38" t="str">
        <f>IF(Kundendaten!C185="","",IF(Kundendaten!F185="","",Kundendaten!F185))</f>
        <v/>
      </c>
      <c r="G184" s="37" t="str">
        <f>IF(Kundendaten!C185="","",IF(Kundendaten!G185="","",Kundendaten!G185))</f>
        <v/>
      </c>
      <c r="H184" s="38" t="str">
        <f>IF(Kundendaten!C185="","",IF(Kundendaten!H185="","",Kundendaten!H185))</f>
        <v/>
      </c>
      <c r="I184" s="37" t="str">
        <f>IF(Kundendaten!C185="","",IF(Kundendaten!I185="","",IF(OR(UPPER(Kundendaten!I185)="D",UPPER(Kundendaten!I185)="DE",UPPER(Kundendaten!I185)="DEU",UPPER(Kundendaten!I185)="DEUTSCHLAND",UPPER(Kundendaten!I185)="GERMANY",UPPER(Kundendaten!I185)="GER"),"",IFERROR(UPPER(VLOOKUP(UPPER(Kundendaten!I185),Laendercodes!$A:$B,2,FALSE())),UPPER(Kundendaten!I185)))))</f>
        <v/>
      </c>
      <c r="J184" s="59" t="str">
        <f>IF(Kundendaten!C185="","",Einstellungen!$C$9-Kundendaten!J185)</f>
        <v/>
      </c>
      <c r="K184" s="37" t="str">
        <f>IF(Kundendaten!C185="","",IF(J184&lt;0,-1,IF(J184&gt;Einstellungen!$C$11,0,IF(J184&lt;=Einstellungen!$D$15,5,IF(J184&lt;=Einstellungen!$D$16,4,IF(J184&lt;=Einstellungen!$D$17,3,IF(J184&lt;=Einstellungen!$D$18,2,1)))))))</f>
        <v/>
      </c>
      <c r="L184" s="37" t="str">
        <f>IF(Kundendaten!C185="","",IF(J184&lt;0,-1,IF(J184&gt;Einstellungen!$C$11,0,IF(Kundendaten!K185&gt;=Einstellungen!$C$24,5,IF(Kundendaten!K185&gt;=Einstellungen!$C$25,4,IF(Kundendaten!K185&gt;=Einstellungen!$C$26,3,IF(Kundendaten!K185&gt;=Einstellungen!$C$27,2,1)))))))</f>
        <v/>
      </c>
      <c r="M184" s="37" t="str">
        <f>IF(Kundendaten!C185="","",IF(J184&lt;0,-1,IF(J184&gt;Einstellungen!$C$11,0,IF(Kundendaten!L185&gt;=Einstellungen!$C$32,5,IF(Kundendaten!L185&gt;=Einstellungen!$C$33,4,IF(Kundendaten!L185&gt;=Einstellungen!$C$34,3,IF(Kundendaten!L185&gt;=Einstellungen!$C$35,2,1)))))))</f>
        <v/>
      </c>
      <c r="N184" s="37" t="str">
        <f>IF(Kundendaten!C185="","",IF(K184=-1,"",IF(K184=0,0,IF(SUM(Einstellungen!$G$15,Einstellungen!$G$24,Einstellungen!$G$32)&lt;&gt;100,"—",ROUND((K184*Einstellungen!$G$15+L184*Einstellungen!$G$24+M184*Einstellungen!$G$32)/100,1)))))</f>
        <v/>
      </c>
      <c r="O184" s="37" t="str">
        <f>IF(Kundendaten!C185="","",IF(K184=-1,"⚠ Datenfehler",IF(K184=0,"Inaktiv",IF(SUM(Einstellungen!$G$15,Einstellungen!$G$24,Einstellungen!$G$32)&lt;&gt;100,"—",IF(N184&gt;=4,"Champion",IF(N184&gt;=3,"Entwicklung",IF(N184&gt;=2,"Gefährdet","Abwanderung")))))))</f>
        <v/>
      </c>
    </row>
    <row r="185" spans="2:15" ht="14.25" customHeight="1" x14ac:dyDescent="0.35">
      <c r="B185" s="37" t="str">
        <f>IF(Kundendaten!C186="","",Kundendaten!B186)</f>
        <v/>
      </c>
      <c r="C185" s="38" t="str">
        <f>IF(Kundendaten!C186="","",IF(Kundendaten!C186="","",Kundendaten!C186))</f>
        <v/>
      </c>
      <c r="D185" s="38" t="str">
        <f>IF(Kundendaten!C186="","",IF(Kundendaten!D186="","",Kundendaten!D186))</f>
        <v/>
      </c>
      <c r="E185" s="38" t="str">
        <f>IF(Kundendaten!C186="","",IF(Kundendaten!E186="","",Kundendaten!E186))</f>
        <v/>
      </c>
      <c r="F185" s="38" t="str">
        <f>IF(Kundendaten!C186="","",IF(Kundendaten!F186="","",Kundendaten!F186))</f>
        <v/>
      </c>
      <c r="G185" s="37" t="str">
        <f>IF(Kundendaten!C186="","",IF(Kundendaten!G186="","",Kundendaten!G186))</f>
        <v/>
      </c>
      <c r="H185" s="38" t="str">
        <f>IF(Kundendaten!C186="","",IF(Kundendaten!H186="","",Kundendaten!H186))</f>
        <v/>
      </c>
      <c r="I185" s="37" t="str">
        <f>IF(Kundendaten!C186="","",IF(Kundendaten!I186="","",IF(OR(UPPER(Kundendaten!I186)="D",UPPER(Kundendaten!I186)="DE",UPPER(Kundendaten!I186)="DEU",UPPER(Kundendaten!I186)="DEUTSCHLAND",UPPER(Kundendaten!I186)="GERMANY",UPPER(Kundendaten!I186)="GER"),"",IFERROR(UPPER(VLOOKUP(UPPER(Kundendaten!I186),Laendercodes!$A:$B,2,FALSE())),UPPER(Kundendaten!I186)))))</f>
        <v/>
      </c>
      <c r="J185" s="59" t="str">
        <f>IF(Kundendaten!C186="","",Einstellungen!$C$9-Kundendaten!J186)</f>
        <v/>
      </c>
      <c r="K185" s="37" t="str">
        <f>IF(Kundendaten!C186="","",IF(J185&lt;0,-1,IF(J185&gt;Einstellungen!$C$11,0,IF(J185&lt;=Einstellungen!$D$15,5,IF(J185&lt;=Einstellungen!$D$16,4,IF(J185&lt;=Einstellungen!$D$17,3,IF(J185&lt;=Einstellungen!$D$18,2,1)))))))</f>
        <v/>
      </c>
      <c r="L185" s="37" t="str">
        <f>IF(Kundendaten!C186="","",IF(J185&lt;0,-1,IF(J185&gt;Einstellungen!$C$11,0,IF(Kundendaten!K186&gt;=Einstellungen!$C$24,5,IF(Kundendaten!K186&gt;=Einstellungen!$C$25,4,IF(Kundendaten!K186&gt;=Einstellungen!$C$26,3,IF(Kundendaten!K186&gt;=Einstellungen!$C$27,2,1)))))))</f>
        <v/>
      </c>
      <c r="M185" s="37" t="str">
        <f>IF(Kundendaten!C186="","",IF(J185&lt;0,-1,IF(J185&gt;Einstellungen!$C$11,0,IF(Kundendaten!L186&gt;=Einstellungen!$C$32,5,IF(Kundendaten!L186&gt;=Einstellungen!$C$33,4,IF(Kundendaten!L186&gt;=Einstellungen!$C$34,3,IF(Kundendaten!L186&gt;=Einstellungen!$C$35,2,1)))))))</f>
        <v/>
      </c>
      <c r="N185" s="37" t="str">
        <f>IF(Kundendaten!C186="","",IF(K185=-1,"",IF(K185=0,0,IF(SUM(Einstellungen!$G$15,Einstellungen!$G$24,Einstellungen!$G$32)&lt;&gt;100,"—",ROUND((K185*Einstellungen!$G$15+L185*Einstellungen!$G$24+M185*Einstellungen!$G$32)/100,1)))))</f>
        <v/>
      </c>
      <c r="O185" s="37" t="str">
        <f>IF(Kundendaten!C186="","",IF(K185=-1,"⚠ Datenfehler",IF(K185=0,"Inaktiv",IF(SUM(Einstellungen!$G$15,Einstellungen!$G$24,Einstellungen!$G$32)&lt;&gt;100,"—",IF(N185&gt;=4,"Champion",IF(N185&gt;=3,"Entwicklung",IF(N185&gt;=2,"Gefährdet","Abwanderung")))))))</f>
        <v/>
      </c>
    </row>
    <row r="186" spans="2:15" ht="14.25" customHeight="1" x14ac:dyDescent="0.35">
      <c r="B186" s="37" t="str">
        <f>IF(Kundendaten!C187="","",Kundendaten!B187)</f>
        <v/>
      </c>
      <c r="C186" s="38" t="str">
        <f>IF(Kundendaten!C187="","",IF(Kundendaten!C187="","",Kundendaten!C187))</f>
        <v/>
      </c>
      <c r="D186" s="38" t="str">
        <f>IF(Kundendaten!C187="","",IF(Kundendaten!D187="","",Kundendaten!D187))</f>
        <v/>
      </c>
      <c r="E186" s="38" t="str">
        <f>IF(Kundendaten!C187="","",IF(Kundendaten!E187="","",Kundendaten!E187))</f>
        <v/>
      </c>
      <c r="F186" s="38" t="str">
        <f>IF(Kundendaten!C187="","",IF(Kundendaten!F187="","",Kundendaten!F187))</f>
        <v/>
      </c>
      <c r="G186" s="37" t="str">
        <f>IF(Kundendaten!C187="","",IF(Kundendaten!G187="","",Kundendaten!G187))</f>
        <v/>
      </c>
      <c r="H186" s="38" t="str">
        <f>IF(Kundendaten!C187="","",IF(Kundendaten!H187="","",Kundendaten!H187))</f>
        <v/>
      </c>
      <c r="I186" s="37" t="str">
        <f>IF(Kundendaten!C187="","",IF(Kundendaten!I187="","",IF(OR(UPPER(Kundendaten!I187)="D",UPPER(Kundendaten!I187)="DE",UPPER(Kundendaten!I187)="DEU",UPPER(Kundendaten!I187)="DEUTSCHLAND",UPPER(Kundendaten!I187)="GERMANY",UPPER(Kundendaten!I187)="GER"),"",IFERROR(UPPER(VLOOKUP(UPPER(Kundendaten!I187),Laendercodes!$A:$B,2,FALSE())),UPPER(Kundendaten!I187)))))</f>
        <v/>
      </c>
      <c r="J186" s="59" t="str">
        <f>IF(Kundendaten!C187="","",Einstellungen!$C$9-Kundendaten!J187)</f>
        <v/>
      </c>
      <c r="K186" s="37" t="str">
        <f>IF(Kundendaten!C187="","",IF(J186&lt;0,-1,IF(J186&gt;Einstellungen!$C$11,0,IF(J186&lt;=Einstellungen!$D$15,5,IF(J186&lt;=Einstellungen!$D$16,4,IF(J186&lt;=Einstellungen!$D$17,3,IF(J186&lt;=Einstellungen!$D$18,2,1)))))))</f>
        <v/>
      </c>
      <c r="L186" s="37" t="str">
        <f>IF(Kundendaten!C187="","",IF(J186&lt;0,-1,IF(J186&gt;Einstellungen!$C$11,0,IF(Kundendaten!K187&gt;=Einstellungen!$C$24,5,IF(Kundendaten!K187&gt;=Einstellungen!$C$25,4,IF(Kundendaten!K187&gt;=Einstellungen!$C$26,3,IF(Kundendaten!K187&gt;=Einstellungen!$C$27,2,1)))))))</f>
        <v/>
      </c>
      <c r="M186" s="37" t="str">
        <f>IF(Kundendaten!C187="","",IF(J186&lt;0,-1,IF(J186&gt;Einstellungen!$C$11,0,IF(Kundendaten!L187&gt;=Einstellungen!$C$32,5,IF(Kundendaten!L187&gt;=Einstellungen!$C$33,4,IF(Kundendaten!L187&gt;=Einstellungen!$C$34,3,IF(Kundendaten!L187&gt;=Einstellungen!$C$35,2,1)))))))</f>
        <v/>
      </c>
      <c r="N186" s="37" t="str">
        <f>IF(Kundendaten!C187="","",IF(K186=-1,"",IF(K186=0,0,IF(SUM(Einstellungen!$G$15,Einstellungen!$G$24,Einstellungen!$G$32)&lt;&gt;100,"—",ROUND((K186*Einstellungen!$G$15+L186*Einstellungen!$G$24+M186*Einstellungen!$G$32)/100,1)))))</f>
        <v/>
      </c>
      <c r="O186" s="37" t="str">
        <f>IF(Kundendaten!C187="","",IF(K186=-1,"⚠ Datenfehler",IF(K186=0,"Inaktiv",IF(SUM(Einstellungen!$G$15,Einstellungen!$G$24,Einstellungen!$G$32)&lt;&gt;100,"—",IF(N186&gt;=4,"Champion",IF(N186&gt;=3,"Entwicklung",IF(N186&gt;=2,"Gefährdet","Abwanderung")))))))</f>
        <v/>
      </c>
    </row>
    <row r="187" spans="2:15" ht="14.25" customHeight="1" x14ac:dyDescent="0.35">
      <c r="B187" s="37" t="str">
        <f>IF(Kundendaten!C188="","",Kundendaten!B188)</f>
        <v/>
      </c>
      <c r="C187" s="38" t="str">
        <f>IF(Kundendaten!C188="","",IF(Kundendaten!C188="","",Kundendaten!C188))</f>
        <v/>
      </c>
      <c r="D187" s="38" t="str">
        <f>IF(Kundendaten!C188="","",IF(Kundendaten!D188="","",Kundendaten!D188))</f>
        <v/>
      </c>
      <c r="E187" s="38" t="str">
        <f>IF(Kundendaten!C188="","",IF(Kundendaten!E188="","",Kundendaten!E188))</f>
        <v/>
      </c>
      <c r="F187" s="38" t="str">
        <f>IF(Kundendaten!C188="","",IF(Kundendaten!F188="","",Kundendaten!F188))</f>
        <v/>
      </c>
      <c r="G187" s="37" t="str">
        <f>IF(Kundendaten!C188="","",IF(Kundendaten!G188="","",Kundendaten!G188))</f>
        <v/>
      </c>
      <c r="H187" s="38" t="str">
        <f>IF(Kundendaten!C188="","",IF(Kundendaten!H188="","",Kundendaten!H188))</f>
        <v/>
      </c>
      <c r="I187" s="37" t="str">
        <f>IF(Kundendaten!C188="","",IF(Kundendaten!I188="","",IF(OR(UPPER(Kundendaten!I188)="D",UPPER(Kundendaten!I188)="DE",UPPER(Kundendaten!I188)="DEU",UPPER(Kundendaten!I188)="DEUTSCHLAND",UPPER(Kundendaten!I188)="GERMANY",UPPER(Kundendaten!I188)="GER"),"",IFERROR(UPPER(VLOOKUP(UPPER(Kundendaten!I188),Laendercodes!$A:$B,2,FALSE())),UPPER(Kundendaten!I188)))))</f>
        <v/>
      </c>
      <c r="J187" s="59" t="str">
        <f>IF(Kundendaten!C188="","",Einstellungen!$C$9-Kundendaten!J188)</f>
        <v/>
      </c>
      <c r="K187" s="37" t="str">
        <f>IF(Kundendaten!C188="","",IF(J187&lt;0,-1,IF(J187&gt;Einstellungen!$C$11,0,IF(J187&lt;=Einstellungen!$D$15,5,IF(J187&lt;=Einstellungen!$D$16,4,IF(J187&lt;=Einstellungen!$D$17,3,IF(J187&lt;=Einstellungen!$D$18,2,1)))))))</f>
        <v/>
      </c>
      <c r="L187" s="37" t="str">
        <f>IF(Kundendaten!C188="","",IF(J187&lt;0,-1,IF(J187&gt;Einstellungen!$C$11,0,IF(Kundendaten!K188&gt;=Einstellungen!$C$24,5,IF(Kundendaten!K188&gt;=Einstellungen!$C$25,4,IF(Kundendaten!K188&gt;=Einstellungen!$C$26,3,IF(Kundendaten!K188&gt;=Einstellungen!$C$27,2,1)))))))</f>
        <v/>
      </c>
      <c r="M187" s="37" t="str">
        <f>IF(Kundendaten!C188="","",IF(J187&lt;0,-1,IF(J187&gt;Einstellungen!$C$11,0,IF(Kundendaten!L188&gt;=Einstellungen!$C$32,5,IF(Kundendaten!L188&gt;=Einstellungen!$C$33,4,IF(Kundendaten!L188&gt;=Einstellungen!$C$34,3,IF(Kundendaten!L188&gt;=Einstellungen!$C$35,2,1)))))))</f>
        <v/>
      </c>
      <c r="N187" s="37" t="str">
        <f>IF(Kundendaten!C188="","",IF(K187=-1,"",IF(K187=0,0,IF(SUM(Einstellungen!$G$15,Einstellungen!$G$24,Einstellungen!$G$32)&lt;&gt;100,"—",ROUND((K187*Einstellungen!$G$15+L187*Einstellungen!$G$24+M187*Einstellungen!$G$32)/100,1)))))</f>
        <v/>
      </c>
      <c r="O187" s="37" t="str">
        <f>IF(Kundendaten!C188="","",IF(K187=-1,"⚠ Datenfehler",IF(K187=0,"Inaktiv",IF(SUM(Einstellungen!$G$15,Einstellungen!$G$24,Einstellungen!$G$32)&lt;&gt;100,"—",IF(N187&gt;=4,"Champion",IF(N187&gt;=3,"Entwicklung",IF(N187&gt;=2,"Gefährdet","Abwanderung")))))))</f>
        <v/>
      </c>
    </row>
    <row r="188" spans="2:15" ht="14.25" customHeight="1" x14ac:dyDescent="0.35">
      <c r="B188" s="37" t="str">
        <f>IF(Kundendaten!C189="","",Kundendaten!B189)</f>
        <v/>
      </c>
      <c r="C188" s="38" t="str">
        <f>IF(Kundendaten!C189="","",IF(Kundendaten!C189="","",Kundendaten!C189))</f>
        <v/>
      </c>
      <c r="D188" s="38" t="str">
        <f>IF(Kundendaten!C189="","",IF(Kundendaten!D189="","",Kundendaten!D189))</f>
        <v/>
      </c>
      <c r="E188" s="38" t="str">
        <f>IF(Kundendaten!C189="","",IF(Kundendaten!E189="","",Kundendaten!E189))</f>
        <v/>
      </c>
      <c r="F188" s="38" t="str">
        <f>IF(Kundendaten!C189="","",IF(Kundendaten!F189="","",Kundendaten!F189))</f>
        <v/>
      </c>
      <c r="G188" s="37" t="str">
        <f>IF(Kundendaten!C189="","",IF(Kundendaten!G189="","",Kundendaten!G189))</f>
        <v/>
      </c>
      <c r="H188" s="38" t="str">
        <f>IF(Kundendaten!C189="","",IF(Kundendaten!H189="","",Kundendaten!H189))</f>
        <v/>
      </c>
      <c r="I188" s="37" t="str">
        <f>IF(Kundendaten!C189="","",IF(Kundendaten!I189="","",IF(OR(UPPER(Kundendaten!I189)="D",UPPER(Kundendaten!I189)="DE",UPPER(Kundendaten!I189)="DEU",UPPER(Kundendaten!I189)="DEUTSCHLAND",UPPER(Kundendaten!I189)="GERMANY",UPPER(Kundendaten!I189)="GER"),"",IFERROR(UPPER(VLOOKUP(UPPER(Kundendaten!I189),Laendercodes!$A:$B,2,FALSE())),UPPER(Kundendaten!I189)))))</f>
        <v/>
      </c>
      <c r="J188" s="59" t="str">
        <f>IF(Kundendaten!C189="","",Einstellungen!$C$9-Kundendaten!J189)</f>
        <v/>
      </c>
      <c r="K188" s="37" t="str">
        <f>IF(Kundendaten!C189="","",IF(J188&lt;0,-1,IF(J188&gt;Einstellungen!$C$11,0,IF(J188&lt;=Einstellungen!$D$15,5,IF(J188&lt;=Einstellungen!$D$16,4,IF(J188&lt;=Einstellungen!$D$17,3,IF(J188&lt;=Einstellungen!$D$18,2,1)))))))</f>
        <v/>
      </c>
      <c r="L188" s="37" t="str">
        <f>IF(Kundendaten!C189="","",IF(J188&lt;0,-1,IF(J188&gt;Einstellungen!$C$11,0,IF(Kundendaten!K189&gt;=Einstellungen!$C$24,5,IF(Kundendaten!K189&gt;=Einstellungen!$C$25,4,IF(Kundendaten!K189&gt;=Einstellungen!$C$26,3,IF(Kundendaten!K189&gt;=Einstellungen!$C$27,2,1)))))))</f>
        <v/>
      </c>
      <c r="M188" s="37" t="str">
        <f>IF(Kundendaten!C189="","",IF(J188&lt;0,-1,IF(J188&gt;Einstellungen!$C$11,0,IF(Kundendaten!L189&gt;=Einstellungen!$C$32,5,IF(Kundendaten!L189&gt;=Einstellungen!$C$33,4,IF(Kundendaten!L189&gt;=Einstellungen!$C$34,3,IF(Kundendaten!L189&gt;=Einstellungen!$C$35,2,1)))))))</f>
        <v/>
      </c>
      <c r="N188" s="37" t="str">
        <f>IF(Kundendaten!C189="","",IF(K188=-1,"",IF(K188=0,0,IF(SUM(Einstellungen!$G$15,Einstellungen!$G$24,Einstellungen!$G$32)&lt;&gt;100,"—",ROUND((K188*Einstellungen!$G$15+L188*Einstellungen!$G$24+M188*Einstellungen!$G$32)/100,1)))))</f>
        <v/>
      </c>
      <c r="O188" s="37" t="str">
        <f>IF(Kundendaten!C189="","",IF(K188=-1,"⚠ Datenfehler",IF(K188=0,"Inaktiv",IF(SUM(Einstellungen!$G$15,Einstellungen!$G$24,Einstellungen!$G$32)&lt;&gt;100,"—",IF(N188&gt;=4,"Champion",IF(N188&gt;=3,"Entwicklung",IF(N188&gt;=2,"Gefährdet","Abwanderung")))))))</f>
        <v/>
      </c>
    </row>
    <row r="189" spans="2:15" ht="14.25" customHeight="1" x14ac:dyDescent="0.35">
      <c r="B189" s="37" t="str">
        <f>IF(Kundendaten!C190="","",Kundendaten!B190)</f>
        <v/>
      </c>
      <c r="C189" s="38" t="str">
        <f>IF(Kundendaten!C190="","",IF(Kundendaten!C190="","",Kundendaten!C190))</f>
        <v/>
      </c>
      <c r="D189" s="38" t="str">
        <f>IF(Kundendaten!C190="","",IF(Kundendaten!D190="","",Kundendaten!D190))</f>
        <v/>
      </c>
      <c r="E189" s="38" t="str">
        <f>IF(Kundendaten!C190="","",IF(Kundendaten!E190="","",Kundendaten!E190))</f>
        <v/>
      </c>
      <c r="F189" s="38" t="str">
        <f>IF(Kundendaten!C190="","",IF(Kundendaten!F190="","",Kundendaten!F190))</f>
        <v/>
      </c>
      <c r="G189" s="37" t="str">
        <f>IF(Kundendaten!C190="","",IF(Kundendaten!G190="","",Kundendaten!G190))</f>
        <v/>
      </c>
      <c r="H189" s="38" t="str">
        <f>IF(Kundendaten!C190="","",IF(Kundendaten!H190="","",Kundendaten!H190))</f>
        <v/>
      </c>
      <c r="I189" s="37" t="str">
        <f>IF(Kundendaten!C190="","",IF(Kundendaten!I190="","",IF(OR(UPPER(Kundendaten!I190)="D",UPPER(Kundendaten!I190)="DE",UPPER(Kundendaten!I190)="DEU",UPPER(Kundendaten!I190)="DEUTSCHLAND",UPPER(Kundendaten!I190)="GERMANY",UPPER(Kundendaten!I190)="GER"),"",IFERROR(UPPER(VLOOKUP(UPPER(Kundendaten!I190),Laendercodes!$A:$B,2,FALSE())),UPPER(Kundendaten!I190)))))</f>
        <v/>
      </c>
      <c r="J189" s="59" t="str">
        <f>IF(Kundendaten!C190="","",Einstellungen!$C$9-Kundendaten!J190)</f>
        <v/>
      </c>
      <c r="K189" s="37" t="str">
        <f>IF(Kundendaten!C190="","",IF(J189&lt;0,-1,IF(J189&gt;Einstellungen!$C$11,0,IF(J189&lt;=Einstellungen!$D$15,5,IF(J189&lt;=Einstellungen!$D$16,4,IF(J189&lt;=Einstellungen!$D$17,3,IF(J189&lt;=Einstellungen!$D$18,2,1)))))))</f>
        <v/>
      </c>
      <c r="L189" s="37" t="str">
        <f>IF(Kundendaten!C190="","",IF(J189&lt;0,-1,IF(J189&gt;Einstellungen!$C$11,0,IF(Kundendaten!K190&gt;=Einstellungen!$C$24,5,IF(Kundendaten!K190&gt;=Einstellungen!$C$25,4,IF(Kundendaten!K190&gt;=Einstellungen!$C$26,3,IF(Kundendaten!K190&gt;=Einstellungen!$C$27,2,1)))))))</f>
        <v/>
      </c>
      <c r="M189" s="37" t="str">
        <f>IF(Kundendaten!C190="","",IF(J189&lt;0,-1,IF(J189&gt;Einstellungen!$C$11,0,IF(Kundendaten!L190&gt;=Einstellungen!$C$32,5,IF(Kundendaten!L190&gt;=Einstellungen!$C$33,4,IF(Kundendaten!L190&gt;=Einstellungen!$C$34,3,IF(Kundendaten!L190&gt;=Einstellungen!$C$35,2,1)))))))</f>
        <v/>
      </c>
      <c r="N189" s="37" t="str">
        <f>IF(Kundendaten!C190="","",IF(K189=-1,"",IF(K189=0,0,IF(SUM(Einstellungen!$G$15,Einstellungen!$G$24,Einstellungen!$G$32)&lt;&gt;100,"—",ROUND((K189*Einstellungen!$G$15+L189*Einstellungen!$G$24+M189*Einstellungen!$G$32)/100,1)))))</f>
        <v/>
      </c>
      <c r="O189" s="37" t="str">
        <f>IF(Kundendaten!C190="","",IF(K189=-1,"⚠ Datenfehler",IF(K189=0,"Inaktiv",IF(SUM(Einstellungen!$G$15,Einstellungen!$G$24,Einstellungen!$G$32)&lt;&gt;100,"—",IF(N189&gt;=4,"Champion",IF(N189&gt;=3,"Entwicklung",IF(N189&gt;=2,"Gefährdet","Abwanderung")))))))</f>
        <v/>
      </c>
    </row>
    <row r="190" spans="2:15" ht="14.25" customHeight="1" x14ac:dyDescent="0.35">
      <c r="B190" s="37" t="str">
        <f>IF(Kundendaten!C191="","",Kundendaten!B191)</f>
        <v/>
      </c>
      <c r="C190" s="38" t="str">
        <f>IF(Kundendaten!C191="","",IF(Kundendaten!C191="","",Kundendaten!C191))</f>
        <v/>
      </c>
      <c r="D190" s="38" t="str">
        <f>IF(Kundendaten!C191="","",IF(Kundendaten!D191="","",Kundendaten!D191))</f>
        <v/>
      </c>
      <c r="E190" s="38" t="str">
        <f>IF(Kundendaten!C191="","",IF(Kundendaten!E191="","",Kundendaten!E191))</f>
        <v/>
      </c>
      <c r="F190" s="38" t="str">
        <f>IF(Kundendaten!C191="","",IF(Kundendaten!F191="","",Kundendaten!F191))</f>
        <v/>
      </c>
      <c r="G190" s="37" t="str">
        <f>IF(Kundendaten!C191="","",IF(Kundendaten!G191="","",Kundendaten!G191))</f>
        <v/>
      </c>
      <c r="H190" s="38" t="str">
        <f>IF(Kundendaten!C191="","",IF(Kundendaten!H191="","",Kundendaten!H191))</f>
        <v/>
      </c>
      <c r="I190" s="37" t="str">
        <f>IF(Kundendaten!C191="","",IF(Kundendaten!I191="","",IF(OR(UPPER(Kundendaten!I191)="D",UPPER(Kundendaten!I191)="DE",UPPER(Kundendaten!I191)="DEU",UPPER(Kundendaten!I191)="DEUTSCHLAND",UPPER(Kundendaten!I191)="GERMANY",UPPER(Kundendaten!I191)="GER"),"",IFERROR(UPPER(VLOOKUP(UPPER(Kundendaten!I191),Laendercodes!$A:$B,2,FALSE())),UPPER(Kundendaten!I191)))))</f>
        <v/>
      </c>
      <c r="J190" s="59" t="str">
        <f>IF(Kundendaten!C191="","",Einstellungen!$C$9-Kundendaten!J191)</f>
        <v/>
      </c>
      <c r="K190" s="37" t="str">
        <f>IF(Kundendaten!C191="","",IF(J190&lt;0,-1,IF(J190&gt;Einstellungen!$C$11,0,IF(J190&lt;=Einstellungen!$D$15,5,IF(J190&lt;=Einstellungen!$D$16,4,IF(J190&lt;=Einstellungen!$D$17,3,IF(J190&lt;=Einstellungen!$D$18,2,1)))))))</f>
        <v/>
      </c>
      <c r="L190" s="37" t="str">
        <f>IF(Kundendaten!C191="","",IF(J190&lt;0,-1,IF(J190&gt;Einstellungen!$C$11,0,IF(Kundendaten!K191&gt;=Einstellungen!$C$24,5,IF(Kundendaten!K191&gt;=Einstellungen!$C$25,4,IF(Kundendaten!K191&gt;=Einstellungen!$C$26,3,IF(Kundendaten!K191&gt;=Einstellungen!$C$27,2,1)))))))</f>
        <v/>
      </c>
      <c r="M190" s="37" t="str">
        <f>IF(Kundendaten!C191="","",IF(J190&lt;0,-1,IF(J190&gt;Einstellungen!$C$11,0,IF(Kundendaten!L191&gt;=Einstellungen!$C$32,5,IF(Kundendaten!L191&gt;=Einstellungen!$C$33,4,IF(Kundendaten!L191&gt;=Einstellungen!$C$34,3,IF(Kundendaten!L191&gt;=Einstellungen!$C$35,2,1)))))))</f>
        <v/>
      </c>
      <c r="N190" s="37" t="str">
        <f>IF(Kundendaten!C191="","",IF(K190=-1,"",IF(K190=0,0,IF(SUM(Einstellungen!$G$15,Einstellungen!$G$24,Einstellungen!$G$32)&lt;&gt;100,"—",ROUND((K190*Einstellungen!$G$15+L190*Einstellungen!$G$24+M190*Einstellungen!$G$32)/100,1)))))</f>
        <v/>
      </c>
      <c r="O190" s="37" t="str">
        <f>IF(Kundendaten!C191="","",IF(K190=-1,"⚠ Datenfehler",IF(K190=0,"Inaktiv",IF(SUM(Einstellungen!$G$15,Einstellungen!$G$24,Einstellungen!$G$32)&lt;&gt;100,"—",IF(N190&gt;=4,"Champion",IF(N190&gt;=3,"Entwicklung",IF(N190&gt;=2,"Gefährdet","Abwanderung")))))))</f>
        <v/>
      </c>
    </row>
    <row r="191" spans="2:15" ht="14.25" customHeight="1" x14ac:dyDescent="0.35">
      <c r="B191" s="37" t="str">
        <f>IF(Kundendaten!C192="","",Kundendaten!B192)</f>
        <v/>
      </c>
      <c r="C191" s="38" t="str">
        <f>IF(Kundendaten!C192="","",IF(Kundendaten!C192="","",Kundendaten!C192))</f>
        <v/>
      </c>
      <c r="D191" s="38" t="str">
        <f>IF(Kundendaten!C192="","",IF(Kundendaten!D192="","",Kundendaten!D192))</f>
        <v/>
      </c>
      <c r="E191" s="38" t="str">
        <f>IF(Kundendaten!C192="","",IF(Kundendaten!E192="","",Kundendaten!E192))</f>
        <v/>
      </c>
      <c r="F191" s="38" t="str">
        <f>IF(Kundendaten!C192="","",IF(Kundendaten!F192="","",Kundendaten!F192))</f>
        <v/>
      </c>
      <c r="G191" s="37" t="str">
        <f>IF(Kundendaten!C192="","",IF(Kundendaten!G192="","",Kundendaten!G192))</f>
        <v/>
      </c>
      <c r="H191" s="38" t="str">
        <f>IF(Kundendaten!C192="","",IF(Kundendaten!H192="","",Kundendaten!H192))</f>
        <v/>
      </c>
      <c r="I191" s="37" t="str">
        <f>IF(Kundendaten!C192="","",IF(Kundendaten!I192="","",IF(OR(UPPER(Kundendaten!I192)="D",UPPER(Kundendaten!I192)="DE",UPPER(Kundendaten!I192)="DEU",UPPER(Kundendaten!I192)="DEUTSCHLAND",UPPER(Kundendaten!I192)="GERMANY",UPPER(Kundendaten!I192)="GER"),"",IFERROR(UPPER(VLOOKUP(UPPER(Kundendaten!I192),Laendercodes!$A:$B,2,FALSE())),UPPER(Kundendaten!I192)))))</f>
        <v/>
      </c>
      <c r="J191" s="59" t="str">
        <f>IF(Kundendaten!C192="","",Einstellungen!$C$9-Kundendaten!J192)</f>
        <v/>
      </c>
      <c r="K191" s="37" t="str">
        <f>IF(Kundendaten!C192="","",IF(J191&lt;0,-1,IF(J191&gt;Einstellungen!$C$11,0,IF(J191&lt;=Einstellungen!$D$15,5,IF(J191&lt;=Einstellungen!$D$16,4,IF(J191&lt;=Einstellungen!$D$17,3,IF(J191&lt;=Einstellungen!$D$18,2,1)))))))</f>
        <v/>
      </c>
      <c r="L191" s="37" t="str">
        <f>IF(Kundendaten!C192="","",IF(J191&lt;0,-1,IF(J191&gt;Einstellungen!$C$11,0,IF(Kundendaten!K192&gt;=Einstellungen!$C$24,5,IF(Kundendaten!K192&gt;=Einstellungen!$C$25,4,IF(Kundendaten!K192&gt;=Einstellungen!$C$26,3,IF(Kundendaten!K192&gt;=Einstellungen!$C$27,2,1)))))))</f>
        <v/>
      </c>
      <c r="M191" s="37" t="str">
        <f>IF(Kundendaten!C192="","",IF(J191&lt;0,-1,IF(J191&gt;Einstellungen!$C$11,0,IF(Kundendaten!L192&gt;=Einstellungen!$C$32,5,IF(Kundendaten!L192&gt;=Einstellungen!$C$33,4,IF(Kundendaten!L192&gt;=Einstellungen!$C$34,3,IF(Kundendaten!L192&gt;=Einstellungen!$C$35,2,1)))))))</f>
        <v/>
      </c>
      <c r="N191" s="37" t="str">
        <f>IF(Kundendaten!C192="","",IF(K191=-1,"",IF(K191=0,0,IF(SUM(Einstellungen!$G$15,Einstellungen!$G$24,Einstellungen!$G$32)&lt;&gt;100,"—",ROUND((K191*Einstellungen!$G$15+L191*Einstellungen!$G$24+M191*Einstellungen!$G$32)/100,1)))))</f>
        <v/>
      </c>
      <c r="O191" s="37" t="str">
        <f>IF(Kundendaten!C192="","",IF(K191=-1,"⚠ Datenfehler",IF(K191=0,"Inaktiv",IF(SUM(Einstellungen!$G$15,Einstellungen!$G$24,Einstellungen!$G$32)&lt;&gt;100,"—",IF(N191&gt;=4,"Champion",IF(N191&gt;=3,"Entwicklung",IF(N191&gt;=2,"Gefährdet","Abwanderung")))))))</f>
        <v/>
      </c>
    </row>
    <row r="192" spans="2:15" ht="14.25" customHeight="1" x14ac:dyDescent="0.35">
      <c r="B192" s="37" t="str">
        <f>IF(Kundendaten!C193="","",Kundendaten!B193)</f>
        <v/>
      </c>
      <c r="C192" s="38" t="str">
        <f>IF(Kundendaten!C193="","",IF(Kundendaten!C193="","",Kundendaten!C193))</f>
        <v/>
      </c>
      <c r="D192" s="38" t="str">
        <f>IF(Kundendaten!C193="","",IF(Kundendaten!D193="","",Kundendaten!D193))</f>
        <v/>
      </c>
      <c r="E192" s="38" t="str">
        <f>IF(Kundendaten!C193="","",IF(Kundendaten!E193="","",Kundendaten!E193))</f>
        <v/>
      </c>
      <c r="F192" s="38" t="str">
        <f>IF(Kundendaten!C193="","",IF(Kundendaten!F193="","",Kundendaten!F193))</f>
        <v/>
      </c>
      <c r="G192" s="37" t="str">
        <f>IF(Kundendaten!C193="","",IF(Kundendaten!G193="","",Kundendaten!G193))</f>
        <v/>
      </c>
      <c r="H192" s="38" t="str">
        <f>IF(Kundendaten!C193="","",IF(Kundendaten!H193="","",Kundendaten!H193))</f>
        <v/>
      </c>
      <c r="I192" s="37" t="str">
        <f>IF(Kundendaten!C193="","",IF(Kundendaten!I193="","",IF(OR(UPPER(Kundendaten!I193)="D",UPPER(Kundendaten!I193)="DE",UPPER(Kundendaten!I193)="DEU",UPPER(Kundendaten!I193)="DEUTSCHLAND",UPPER(Kundendaten!I193)="GERMANY",UPPER(Kundendaten!I193)="GER"),"",IFERROR(UPPER(VLOOKUP(UPPER(Kundendaten!I193),Laendercodes!$A:$B,2,FALSE())),UPPER(Kundendaten!I193)))))</f>
        <v/>
      </c>
      <c r="J192" s="59" t="str">
        <f>IF(Kundendaten!C193="","",Einstellungen!$C$9-Kundendaten!J193)</f>
        <v/>
      </c>
      <c r="K192" s="37" t="str">
        <f>IF(Kundendaten!C193="","",IF(J192&lt;0,-1,IF(J192&gt;Einstellungen!$C$11,0,IF(J192&lt;=Einstellungen!$D$15,5,IF(J192&lt;=Einstellungen!$D$16,4,IF(J192&lt;=Einstellungen!$D$17,3,IF(J192&lt;=Einstellungen!$D$18,2,1)))))))</f>
        <v/>
      </c>
      <c r="L192" s="37" t="str">
        <f>IF(Kundendaten!C193="","",IF(J192&lt;0,-1,IF(J192&gt;Einstellungen!$C$11,0,IF(Kundendaten!K193&gt;=Einstellungen!$C$24,5,IF(Kundendaten!K193&gt;=Einstellungen!$C$25,4,IF(Kundendaten!K193&gt;=Einstellungen!$C$26,3,IF(Kundendaten!K193&gt;=Einstellungen!$C$27,2,1)))))))</f>
        <v/>
      </c>
      <c r="M192" s="37" t="str">
        <f>IF(Kundendaten!C193="","",IF(J192&lt;0,-1,IF(J192&gt;Einstellungen!$C$11,0,IF(Kundendaten!L193&gt;=Einstellungen!$C$32,5,IF(Kundendaten!L193&gt;=Einstellungen!$C$33,4,IF(Kundendaten!L193&gt;=Einstellungen!$C$34,3,IF(Kundendaten!L193&gt;=Einstellungen!$C$35,2,1)))))))</f>
        <v/>
      </c>
      <c r="N192" s="37" t="str">
        <f>IF(Kundendaten!C193="","",IF(K192=-1,"",IF(K192=0,0,IF(SUM(Einstellungen!$G$15,Einstellungen!$G$24,Einstellungen!$G$32)&lt;&gt;100,"—",ROUND((K192*Einstellungen!$G$15+L192*Einstellungen!$G$24+M192*Einstellungen!$G$32)/100,1)))))</f>
        <v/>
      </c>
      <c r="O192" s="37" t="str">
        <f>IF(Kundendaten!C193="","",IF(K192=-1,"⚠ Datenfehler",IF(K192=0,"Inaktiv",IF(SUM(Einstellungen!$G$15,Einstellungen!$G$24,Einstellungen!$G$32)&lt;&gt;100,"—",IF(N192&gt;=4,"Champion",IF(N192&gt;=3,"Entwicklung",IF(N192&gt;=2,"Gefährdet","Abwanderung")))))))</f>
        <v/>
      </c>
    </row>
    <row r="193" spans="2:15" ht="14.25" customHeight="1" x14ac:dyDescent="0.35">
      <c r="B193" s="37" t="str">
        <f>IF(Kundendaten!C194="","",Kundendaten!B194)</f>
        <v/>
      </c>
      <c r="C193" s="38" t="str">
        <f>IF(Kundendaten!C194="","",IF(Kundendaten!C194="","",Kundendaten!C194))</f>
        <v/>
      </c>
      <c r="D193" s="38" t="str">
        <f>IF(Kundendaten!C194="","",IF(Kundendaten!D194="","",Kundendaten!D194))</f>
        <v/>
      </c>
      <c r="E193" s="38" t="str">
        <f>IF(Kundendaten!C194="","",IF(Kundendaten!E194="","",Kundendaten!E194))</f>
        <v/>
      </c>
      <c r="F193" s="38" t="str">
        <f>IF(Kundendaten!C194="","",IF(Kundendaten!F194="","",Kundendaten!F194))</f>
        <v/>
      </c>
      <c r="G193" s="37" t="str">
        <f>IF(Kundendaten!C194="","",IF(Kundendaten!G194="","",Kundendaten!G194))</f>
        <v/>
      </c>
      <c r="H193" s="38" t="str">
        <f>IF(Kundendaten!C194="","",IF(Kundendaten!H194="","",Kundendaten!H194))</f>
        <v/>
      </c>
      <c r="I193" s="37" t="str">
        <f>IF(Kundendaten!C194="","",IF(Kundendaten!I194="","",IF(OR(UPPER(Kundendaten!I194)="D",UPPER(Kundendaten!I194)="DE",UPPER(Kundendaten!I194)="DEU",UPPER(Kundendaten!I194)="DEUTSCHLAND",UPPER(Kundendaten!I194)="GERMANY",UPPER(Kundendaten!I194)="GER"),"",IFERROR(UPPER(VLOOKUP(UPPER(Kundendaten!I194),Laendercodes!$A:$B,2,FALSE())),UPPER(Kundendaten!I194)))))</f>
        <v/>
      </c>
      <c r="J193" s="59" t="str">
        <f>IF(Kundendaten!C194="","",Einstellungen!$C$9-Kundendaten!J194)</f>
        <v/>
      </c>
      <c r="K193" s="37" t="str">
        <f>IF(Kundendaten!C194="","",IF(J193&lt;0,-1,IF(J193&gt;Einstellungen!$C$11,0,IF(J193&lt;=Einstellungen!$D$15,5,IF(J193&lt;=Einstellungen!$D$16,4,IF(J193&lt;=Einstellungen!$D$17,3,IF(J193&lt;=Einstellungen!$D$18,2,1)))))))</f>
        <v/>
      </c>
      <c r="L193" s="37" t="str">
        <f>IF(Kundendaten!C194="","",IF(J193&lt;0,-1,IF(J193&gt;Einstellungen!$C$11,0,IF(Kundendaten!K194&gt;=Einstellungen!$C$24,5,IF(Kundendaten!K194&gt;=Einstellungen!$C$25,4,IF(Kundendaten!K194&gt;=Einstellungen!$C$26,3,IF(Kundendaten!K194&gt;=Einstellungen!$C$27,2,1)))))))</f>
        <v/>
      </c>
      <c r="M193" s="37" t="str">
        <f>IF(Kundendaten!C194="","",IF(J193&lt;0,-1,IF(J193&gt;Einstellungen!$C$11,0,IF(Kundendaten!L194&gt;=Einstellungen!$C$32,5,IF(Kundendaten!L194&gt;=Einstellungen!$C$33,4,IF(Kundendaten!L194&gt;=Einstellungen!$C$34,3,IF(Kundendaten!L194&gt;=Einstellungen!$C$35,2,1)))))))</f>
        <v/>
      </c>
      <c r="N193" s="37" t="str">
        <f>IF(Kundendaten!C194="","",IF(K193=-1,"",IF(K193=0,0,IF(SUM(Einstellungen!$G$15,Einstellungen!$G$24,Einstellungen!$G$32)&lt;&gt;100,"—",ROUND((K193*Einstellungen!$G$15+L193*Einstellungen!$G$24+M193*Einstellungen!$G$32)/100,1)))))</f>
        <v/>
      </c>
      <c r="O193" s="37" t="str">
        <f>IF(Kundendaten!C194="","",IF(K193=-1,"⚠ Datenfehler",IF(K193=0,"Inaktiv",IF(SUM(Einstellungen!$G$15,Einstellungen!$G$24,Einstellungen!$G$32)&lt;&gt;100,"—",IF(N193&gt;=4,"Champion",IF(N193&gt;=3,"Entwicklung",IF(N193&gt;=2,"Gefährdet","Abwanderung")))))))</f>
        <v/>
      </c>
    </row>
    <row r="194" spans="2:15" ht="14.25" customHeight="1" x14ac:dyDescent="0.35">
      <c r="B194" s="37" t="str">
        <f>IF(Kundendaten!C195="","",Kundendaten!B195)</f>
        <v/>
      </c>
      <c r="C194" s="38" t="str">
        <f>IF(Kundendaten!C195="","",IF(Kundendaten!C195="","",Kundendaten!C195))</f>
        <v/>
      </c>
      <c r="D194" s="38" t="str">
        <f>IF(Kundendaten!C195="","",IF(Kundendaten!D195="","",Kundendaten!D195))</f>
        <v/>
      </c>
      <c r="E194" s="38" t="str">
        <f>IF(Kundendaten!C195="","",IF(Kundendaten!E195="","",Kundendaten!E195))</f>
        <v/>
      </c>
      <c r="F194" s="38" t="str">
        <f>IF(Kundendaten!C195="","",IF(Kundendaten!F195="","",Kundendaten!F195))</f>
        <v/>
      </c>
      <c r="G194" s="37" t="str">
        <f>IF(Kundendaten!C195="","",IF(Kundendaten!G195="","",Kundendaten!G195))</f>
        <v/>
      </c>
      <c r="H194" s="38" t="str">
        <f>IF(Kundendaten!C195="","",IF(Kundendaten!H195="","",Kundendaten!H195))</f>
        <v/>
      </c>
      <c r="I194" s="37" t="str">
        <f>IF(Kundendaten!C195="","",IF(Kundendaten!I195="","",IF(OR(UPPER(Kundendaten!I195)="D",UPPER(Kundendaten!I195)="DE",UPPER(Kundendaten!I195)="DEU",UPPER(Kundendaten!I195)="DEUTSCHLAND",UPPER(Kundendaten!I195)="GERMANY",UPPER(Kundendaten!I195)="GER"),"",IFERROR(UPPER(VLOOKUP(UPPER(Kundendaten!I195),Laendercodes!$A:$B,2,FALSE())),UPPER(Kundendaten!I195)))))</f>
        <v/>
      </c>
      <c r="J194" s="59" t="str">
        <f>IF(Kundendaten!C195="","",Einstellungen!$C$9-Kundendaten!J195)</f>
        <v/>
      </c>
      <c r="K194" s="37" t="str">
        <f>IF(Kundendaten!C195="","",IF(J194&lt;0,-1,IF(J194&gt;Einstellungen!$C$11,0,IF(J194&lt;=Einstellungen!$D$15,5,IF(J194&lt;=Einstellungen!$D$16,4,IF(J194&lt;=Einstellungen!$D$17,3,IF(J194&lt;=Einstellungen!$D$18,2,1)))))))</f>
        <v/>
      </c>
      <c r="L194" s="37" t="str">
        <f>IF(Kundendaten!C195="","",IF(J194&lt;0,-1,IF(J194&gt;Einstellungen!$C$11,0,IF(Kundendaten!K195&gt;=Einstellungen!$C$24,5,IF(Kundendaten!K195&gt;=Einstellungen!$C$25,4,IF(Kundendaten!K195&gt;=Einstellungen!$C$26,3,IF(Kundendaten!K195&gt;=Einstellungen!$C$27,2,1)))))))</f>
        <v/>
      </c>
      <c r="M194" s="37" t="str">
        <f>IF(Kundendaten!C195="","",IF(J194&lt;0,-1,IF(J194&gt;Einstellungen!$C$11,0,IF(Kundendaten!L195&gt;=Einstellungen!$C$32,5,IF(Kundendaten!L195&gt;=Einstellungen!$C$33,4,IF(Kundendaten!L195&gt;=Einstellungen!$C$34,3,IF(Kundendaten!L195&gt;=Einstellungen!$C$35,2,1)))))))</f>
        <v/>
      </c>
      <c r="N194" s="37" t="str">
        <f>IF(Kundendaten!C195="","",IF(K194=-1,"",IF(K194=0,0,IF(SUM(Einstellungen!$G$15,Einstellungen!$G$24,Einstellungen!$G$32)&lt;&gt;100,"—",ROUND((K194*Einstellungen!$G$15+L194*Einstellungen!$G$24+M194*Einstellungen!$G$32)/100,1)))))</f>
        <v/>
      </c>
      <c r="O194" s="37" t="str">
        <f>IF(Kundendaten!C195="","",IF(K194=-1,"⚠ Datenfehler",IF(K194=0,"Inaktiv",IF(SUM(Einstellungen!$G$15,Einstellungen!$G$24,Einstellungen!$G$32)&lt;&gt;100,"—",IF(N194&gt;=4,"Champion",IF(N194&gt;=3,"Entwicklung",IF(N194&gt;=2,"Gefährdet","Abwanderung")))))))</f>
        <v/>
      </c>
    </row>
    <row r="195" spans="2:15" ht="14.25" customHeight="1" x14ac:dyDescent="0.35">
      <c r="B195" s="37" t="str">
        <f>IF(Kundendaten!C196="","",Kundendaten!B196)</f>
        <v/>
      </c>
      <c r="C195" s="38" t="str">
        <f>IF(Kundendaten!C196="","",IF(Kundendaten!C196="","",Kundendaten!C196))</f>
        <v/>
      </c>
      <c r="D195" s="38" t="str">
        <f>IF(Kundendaten!C196="","",IF(Kundendaten!D196="","",Kundendaten!D196))</f>
        <v/>
      </c>
      <c r="E195" s="38" t="str">
        <f>IF(Kundendaten!C196="","",IF(Kundendaten!E196="","",Kundendaten!E196))</f>
        <v/>
      </c>
      <c r="F195" s="38" t="str">
        <f>IF(Kundendaten!C196="","",IF(Kundendaten!F196="","",Kundendaten!F196))</f>
        <v/>
      </c>
      <c r="G195" s="37" t="str">
        <f>IF(Kundendaten!C196="","",IF(Kundendaten!G196="","",Kundendaten!G196))</f>
        <v/>
      </c>
      <c r="H195" s="38" t="str">
        <f>IF(Kundendaten!C196="","",IF(Kundendaten!H196="","",Kundendaten!H196))</f>
        <v/>
      </c>
      <c r="I195" s="37" t="str">
        <f>IF(Kundendaten!C196="","",IF(Kundendaten!I196="","",IF(OR(UPPER(Kundendaten!I196)="D",UPPER(Kundendaten!I196)="DE",UPPER(Kundendaten!I196)="DEU",UPPER(Kundendaten!I196)="DEUTSCHLAND",UPPER(Kundendaten!I196)="GERMANY",UPPER(Kundendaten!I196)="GER"),"",IFERROR(UPPER(VLOOKUP(UPPER(Kundendaten!I196),Laendercodes!$A:$B,2,FALSE())),UPPER(Kundendaten!I196)))))</f>
        <v/>
      </c>
      <c r="J195" s="59" t="str">
        <f>IF(Kundendaten!C196="","",Einstellungen!$C$9-Kundendaten!J196)</f>
        <v/>
      </c>
      <c r="K195" s="37" t="str">
        <f>IF(Kundendaten!C196="","",IF(J195&lt;0,-1,IF(J195&gt;Einstellungen!$C$11,0,IF(J195&lt;=Einstellungen!$D$15,5,IF(J195&lt;=Einstellungen!$D$16,4,IF(J195&lt;=Einstellungen!$D$17,3,IF(J195&lt;=Einstellungen!$D$18,2,1)))))))</f>
        <v/>
      </c>
      <c r="L195" s="37" t="str">
        <f>IF(Kundendaten!C196="","",IF(J195&lt;0,-1,IF(J195&gt;Einstellungen!$C$11,0,IF(Kundendaten!K196&gt;=Einstellungen!$C$24,5,IF(Kundendaten!K196&gt;=Einstellungen!$C$25,4,IF(Kundendaten!K196&gt;=Einstellungen!$C$26,3,IF(Kundendaten!K196&gt;=Einstellungen!$C$27,2,1)))))))</f>
        <v/>
      </c>
      <c r="M195" s="37" t="str">
        <f>IF(Kundendaten!C196="","",IF(J195&lt;0,-1,IF(J195&gt;Einstellungen!$C$11,0,IF(Kundendaten!L196&gt;=Einstellungen!$C$32,5,IF(Kundendaten!L196&gt;=Einstellungen!$C$33,4,IF(Kundendaten!L196&gt;=Einstellungen!$C$34,3,IF(Kundendaten!L196&gt;=Einstellungen!$C$35,2,1)))))))</f>
        <v/>
      </c>
      <c r="N195" s="37" t="str">
        <f>IF(Kundendaten!C196="","",IF(K195=-1,"",IF(K195=0,0,IF(SUM(Einstellungen!$G$15,Einstellungen!$G$24,Einstellungen!$G$32)&lt;&gt;100,"—",ROUND((K195*Einstellungen!$G$15+L195*Einstellungen!$G$24+M195*Einstellungen!$G$32)/100,1)))))</f>
        <v/>
      </c>
      <c r="O195" s="37" t="str">
        <f>IF(Kundendaten!C196="","",IF(K195=-1,"⚠ Datenfehler",IF(K195=0,"Inaktiv",IF(SUM(Einstellungen!$G$15,Einstellungen!$G$24,Einstellungen!$G$32)&lt;&gt;100,"—",IF(N195&gt;=4,"Champion",IF(N195&gt;=3,"Entwicklung",IF(N195&gt;=2,"Gefährdet","Abwanderung")))))))</f>
        <v/>
      </c>
    </row>
    <row r="196" spans="2:15" ht="14.25" customHeight="1" x14ac:dyDescent="0.35">
      <c r="B196" s="37" t="str">
        <f>IF(Kundendaten!C197="","",Kundendaten!B197)</f>
        <v/>
      </c>
      <c r="C196" s="38" t="str">
        <f>IF(Kundendaten!C197="","",IF(Kundendaten!C197="","",Kundendaten!C197))</f>
        <v/>
      </c>
      <c r="D196" s="38" t="str">
        <f>IF(Kundendaten!C197="","",IF(Kundendaten!D197="","",Kundendaten!D197))</f>
        <v/>
      </c>
      <c r="E196" s="38" t="str">
        <f>IF(Kundendaten!C197="","",IF(Kundendaten!E197="","",Kundendaten!E197))</f>
        <v/>
      </c>
      <c r="F196" s="38" t="str">
        <f>IF(Kundendaten!C197="","",IF(Kundendaten!F197="","",Kundendaten!F197))</f>
        <v/>
      </c>
      <c r="G196" s="37" t="str">
        <f>IF(Kundendaten!C197="","",IF(Kundendaten!G197="","",Kundendaten!G197))</f>
        <v/>
      </c>
      <c r="H196" s="38" t="str">
        <f>IF(Kundendaten!C197="","",IF(Kundendaten!H197="","",Kundendaten!H197))</f>
        <v/>
      </c>
      <c r="I196" s="37" t="str">
        <f>IF(Kundendaten!C197="","",IF(Kundendaten!I197="","",IF(OR(UPPER(Kundendaten!I197)="D",UPPER(Kundendaten!I197)="DE",UPPER(Kundendaten!I197)="DEU",UPPER(Kundendaten!I197)="DEUTSCHLAND",UPPER(Kundendaten!I197)="GERMANY",UPPER(Kundendaten!I197)="GER"),"",IFERROR(UPPER(VLOOKUP(UPPER(Kundendaten!I197),Laendercodes!$A:$B,2,FALSE())),UPPER(Kundendaten!I197)))))</f>
        <v/>
      </c>
      <c r="J196" s="59" t="str">
        <f>IF(Kundendaten!C197="","",Einstellungen!$C$9-Kundendaten!J197)</f>
        <v/>
      </c>
      <c r="K196" s="37" t="str">
        <f>IF(Kundendaten!C197="","",IF(J196&lt;0,-1,IF(J196&gt;Einstellungen!$C$11,0,IF(J196&lt;=Einstellungen!$D$15,5,IF(J196&lt;=Einstellungen!$D$16,4,IF(J196&lt;=Einstellungen!$D$17,3,IF(J196&lt;=Einstellungen!$D$18,2,1)))))))</f>
        <v/>
      </c>
      <c r="L196" s="37" t="str">
        <f>IF(Kundendaten!C197="","",IF(J196&lt;0,-1,IF(J196&gt;Einstellungen!$C$11,0,IF(Kundendaten!K197&gt;=Einstellungen!$C$24,5,IF(Kundendaten!K197&gt;=Einstellungen!$C$25,4,IF(Kundendaten!K197&gt;=Einstellungen!$C$26,3,IF(Kundendaten!K197&gt;=Einstellungen!$C$27,2,1)))))))</f>
        <v/>
      </c>
      <c r="M196" s="37" t="str">
        <f>IF(Kundendaten!C197="","",IF(J196&lt;0,-1,IF(J196&gt;Einstellungen!$C$11,0,IF(Kundendaten!L197&gt;=Einstellungen!$C$32,5,IF(Kundendaten!L197&gt;=Einstellungen!$C$33,4,IF(Kundendaten!L197&gt;=Einstellungen!$C$34,3,IF(Kundendaten!L197&gt;=Einstellungen!$C$35,2,1)))))))</f>
        <v/>
      </c>
      <c r="N196" s="37" t="str">
        <f>IF(Kundendaten!C197="","",IF(K196=-1,"",IF(K196=0,0,IF(SUM(Einstellungen!$G$15,Einstellungen!$G$24,Einstellungen!$G$32)&lt;&gt;100,"—",ROUND((K196*Einstellungen!$G$15+L196*Einstellungen!$G$24+M196*Einstellungen!$G$32)/100,1)))))</f>
        <v/>
      </c>
      <c r="O196" s="37" t="str">
        <f>IF(Kundendaten!C197="","",IF(K196=-1,"⚠ Datenfehler",IF(K196=0,"Inaktiv",IF(SUM(Einstellungen!$G$15,Einstellungen!$G$24,Einstellungen!$G$32)&lt;&gt;100,"—",IF(N196&gt;=4,"Champion",IF(N196&gt;=3,"Entwicklung",IF(N196&gt;=2,"Gefährdet","Abwanderung")))))))</f>
        <v/>
      </c>
    </row>
    <row r="197" spans="2:15" ht="14.25" customHeight="1" x14ac:dyDescent="0.35">
      <c r="B197" s="37" t="str">
        <f>IF(Kundendaten!C198="","",Kundendaten!B198)</f>
        <v/>
      </c>
      <c r="C197" s="38" t="str">
        <f>IF(Kundendaten!C198="","",IF(Kundendaten!C198="","",Kundendaten!C198))</f>
        <v/>
      </c>
      <c r="D197" s="38" t="str">
        <f>IF(Kundendaten!C198="","",IF(Kundendaten!D198="","",Kundendaten!D198))</f>
        <v/>
      </c>
      <c r="E197" s="38" t="str">
        <f>IF(Kundendaten!C198="","",IF(Kundendaten!E198="","",Kundendaten!E198))</f>
        <v/>
      </c>
      <c r="F197" s="38" t="str">
        <f>IF(Kundendaten!C198="","",IF(Kundendaten!F198="","",Kundendaten!F198))</f>
        <v/>
      </c>
      <c r="G197" s="37" t="str">
        <f>IF(Kundendaten!C198="","",IF(Kundendaten!G198="","",Kundendaten!G198))</f>
        <v/>
      </c>
      <c r="H197" s="38" t="str">
        <f>IF(Kundendaten!C198="","",IF(Kundendaten!H198="","",Kundendaten!H198))</f>
        <v/>
      </c>
      <c r="I197" s="37" t="str">
        <f>IF(Kundendaten!C198="","",IF(Kundendaten!I198="","",IF(OR(UPPER(Kundendaten!I198)="D",UPPER(Kundendaten!I198)="DE",UPPER(Kundendaten!I198)="DEU",UPPER(Kundendaten!I198)="DEUTSCHLAND",UPPER(Kundendaten!I198)="GERMANY",UPPER(Kundendaten!I198)="GER"),"",IFERROR(UPPER(VLOOKUP(UPPER(Kundendaten!I198),Laendercodes!$A:$B,2,FALSE())),UPPER(Kundendaten!I198)))))</f>
        <v/>
      </c>
      <c r="J197" s="59" t="str">
        <f>IF(Kundendaten!C198="","",Einstellungen!$C$9-Kundendaten!J198)</f>
        <v/>
      </c>
      <c r="K197" s="37" t="str">
        <f>IF(Kundendaten!C198="","",IF(J197&lt;0,-1,IF(J197&gt;Einstellungen!$C$11,0,IF(J197&lt;=Einstellungen!$D$15,5,IF(J197&lt;=Einstellungen!$D$16,4,IF(J197&lt;=Einstellungen!$D$17,3,IF(J197&lt;=Einstellungen!$D$18,2,1)))))))</f>
        <v/>
      </c>
      <c r="L197" s="37" t="str">
        <f>IF(Kundendaten!C198="","",IF(J197&lt;0,-1,IF(J197&gt;Einstellungen!$C$11,0,IF(Kundendaten!K198&gt;=Einstellungen!$C$24,5,IF(Kundendaten!K198&gt;=Einstellungen!$C$25,4,IF(Kundendaten!K198&gt;=Einstellungen!$C$26,3,IF(Kundendaten!K198&gt;=Einstellungen!$C$27,2,1)))))))</f>
        <v/>
      </c>
      <c r="M197" s="37" t="str">
        <f>IF(Kundendaten!C198="","",IF(J197&lt;0,-1,IF(J197&gt;Einstellungen!$C$11,0,IF(Kundendaten!L198&gt;=Einstellungen!$C$32,5,IF(Kundendaten!L198&gt;=Einstellungen!$C$33,4,IF(Kundendaten!L198&gt;=Einstellungen!$C$34,3,IF(Kundendaten!L198&gt;=Einstellungen!$C$35,2,1)))))))</f>
        <v/>
      </c>
      <c r="N197" s="37" t="str">
        <f>IF(Kundendaten!C198="","",IF(K197=-1,"",IF(K197=0,0,IF(SUM(Einstellungen!$G$15,Einstellungen!$G$24,Einstellungen!$G$32)&lt;&gt;100,"—",ROUND((K197*Einstellungen!$G$15+L197*Einstellungen!$G$24+M197*Einstellungen!$G$32)/100,1)))))</f>
        <v/>
      </c>
      <c r="O197" s="37" t="str">
        <f>IF(Kundendaten!C198="","",IF(K197=-1,"⚠ Datenfehler",IF(K197=0,"Inaktiv",IF(SUM(Einstellungen!$G$15,Einstellungen!$G$24,Einstellungen!$G$32)&lt;&gt;100,"—",IF(N197&gt;=4,"Champion",IF(N197&gt;=3,"Entwicklung",IF(N197&gt;=2,"Gefährdet","Abwanderung")))))))</f>
        <v/>
      </c>
    </row>
    <row r="198" spans="2:15" ht="14.25" customHeight="1" x14ac:dyDescent="0.35">
      <c r="B198" s="37" t="str">
        <f>IF(Kundendaten!C199="","",Kundendaten!B199)</f>
        <v/>
      </c>
      <c r="C198" s="38" t="str">
        <f>IF(Kundendaten!C199="","",IF(Kundendaten!C199="","",Kundendaten!C199))</f>
        <v/>
      </c>
      <c r="D198" s="38" t="str">
        <f>IF(Kundendaten!C199="","",IF(Kundendaten!D199="","",Kundendaten!D199))</f>
        <v/>
      </c>
      <c r="E198" s="38" t="str">
        <f>IF(Kundendaten!C199="","",IF(Kundendaten!E199="","",Kundendaten!E199))</f>
        <v/>
      </c>
      <c r="F198" s="38" t="str">
        <f>IF(Kundendaten!C199="","",IF(Kundendaten!F199="","",Kundendaten!F199))</f>
        <v/>
      </c>
      <c r="G198" s="37" t="str">
        <f>IF(Kundendaten!C199="","",IF(Kundendaten!G199="","",Kundendaten!G199))</f>
        <v/>
      </c>
      <c r="H198" s="38" t="str">
        <f>IF(Kundendaten!C199="","",IF(Kundendaten!H199="","",Kundendaten!H199))</f>
        <v/>
      </c>
      <c r="I198" s="37" t="str">
        <f>IF(Kundendaten!C199="","",IF(Kundendaten!I199="","",IF(OR(UPPER(Kundendaten!I199)="D",UPPER(Kundendaten!I199)="DE",UPPER(Kundendaten!I199)="DEU",UPPER(Kundendaten!I199)="DEUTSCHLAND",UPPER(Kundendaten!I199)="GERMANY",UPPER(Kundendaten!I199)="GER"),"",IFERROR(UPPER(VLOOKUP(UPPER(Kundendaten!I199),Laendercodes!$A:$B,2,FALSE())),UPPER(Kundendaten!I199)))))</f>
        <v/>
      </c>
      <c r="J198" s="59" t="str">
        <f>IF(Kundendaten!C199="","",Einstellungen!$C$9-Kundendaten!J199)</f>
        <v/>
      </c>
      <c r="K198" s="37" t="str">
        <f>IF(Kundendaten!C199="","",IF(J198&lt;0,-1,IF(J198&gt;Einstellungen!$C$11,0,IF(J198&lt;=Einstellungen!$D$15,5,IF(J198&lt;=Einstellungen!$D$16,4,IF(J198&lt;=Einstellungen!$D$17,3,IF(J198&lt;=Einstellungen!$D$18,2,1)))))))</f>
        <v/>
      </c>
      <c r="L198" s="37" t="str">
        <f>IF(Kundendaten!C199="","",IF(J198&lt;0,-1,IF(J198&gt;Einstellungen!$C$11,0,IF(Kundendaten!K199&gt;=Einstellungen!$C$24,5,IF(Kundendaten!K199&gt;=Einstellungen!$C$25,4,IF(Kundendaten!K199&gt;=Einstellungen!$C$26,3,IF(Kundendaten!K199&gt;=Einstellungen!$C$27,2,1)))))))</f>
        <v/>
      </c>
      <c r="M198" s="37" t="str">
        <f>IF(Kundendaten!C199="","",IF(J198&lt;0,-1,IF(J198&gt;Einstellungen!$C$11,0,IF(Kundendaten!L199&gt;=Einstellungen!$C$32,5,IF(Kundendaten!L199&gt;=Einstellungen!$C$33,4,IF(Kundendaten!L199&gt;=Einstellungen!$C$34,3,IF(Kundendaten!L199&gt;=Einstellungen!$C$35,2,1)))))))</f>
        <v/>
      </c>
      <c r="N198" s="37" t="str">
        <f>IF(Kundendaten!C199="","",IF(K198=-1,"",IF(K198=0,0,IF(SUM(Einstellungen!$G$15,Einstellungen!$G$24,Einstellungen!$G$32)&lt;&gt;100,"—",ROUND((K198*Einstellungen!$G$15+L198*Einstellungen!$G$24+M198*Einstellungen!$G$32)/100,1)))))</f>
        <v/>
      </c>
      <c r="O198" s="37" t="str">
        <f>IF(Kundendaten!C199="","",IF(K198=-1,"⚠ Datenfehler",IF(K198=0,"Inaktiv",IF(SUM(Einstellungen!$G$15,Einstellungen!$G$24,Einstellungen!$G$32)&lt;&gt;100,"—",IF(N198&gt;=4,"Champion",IF(N198&gt;=3,"Entwicklung",IF(N198&gt;=2,"Gefährdet","Abwanderung")))))))</f>
        <v/>
      </c>
    </row>
    <row r="199" spans="2:15" ht="14.25" customHeight="1" x14ac:dyDescent="0.35">
      <c r="B199" s="37" t="str">
        <f>IF(Kundendaten!C200="","",Kundendaten!B200)</f>
        <v/>
      </c>
      <c r="C199" s="38" t="str">
        <f>IF(Kundendaten!C200="","",IF(Kundendaten!C200="","",Kundendaten!C200))</f>
        <v/>
      </c>
      <c r="D199" s="38" t="str">
        <f>IF(Kundendaten!C200="","",IF(Kundendaten!D200="","",Kundendaten!D200))</f>
        <v/>
      </c>
      <c r="E199" s="38" t="str">
        <f>IF(Kundendaten!C200="","",IF(Kundendaten!E200="","",Kundendaten!E200))</f>
        <v/>
      </c>
      <c r="F199" s="38" t="str">
        <f>IF(Kundendaten!C200="","",IF(Kundendaten!F200="","",Kundendaten!F200))</f>
        <v/>
      </c>
      <c r="G199" s="37" t="str">
        <f>IF(Kundendaten!C200="","",IF(Kundendaten!G200="","",Kundendaten!G200))</f>
        <v/>
      </c>
      <c r="H199" s="38" t="str">
        <f>IF(Kundendaten!C200="","",IF(Kundendaten!H200="","",Kundendaten!H200))</f>
        <v/>
      </c>
      <c r="I199" s="37" t="str">
        <f>IF(Kundendaten!C200="","",IF(Kundendaten!I200="","",IF(OR(UPPER(Kundendaten!I200)="D",UPPER(Kundendaten!I200)="DE",UPPER(Kundendaten!I200)="DEU",UPPER(Kundendaten!I200)="DEUTSCHLAND",UPPER(Kundendaten!I200)="GERMANY",UPPER(Kundendaten!I200)="GER"),"",IFERROR(UPPER(VLOOKUP(UPPER(Kundendaten!I200),Laendercodes!$A:$B,2,FALSE())),UPPER(Kundendaten!I200)))))</f>
        <v/>
      </c>
      <c r="J199" s="59" t="str">
        <f>IF(Kundendaten!C200="","",Einstellungen!$C$9-Kundendaten!J200)</f>
        <v/>
      </c>
      <c r="K199" s="37" t="str">
        <f>IF(Kundendaten!C200="","",IF(J199&lt;0,-1,IF(J199&gt;Einstellungen!$C$11,0,IF(J199&lt;=Einstellungen!$D$15,5,IF(J199&lt;=Einstellungen!$D$16,4,IF(J199&lt;=Einstellungen!$D$17,3,IF(J199&lt;=Einstellungen!$D$18,2,1)))))))</f>
        <v/>
      </c>
      <c r="L199" s="37" t="str">
        <f>IF(Kundendaten!C200="","",IF(J199&lt;0,-1,IF(J199&gt;Einstellungen!$C$11,0,IF(Kundendaten!K200&gt;=Einstellungen!$C$24,5,IF(Kundendaten!K200&gt;=Einstellungen!$C$25,4,IF(Kundendaten!K200&gt;=Einstellungen!$C$26,3,IF(Kundendaten!K200&gt;=Einstellungen!$C$27,2,1)))))))</f>
        <v/>
      </c>
      <c r="M199" s="37" t="str">
        <f>IF(Kundendaten!C200="","",IF(J199&lt;0,-1,IF(J199&gt;Einstellungen!$C$11,0,IF(Kundendaten!L200&gt;=Einstellungen!$C$32,5,IF(Kundendaten!L200&gt;=Einstellungen!$C$33,4,IF(Kundendaten!L200&gt;=Einstellungen!$C$34,3,IF(Kundendaten!L200&gt;=Einstellungen!$C$35,2,1)))))))</f>
        <v/>
      </c>
      <c r="N199" s="37" t="str">
        <f>IF(Kundendaten!C200="","",IF(K199=-1,"",IF(K199=0,0,IF(SUM(Einstellungen!$G$15,Einstellungen!$G$24,Einstellungen!$G$32)&lt;&gt;100,"—",ROUND((K199*Einstellungen!$G$15+L199*Einstellungen!$G$24+M199*Einstellungen!$G$32)/100,1)))))</f>
        <v/>
      </c>
      <c r="O199" s="37" t="str">
        <f>IF(Kundendaten!C200="","",IF(K199=-1,"⚠ Datenfehler",IF(K199=0,"Inaktiv",IF(SUM(Einstellungen!$G$15,Einstellungen!$G$24,Einstellungen!$G$32)&lt;&gt;100,"—",IF(N199&gt;=4,"Champion",IF(N199&gt;=3,"Entwicklung",IF(N199&gt;=2,"Gefährdet","Abwanderung")))))))</f>
        <v/>
      </c>
    </row>
    <row r="200" spans="2:15" ht="14.25" customHeight="1" x14ac:dyDescent="0.35">
      <c r="B200" s="37" t="str">
        <f>IF(Kundendaten!C201="","",Kundendaten!B201)</f>
        <v/>
      </c>
      <c r="C200" s="38" t="str">
        <f>IF(Kundendaten!C201="","",IF(Kundendaten!C201="","",Kundendaten!C201))</f>
        <v/>
      </c>
      <c r="D200" s="38" t="str">
        <f>IF(Kundendaten!C201="","",IF(Kundendaten!D201="","",Kundendaten!D201))</f>
        <v/>
      </c>
      <c r="E200" s="38" t="str">
        <f>IF(Kundendaten!C201="","",IF(Kundendaten!E201="","",Kundendaten!E201))</f>
        <v/>
      </c>
      <c r="F200" s="38" t="str">
        <f>IF(Kundendaten!C201="","",IF(Kundendaten!F201="","",Kundendaten!F201))</f>
        <v/>
      </c>
      <c r="G200" s="37" t="str">
        <f>IF(Kundendaten!C201="","",IF(Kundendaten!G201="","",Kundendaten!G201))</f>
        <v/>
      </c>
      <c r="H200" s="38" t="str">
        <f>IF(Kundendaten!C201="","",IF(Kundendaten!H201="","",Kundendaten!H201))</f>
        <v/>
      </c>
      <c r="I200" s="37" t="str">
        <f>IF(Kundendaten!C201="","",IF(Kundendaten!I201="","",IF(OR(UPPER(Kundendaten!I201)="D",UPPER(Kundendaten!I201)="DE",UPPER(Kundendaten!I201)="DEU",UPPER(Kundendaten!I201)="DEUTSCHLAND",UPPER(Kundendaten!I201)="GERMANY",UPPER(Kundendaten!I201)="GER"),"",IFERROR(UPPER(VLOOKUP(UPPER(Kundendaten!I201),Laendercodes!$A:$B,2,FALSE())),UPPER(Kundendaten!I201)))))</f>
        <v/>
      </c>
      <c r="J200" s="59" t="str">
        <f>IF(Kundendaten!C201="","",Einstellungen!$C$9-Kundendaten!J201)</f>
        <v/>
      </c>
      <c r="K200" s="37" t="str">
        <f>IF(Kundendaten!C201="","",IF(J200&lt;0,-1,IF(J200&gt;Einstellungen!$C$11,0,IF(J200&lt;=Einstellungen!$D$15,5,IF(J200&lt;=Einstellungen!$D$16,4,IF(J200&lt;=Einstellungen!$D$17,3,IF(J200&lt;=Einstellungen!$D$18,2,1)))))))</f>
        <v/>
      </c>
      <c r="L200" s="37" t="str">
        <f>IF(Kundendaten!C201="","",IF(J200&lt;0,-1,IF(J200&gt;Einstellungen!$C$11,0,IF(Kundendaten!K201&gt;=Einstellungen!$C$24,5,IF(Kundendaten!K201&gt;=Einstellungen!$C$25,4,IF(Kundendaten!K201&gt;=Einstellungen!$C$26,3,IF(Kundendaten!K201&gt;=Einstellungen!$C$27,2,1)))))))</f>
        <v/>
      </c>
      <c r="M200" s="37" t="str">
        <f>IF(Kundendaten!C201="","",IF(J200&lt;0,-1,IF(J200&gt;Einstellungen!$C$11,0,IF(Kundendaten!L201&gt;=Einstellungen!$C$32,5,IF(Kundendaten!L201&gt;=Einstellungen!$C$33,4,IF(Kundendaten!L201&gt;=Einstellungen!$C$34,3,IF(Kundendaten!L201&gt;=Einstellungen!$C$35,2,1)))))))</f>
        <v/>
      </c>
      <c r="N200" s="37" t="str">
        <f>IF(Kundendaten!C201="","",IF(K200=-1,"",IF(K200=0,0,IF(SUM(Einstellungen!$G$15,Einstellungen!$G$24,Einstellungen!$G$32)&lt;&gt;100,"—",ROUND((K200*Einstellungen!$G$15+L200*Einstellungen!$G$24+M200*Einstellungen!$G$32)/100,1)))))</f>
        <v/>
      </c>
      <c r="O200" s="37" t="str">
        <f>IF(Kundendaten!C201="","",IF(K200=-1,"⚠ Datenfehler",IF(K200=0,"Inaktiv",IF(SUM(Einstellungen!$G$15,Einstellungen!$G$24,Einstellungen!$G$32)&lt;&gt;100,"—",IF(N200&gt;=4,"Champion",IF(N200&gt;=3,"Entwicklung",IF(N200&gt;=2,"Gefährdet","Abwanderung")))))))</f>
        <v/>
      </c>
    </row>
    <row r="201" spans="2:15" ht="14.25" customHeight="1" x14ac:dyDescent="0.35">
      <c r="B201" s="37" t="str">
        <f>IF(Kundendaten!C202="","",Kundendaten!B202)</f>
        <v/>
      </c>
      <c r="C201" s="38" t="str">
        <f>IF(Kundendaten!C202="","",IF(Kundendaten!C202="","",Kundendaten!C202))</f>
        <v/>
      </c>
      <c r="D201" s="38" t="str">
        <f>IF(Kundendaten!C202="","",IF(Kundendaten!D202="","",Kundendaten!D202))</f>
        <v/>
      </c>
      <c r="E201" s="38" t="str">
        <f>IF(Kundendaten!C202="","",IF(Kundendaten!E202="","",Kundendaten!E202))</f>
        <v/>
      </c>
      <c r="F201" s="38" t="str">
        <f>IF(Kundendaten!C202="","",IF(Kundendaten!F202="","",Kundendaten!F202))</f>
        <v/>
      </c>
      <c r="G201" s="37" t="str">
        <f>IF(Kundendaten!C202="","",IF(Kundendaten!G202="","",Kundendaten!G202))</f>
        <v/>
      </c>
      <c r="H201" s="38" t="str">
        <f>IF(Kundendaten!C202="","",IF(Kundendaten!H202="","",Kundendaten!H202))</f>
        <v/>
      </c>
      <c r="I201" s="37" t="str">
        <f>IF(Kundendaten!C202="","",IF(Kundendaten!I202="","",IF(OR(UPPER(Kundendaten!I202)="D",UPPER(Kundendaten!I202)="DE",UPPER(Kundendaten!I202)="DEU",UPPER(Kundendaten!I202)="DEUTSCHLAND",UPPER(Kundendaten!I202)="GERMANY",UPPER(Kundendaten!I202)="GER"),"",IFERROR(UPPER(VLOOKUP(UPPER(Kundendaten!I202),Laendercodes!$A:$B,2,FALSE())),UPPER(Kundendaten!I202)))))</f>
        <v/>
      </c>
      <c r="J201" s="59" t="str">
        <f>IF(Kundendaten!C202="","",Einstellungen!$C$9-Kundendaten!J202)</f>
        <v/>
      </c>
      <c r="K201" s="37" t="str">
        <f>IF(Kundendaten!C202="","",IF(J201&lt;0,-1,IF(J201&gt;Einstellungen!$C$11,0,IF(J201&lt;=Einstellungen!$D$15,5,IF(J201&lt;=Einstellungen!$D$16,4,IF(J201&lt;=Einstellungen!$D$17,3,IF(J201&lt;=Einstellungen!$D$18,2,1)))))))</f>
        <v/>
      </c>
      <c r="L201" s="37" t="str">
        <f>IF(Kundendaten!C202="","",IF(J201&lt;0,-1,IF(J201&gt;Einstellungen!$C$11,0,IF(Kundendaten!K202&gt;=Einstellungen!$C$24,5,IF(Kundendaten!K202&gt;=Einstellungen!$C$25,4,IF(Kundendaten!K202&gt;=Einstellungen!$C$26,3,IF(Kundendaten!K202&gt;=Einstellungen!$C$27,2,1)))))))</f>
        <v/>
      </c>
      <c r="M201" s="37" t="str">
        <f>IF(Kundendaten!C202="","",IF(J201&lt;0,-1,IF(J201&gt;Einstellungen!$C$11,0,IF(Kundendaten!L202&gt;=Einstellungen!$C$32,5,IF(Kundendaten!L202&gt;=Einstellungen!$C$33,4,IF(Kundendaten!L202&gt;=Einstellungen!$C$34,3,IF(Kundendaten!L202&gt;=Einstellungen!$C$35,2,1)))))))</f>
        <v/>
      </c>
      <c r="N201" s="37" t="str">
        <f>IF(Kundendaten!C202="","",IF(K201=-1,"",IF(K201=0,0,IF(SUM(Einstellungen!$G$15,Einstellungen!$G$24,Einstellungen!$G$32)&lt;&gt;100,"—",ROUND((K201*Einstellungen!$G$15+L201*Einstellungen!$G$24+M201*Einstellungen!$G$32)/100,1)))))</f>
        <v/>
      </c>
      <c r="O201" s="37" t="str">
        <f>IF(Kundendaten!C202="","",IF(K201=-1,"⚠ Datenfehler",IF(K201=0,"Inaktiv",IF(SUM(Einstellungen!$G$15,Einstellungen!$G$24,Einstellungen!$G$32)&lt;&gt;100,"—",IF(N201&gt;=4,"Champion",IF(N201&gt;=3,"Entwicklung",IF(N201&gt;=2,"Gefährdet","Abwanderung")))))))</f>
        <v/>
      </c>
    </row>
    <row r="202" spans="2:15" ht="14.25" customHeight="1" x14ac:dyDescent="0.35">
      <c r="B202" s="37" t="str">
        <f>IF(Kundendaten!C203="","",Kundendaten!B203)</f>
        <v/>
      </c>
      <c r="C202" s="38" t="str">
        <f>IF(Kundendaten!C203="","",IF(Kundendaten!C203="","",Kundendaten!C203))</f>
        <v/>
      </c>
      <c r="D202" s="38" t="str">
        <f>IF(Kundendaten!C203="","",IF(Kundendaten!D203="","",Kundendaten!D203))</f>
        <v/>
      </c>
      <c r="E202" s="38" t="str">
        <f>IF(Kundendaten!C203="","",IF(Kundendaten!E203="","",Kundendaten!E203))</f>
        <v/>
      </c>
      <c r="F202" s="38" t="str">
        <f>IF(Kundendaten!C203="","",IF(Kundendaten!F203="","",Kundendaten!F203))</f>
        <v/>
      </c>
      <c r="G202" s="37" t="str">
        <f>IF(Kundendaten!C203="","",IF(Kundendaten!G203="","",Kundendaten!G203))</f>
        <v/>
      </c>
      <c r="H202" s="38" t="str">
        <f>IF(Kundendaten!C203="","",IF(Kundendaten!H203="","",Kundendaten!H203))</f>
        <v/>
      </c>
      <c r="I202" s="37" t="str">
        <f>IF(Kundendaten!C203="","",IF(Kundendaten!I203="","",IF(OR(UPPER(Kundendaten!I203)="D",UPPER(Kundendaten!I203)="DE",UPPER(Kundendaten!I203)="DEU",UPPER(Kundendaten!I203)="DEUTSCHLAND",UPPER(Kundendaten!I203)="GERMANY",UPPER(Kundendaten!I203)="GER"),"",IFERROR(UPPER(VLOOKUP(UPPER(Kundendaten!I203),Laendercodes!$A:$B,2,FALSE())),UPPER(Kundendaten!I203)))))</f>
        <v/>
      </c>
      <c r="J202" s="59" t="str">
        <f>IF(Kundendaten!C203="","",Einstellungen!$C$9-Kundendaten!J203)</f>
        <v/>
      </c>
      <c r="K202" s="37" t="str">
        <f>IF(Kundendaten!C203="","",IF(J202&lt;0,-1,IF(J202&gt;Einstellungen!$C$11,0,IF(J202&lt;=Einstellungen!$D$15,5,IF(J202&lt;=Einstellungen!$D$16,4,IF(J202&lt;=Einstellungen!$D$17,3,IF(J202&lt;=Einstellungen!$D$18,2,1)))))))</f>
        <v/>
      </c>
      <c r="L202" s="37" t="str">
        <f>IF(Kundendaten!C203="","",IF(J202&lt;0,-1,IF(J202&gt;Einstellungen!$C$11,0,IF(Kundendaten!K203&gt;=Einstellungen!$C$24,5,IF(Kundendaten!K203&gt;=Einstellungen!$C$25,4,IF(Kundendaten!K203&gt;=Einstellungen!$C$26,3,IF(Kundendaten!K203&gt;=Einstellungen!$C$27,2,1)))))))</f>
        <v/>
      </c>
      <c r="M202" s="37" t="str">
        <f>IF(Kundendaten!C203="","",IF(J202&lt;0,-1,IF(J202&gt;Einstellungen!$C$11,0,IF(Kundendaten!L203&gt;=Einstellungen!$C$32,5,IF(Kundendaten!L203&gt;=Einstellungen!$C$33,4,IF(Kundendaten!L203&gt;=Einstellungen!$C$34,3,IF(Kundendaten!L203&gt;=Einstellungen!$C$35,2,1)))))))</f>
        <v/>
      </c>
      <c r="N202" s="37" t="str">
        <f>IF(Kundendaten!C203="","",IF(K202=-1,"",IF(K202=0,0,IF(SUM(Einstellungen!$G$15,Einstellungen!$G$24,Einstellungen!$G$32)&lt;&gt;100,"—",ROUND((K202*Einstellungen!$G$15+L202*Einstellungen!$G$24+M202*Einstellungen!$G$32)/100,1)))))</f>
        <v/>
      </c>
      <c r="O202" s="37" t="str">
        <f>IF(Kundendaten!C203="","",IF(K202=-1,"⚠ Datenfehler",IF(K202=0,"Inaktiv",IF(SUM(Einstellungen!$G$15,Einstellungen!$G$24,Einstellungen!$G$32)&lt;&gt;100,"—",IF(N202&gt;=4,"Champion",IF(N202&gt;=3,"Entwicklung",IF(N202&gt;=2,"Gefährdet","Abwanderung")))))))</f>
        <v/>
      </c>
    </row>
    <row r="203" spans="2:15" ht="14.25" customHeight="1" x14ac:dyDescent="0.35">
      <c r="B203" s="37" t="str">
        <f>IF(Kundendaten!C204="","",Kundendaten!B204)</f>
        <v/>
      </c>
      <c r="C203" s="38" t="str">
        <f>IF(Kundendaten!C204="","",IF(Kundendaten!C204="","",Kundendaten!C204))</f>
        <v/>
      </c>
      <c r="D203" s="38" t="str">
        <f>IF(Kundendaten!C204="","",IF(Kundendaten!D204="","",Kundendaten!D204))</f>
        <v/>
      </c>
      <c r="E203" s="38" t="str">
        <f>IF(Kundendaten!C204="","",IF(Kundendaten!E204="","",Kundendaten!E204))</f>
        <v/>
      </c>
      <c r="F203" s="38" t="str">
        <f>IF(Kundendaten!C204="","",IF(Kundendaten!F204="","",Kundendaten!F204))</f>
        <v/>
      </c>
      <c r="G203" s="37" t="str">
        <f>IF(Kundendaten!C204="","",IF(Kundendaten!G204="","",Kundendaten!G204))</f>
        <v/>
      </c>
      <c r="H203" s="38" t="str">
        <f>IF(Kundendaten!C204="","",IF(Kundendaten!H204="","",Kundendaten!H204))</f>
        <v/>
      </c>
      <c r="I203" s="37" t="str">
        <f>IF(Kundendaten!C204="","",IF(Kundendaten!I204="","",IF(OR(UPPER(Kundendaten!I204)="D",UPPER(Kundendaten!I204)="DE",UPPER(Kundendaten!I204)="DEU",UPPER(Kundendaten!I204)="DEUTSCHLAND",UPPER(Kundendaten!I204)="GERMANY",UPPER(Kundendaten!I204)="GER"),"",IFERROR(UPPER(VLOOKUP(UPPER(Kundendaten!I204),Laendercodes!$A:$B,2,FALSE())),UPPER(Kundendaten!I204)))))</f>
        <v/>
      </c>
      <c r="J203" s="59" t="str">
        <f>IF(Kundendaten!C204="","",Einstellungen!$C$9-Kundendaten!J204)</f>
        <v/>
      </c>
      <c r="K203" s="37" t="str">
        <f>IF(Kundendaten!C204="","",IF(J203&lt;0,-1,IF(J203&gt;Einstellungen!$C$11,0,IF(J203&lt;=Einstellungen!$D$15,5,IF(J203&lt;=Einstellungen!$D$16,4,IF(J203&lt;=Einstellungen!$D$17,3,IF(J203&lt;=Einstellungen!$D$18,2,1)))))))</f>
        <v/>
      </c>
      <c r="L203" s="37" t="str">
        <f>IF(Kundendaten!C204="","",IF(J203&lt;0,-1,IF(J203&gt;Einstellungen!$C$11,0,IF(Kundendaten!K204&gt;=Einstellungen!$C$24,5,IF(Kundendaten!K204&gt;=Einstellungen!$C$25,4,IF(Kundendaten!K204&gt;=Einstellungen!$C$26,3,IF(Kundendaten!K204&gt;=Einstellungen!$C$27,2,1)))))))</f>
        <v/>
      </c>
      <c r="M203" s="37" t="str">
        <f>IF(Kundendaten!C204="","",IF(J203&lt;0,-1,IF(J203&gt;Einstellungen!$C$11,0,IF(Kundendaten!L204&gt;=Einstellungen!$C$32,5,IF(Kundendaten!L204&gt;=Einstellungen!$C$33,4,IF(Kundendaten!L204&gt;=Einstellungen!$C$34,3,IF(Kundendaten!L204&gt;=Einstellungen!$C$35,2,1)))))))</f>
        <v/>
      </c>
      <c r="N203" s="37" t="str">
        <f>IF(Kundendaten!C204="","",IF(K203=-1,"",IF(K203=0,0,IF(SUM(Einstellungen!$G$15,Einstellungen!$G$24,Einstellungen!$G$32)&lt;&gt;100,"—",ROUND((K203*Einstellungen!$G$15+L203*Einstellungen!$G$24+M203*Einstellungen!$G$32)/100,1)))))</f>
        <v/>
      </c>
      <c r="O203" s="37" t="str">
        <f>IF(Kundendaten!C204="","",IF(K203=-1,"⚠ Datenfehler",IF(K203=0,"Inaktiv",IF(SUM(Einstellungen!$G$15,Einstellungen!$G$24,Einstellungen!$G$32)&lt;&gt;100,"—",IF(N203&gt;=4,"Champion",IF(N203&gt;=3,"Entwicklung",IF(N203&gt;=2,"Gefährdet","Abwanderung")))))))</f>
        <v/>
      </c>
    </row>
    <row r="204" spans="2:15" ht="14.25" customHeight="1" x14ac:dyDescent="0.35">
      <c r="B204" s="37" t="str">
        <f>IF(Kundendaten!C205="","",Kundendaten!B205)</f>
        <v/>
      </c>
      <c r="C204" s="38" t="str">
        <f>IF(Kundendaten!C205="","",IF(Kundendaten!C205="","",Kundendaten!C205))</f>
        <v/>
      </c>
      <c r="D204" s="38" t="str">
        <f>IF(Kundendaten!C205="","",IF(Kundendaten!D205="","",Kundendaten!D205))</f>
        <v/>
      </c>
      <c r="E204" s="38" t="str">
        <f>IF(Kundendaten!C205="","",IF(Kundendaten!E205="","",Kundendaten!E205))</f>
        <v/>
      </c>
      <c r="F204" s="38" t="str">
        <f>IF(Kundendaten!C205="","",IF(Kundendaten!F205="","",Kundendaten!F205))</f>
        <v/>
      </c>
      <c r="G204" s="37" t="str">
        <f>IF(Kundendaten!C205="","",IF(Kundendaten!G205="","",Kundendaten!G205))</f>
        <v/>
      </c>
      <c r="H204" s="38" t="str">
        <f>IF(Kundendaten!C205="","",IF(Kundendaten!H205="","",Kundendaten!H205))</f>
        <v/>
      </c>
      <c r="I204" s="37" t="str">
        <f>IF(Kundendaten!C205="","",IF(Kundendaten!I205="","",IF(OR(UPPER(Kundendaten!I205)="D",UPPER(Kundendaten!I205)="DE",UPPER(Kundendaten!I205)="DEU",UPPER(Kundendaten!I205)="DEUTSCHLAND",UPPER(Kundendaten!I205)="GERMANY",UPPER(Kundendaten!I205)="GER"),"",IFERROR(UPPER(VLOOKUP(UPPER(Kundendaten!I205),Laendercodes!$A:$B,2,FALSE())),UPPER(Kundendaten!I205)))))</f>
        <v/>
      </c>
      <c r="J204" s="59" t="str">
        <f>IF(Kundendaten!C205="","",Einstellungen!$C$9-Kundendaten!J205)</f>
        <v/>
      </c>
      <c r="K204" s="37" t="str">
        <f>IF(Kundendaten!C205="","",IF(J204&lt;0,-1,IF(J204&gt;Einstellungen!$C$11,0,IF(J204&lt;=Einstellungen!$D$15,5,IF(J204&lt;=Einstellungen!$D$16,4,IF(J204&lt;=Einstellungen!$D$17,3,IF(J204&lt;=Einstellungen!$D$18,2,1)))))))</f>
        <v/>
      </c>
      <c r="L204" s="37" t="str">
        <f>IF(Kundendaten!C205="","",IF(J204&lt;0,-1,IF(J204&gt;Einstellungen!$C$11,0,IF(Kundendaten!K205&gt;=Einstellungen!$C$24,5,IF(Kundendaten!K205&gt;=Einstellungen!$C$25,4,IF(Kundendaten!K205&gt;=Einstellungen!$C$26,3,IF(Kundendaten!K205&gt;=Einstellungen!$C$27,2,1)))))))</f>
        <v/>
      </c>
      <c r="M204" s="37" t="str">
        <f>IF(Kundendaten!C205="","",IF(J204&lt;0,-1,IF(J204&gt;Einstellungen!$C$11,0,IF(Kundendaten!L205&gt;=Einstellungen!$C$32,5,IF(Kundendaten!L205&gt;=Einstellungen!$C$33,4,IF(Kundendaten!L205&gt;=Einstellungen!$C$34,3,IF(Kundendaten!L205&gt;=Einstellungen!$C$35,2,1)))))))</f>
        <v/>
      </c>
      <c r="N204" s="37" t="str">
        <f>IF(Kundendaten!C205="","",IF(K204=-1,"",IF(K204=0,0,IF(SUM(Einstellungen!$G$15,Einstellungen!$G$24,Einstellungen!$G$32)&lt;&gt;100,"—",ROUND((K204*Einstellungen!$G$15+L204*Einstellungen!$G$24+M204*Einstellungen!$G$32)/100,1)))))</f>
        <v/>
      </c>
      <c r="O204" s="37" t="str">
        <f>IF(Kundendaten!C205="","",IF(K204=-1,"⚠ Datenfehler",IF(K204=0,"Inaktiv",IF(SUM(Einstellungen!$G$15,Einstellungen!$G$24,Einstellungen!$G$32)&lt;&gt;100,"—",IF(N204&gt;=4,"Champion",IF(N204&gt;=3,"Entwicklung",IF(N204&gt;=2,"Gefährdet","Abwanderung")))))))</f>
        <v/>
      </c>
    </row>
    <row r="205" spans="2:15" ht="14.25" customHeight="1" x14ac:dyDescent="0.35">
      <c r="B205" s="37" t="str">
        <f>IF(Kundendaten!C206="","",Kundendaten!B206)</f>
        <v/>
      </c>
      <c r="C205" s="38" t="str">
        <f>IF(Kundendaten!C206="","",IF(Kundendaten!C206="","",Kundendaten!C206))</f>
        <v/>
      </c>
      <c r="D205" s="38" t="str">
        <f>IF(Kundendaten!C206="","",IF(Kundendaten!D206="","",Kundendaten!D206))</f>
        <v/>
      </c>
      <c r="E205" s="38" t="str">
        <f>IF(Kundendaten!C206="","",IF(Kundendaten!E206="","",Kundendaten!E206))</f>
        <v/>
      </c>
      <c r="F205" s="38" t="str">
        <f>IF(Kundendaten!C206="","",IF(Kundendaten!F206="","",Kundendaten!F206))</f>
        <v/>
      </c>
      <c r="G205" s="37" t="str">
        <f>IF(Kundendaten!C206="","",IF(Kundendaten!G206="","",Kundendaten!G206))</f>
        <v/>
      </c>
      <c r="H205" s="38" t="str">
        <f>IF(Kundendaten!C206="","",IF(Kundendaten!H206="","",Kundendaten!H206))</f>
        <v/>
      </c>
      <c r="I205" s="37" t="str">
        <f>IF(Kundendaten!C206="","",IF(Kundendaten!I206="","",IF(OR(UPPER(Kundendaten!I206)="D",UPPER(Kundendaten!I206)="DE",UPPER(Kundendaten!I206)="DEU",UPPER(Kundendaten!I206)="DEUTSCHLAND",UPPER(Kundendaten!I206)="GERMANY",UPPER(Kundendaten!I206)="GER"),"",IFERROR(UPPER(VLOOKUP(UPPER(Kundendaten!I206),Laendercodes!$A:$B,2,FALSE())),UPPER(Kundendaten!I206)))))</f>
        <v/>
      </c>
      <c r="J205" s="59" t="str">
        <f>IF(Kundendaten!C206="","",Einstellungen!$C$9-Kundendaten!J206)</f>
        <v/>
      </c>
      <c r="K205" s="37" t="str">
        <f>IF(Kundendaten!C206="","",IF(J205&lt;0,-1,IF(J205&gt;Einstellungen!$C$11,0,IF(J205&lt;=Einstellungen!$D$15,5,IF(J205&lt;=Einstellungen!$D$16,4,IF(J205&lt;=Einstellungen!$D$17,3,IF(J205&lt;=Einstellungen!$D$18,2,1)))))))</f>
        <v/>
      </c>
      <c r="L205" s="37" t="str">
        <f>IF(Kundendaten!C206="","",IF(J205&lt;0,-1,IF(J205&gt;Einstellungen!$C$11,0,IF(Kundendaten!K206&gt;=Einstellungen!$C$24,5,IF(Kundendaten!K206&gt;=Einstellungen!$C$25,4,IF(Kundendaten!K206&gt;=Einstellungen!$C$26,3,IF(Kundendaten!K206&gt;=Einstellungen!$C$27,2,1)))))))</f>
        <v/>
      </c>
      <c r="M205" s="37" t="str">
        <f>IF(Kundendaten!C206="","",IF(J205&lt;0,-1,IF(J205&gt;Einstellungen!$C$11,0,IF(Kundendaten!L206&gt;=Einstellungen!$C$32,5,IF(Kundendaten!L206&gt;=Einstellungen!$C$33,4,IF(Kundendaten!L206&gt;=Einstellungen!$C$34,3,IF(Kundendaten!L206&gt;=Einstellungen!$C$35,2,1)))))))</f>
        <v/>
      </c>
      <c r="N205" s="37" t="str">
        <f>IF(Kundendaten!C206="","",IF(K205=-1,"",IF(K205=0,0,IF(SUM(Einstellungen!$G$15,Einstellungen!$G$24,Einstellungen!$G$32)&lt;&gt;100,"—",ROUND((K205*Einstellungen!$G$15+L205*Einstellungen!$G$24+M205*Einstellungen!$G$32)/100,1)))))</f>
        <v/>
      </c>
      <c r="O205" s="37" t="str">
        <f>IF(Kundendaten!C206="","",IF(K205=-1,"⚠ Datenfehler",IF(K205=0,"Inaktiv",IF(SUM(Einstellungen!$G$15,Einstellungen!$G$24,Einstellungen!$G$32)&lt;&gt;100,"—",IF(N205&gt;=4,"Champion",IF(N205&gt;=3,"Entwicklung",IF(N205&gt;=2,"Gefährdet","Abwanderung")))))))</f>
        <v/>
      </c>
    </row>
    <row r="206" spans="2:15" ht="14.25" customHeight="1" x14ac:dyDescent="0.35">
      <c r="B206" s="37" t="str">
        <f>IF(Kundendaten!C207="","",Kundendaten!B207)</f>
        <v/>
      </c>
      <c r="C206" s="38" t="str">
        <f>IF(Kundendaten!C207="","",IF(Kundendaten!C207="","",Kundendaten!C207))</f>
        <v/>
      </c>
      <c r="D206" s="38" t="str">
        <f>IF(Kundendaten!C207="","",IF(Kundendaten!D207="","",Kundendaten!D207))</f>
        <v/>
      </c>
      <c r="E206" s="38" t="str">
        <f>IF(Kundendaten!C207="","",IF(Kundendaten!E207="","",Kundendaten!E207))</f>
        <v/>
      </c>
      <c r="F206" s="38" t="str">
        <f>IF(Kundendaten!C207="","",IF(Kundendaten!F207="","",Kundendaten!F207))</f>
        <v/>
      </c>
      <c r="G206" s="37" t="str">
        <f>IF(Kundendaten!C207="","",IF(Kundendaten!G207="","",Kundendaten!G207))</f>
        <v/>
      </c>
      <c r="H206" s="38" t="str">
        <f>IF(Kundendaten!C207="","",IF(Kundendaten!H207="","",Kundendaten!H207))</f>
        <v/>
      </c>
      <c r="I206" s="37" t="str">
        <f>IF(Kundendaten!C207="","",IF(Kundendaten!I207="","",IF(OR(UPPER(Kundendaten!I207)="D",UPPER(Kundendaten!I207)="DE",UPPER(Kundendaten!I207)="DEU",UPPER(Kundendaten!I207)="DEUTSCHLAND",UPPER(Kundendaten!I207)="GERMANY",UPPER(Kundendaten!I207)="GER"),"",IFERROR(UPPER(VLOOKUP(UPPER(Kundendaten!I207),Laendercodes!$A:$B,2,FALSE())),UPPER(Kundendaten!I207)))))</f>
        <v/>
      </c>
      <c r="J206" s="59" t="str">
        <f>IF(Kundendaten!C207="","",Einstellungen!$C$9-Kundendaten!J207)</f>
        <v/>
      </c>
      <c r="K206" s="37" t="str">
        <f>IF(Kundendaten!C207="","",IF(J206&lt;0,-1,IF(J206&gt;Einstellungen!$C$11,0,IF(J206&lt;=Einstellungen!$D$15,5,IF(J206&lt;=Einstellungen!$D$16,4,IF(J206&lt;=Einstellungen!$D$17,3,IF(J206&lt;=Einstellungen!$D$18,2,1)))))))</f>
        <v/>
      </c>
      <c r="L206" s="37" t="str">
        <f>IF(Kundendaten!C207="","",IF(J206&lt;0,-1,IF(J206&gt;Einstellungen!$C$11,0,IF(Kundendaten!K207&gt;=Einstellungen!$C$24,5,IF(Kundendaten!K207&gt;=Einstellungen!$C$25,4,IF(Kundendaten!K207&gt;=Einstellungen!$C$26,3,IF(Kundendaten!K207&gt;=Einstellungen!$C$27,2,1)))))))</f>
        <v/>
      </c>
      <c r="M206" s="37" t="str">
        <f>IF(Kundendaten!C207="","",IF(J206&lt;0,-1,IF(J206&gt;Einstellungen!$C$11,0,IF(Kundendaten!L207&gt;=Einstellungen!$C$32,5,IF(Kundendaten!L207&gt;=Einstellungen!$C$33,4,IF(Kundendaten!L207&gt;=Einstellungen!$C$34,3,IF(Kundendaten!L207&gt;=Einstellungen!$C$35,2,1)))))))</f>
        <v/>
      </c>
      <c r="N206" s="37" t="str">
        <f>IF(Kundendaten!C207="","",IF(K206=-1,"",IF(K206=0,0,IF(SUM(Einstellungen!$G$15,Einstellungen!$G$24,Einstellungen!$G$32)&lt;&gt;100,"—",ROUND((K206*Einstellungen!$G$15+L206*Einstellungen!$G$24+M206*Einstellungen!$G$32)/100,1)))))</f>
        <v/>
      </c>
      <c r="O206" s="37" t="str">
        <f>IF(Kundendaten!C207="","",IF(K206=-1,"⚠ Datenfehler",IF(K206=0,"Inaktiv",IF(SUM(Einstellungen!$G$15,Einstellungen!$G$24,Einstellungen!$G$32)&lt;&gt;100,"—",IF(N206&gt;=4,"Champion",IF(N206&gt;=3,"Entwicklung",IF(N206&gt;=2,"Gefährdet","Abwanderung")))))))</f>
        <v/>
      </c>
    </row>
    <row r="207" spans="2:15" ht="14.25" customHeight="1" x14ac:dyDescent="0.35">
      <c r="B207" s="37" t="str">
        <f>IF(Kundendaten!C208="","",Kundendaten!B208)</f>
        <v/>
      </c>
      <c r="C207" s="38" t="str">
        <f>IF(Kundendaten!C208="","",IF(Kundendaten!C208="","",Kundendaten!C208))</f>
        <v/>
      </c>
      <c r="D207" s="38" t="str">
        <f>IF(Kundendaten!C208="","",IF(Kundendaten!D208="","",Kundendaten!D208))</f>
        <v/>
      </c>
      <c r="E207" s="38" t="str">
        <f>IF(Kundendaten!C208="","",IF(Kundendaten!E208="","",Kundendaten!E208))</f>
        <v/>
      </c>
      <c r="F207" s="38" t="str">
        <f>IF(Kundendaten!C208="","",IF(Kundendaten!F208="","",Kundendaten!F208))</f>
        <v/>
      </c>
      <c r="G207" s="37" t="str">
        <f>IF(Kundendaten!C208="","",IF(Kundendaten!G208="","",Kundendaten!G208))</f>
        <v/>
      </c>
      <c r="H207" s="38" t="str">
        <f>IF(Kundendaten!C208="","",IF(Kundendaten!H208="","",Kundendaten!H208))</f>
        <v/>
      </c>
      <c r="I207" s="37" t="str">
        <f>IF(Kundendaten!C208="","",IF(Kundendaten!I208="","",IF(OR(UPPER(Kundendaten!I208)="D",UPPER(Kundendaten!I208)="DE",UPPER(Kundendaten!I208)="DEU",UPPER(Kundendaten!I208)="DEUTSCHLAND",UPPER(Kundendaten!I208)="GERMANY",UPPER(Kundendaten!I208)="GER"),"",IFERROR(UPPER(VLOOKUP(UPPER(Kundendaten!I208),Laendercodes!$A:$B,2,FALSE())),UPPER(Kundendaten!I208)))))</f>
        <v/>
      </c>
      <c r="J207" s="59" t="str">
        <f>IF(Kundendaten!C208="","",Einstellungen!$C$9-Kundendaten!J208)</f>
        <v/>
      </c>
      <c r="K207" s="37" t="str">
        <f>IF(Kundendaten!C208="","",IF(J207&lt;0,-1,IF(J207&gt;Einstellungen!$C$11,0,IF(J207&lt;=Einstellungen!$D$15,5,IF(J207&lt;=Einstellungen!$D$16,4,IF(J207&lt;=Einstellungen!$D$17,3,IF(J207&lt;=Einstellungen!$D$18,2,1)))))))</f>
        <v/>
      </c>
      <c r="L207" s="37" t="str">
        <f>IF(Kundendaten!C208="","",IF(J207&lt;0,-1,IF(J207&gt;Einstellungen!$C$11,0,IF(Kundendaten!K208&gt;=Einstellungen!$C$24,5,IF(Kundendaten!K208&gt;=Einstellungen!$C$25,4,IF(Kundendaten!K208&gt;=Einstellungen!$C$26,3,IF(Kundendaten!K208&gt;=Einstellungen!$C$27,2,1)))))))</f>
        <v/>
      </c>
      <c r="M207" s="37" t="str">
        <f>IF(Kundendaten!C208="","",IF(J207&lt;0,-1,IF(J207&gt;Einstellungen!$C$11,0,IF(Kundendaten!L208&gt;=Einstellungen!$C$32,5,IF(Kundendaten!L208&gt;=Einstellungen!$C$33,4,IF(Kundendaten!L208&gt;=Einstellungen!$C$34,3,IF(Kundendaten!L208&gt;=Einstellungen!$C$35,2,1)))))))</f>
        <v/>
      </c>
      <c r="N207" s="37" t="str">
        <f>IF(Kundendaten!C208="","",IF(K207=-1,"",IF(K207=0,0,IF(SUM(Einstellungen!$G$15,Einstellungen!$G$24,Einstellungen!$G$32)&lt;&gt;100,"—",ROUND((K207*Einstellungen!$G$15+L207*Einstellungen!$G$24+M207*Einstellungen!$G$32)/100,1)))))</f>
        <v/>
      </c>
      <c r="O207" s="37" t="str">
        <f>IF(Kundendaten!C208="","",IF(K207=-1,"⚠ Datenfehler",IF(K207=0,"Inaktiv",IF(SUM(Einstellungen!$G$15,Einstellungen!$G$24,Einstellungen!$G$32)&lt;&gt;100,"—",IF(N207&gt;=4,"Champion",IF(N207&gt;=3,"Entwicklung",IF(N207&gt;=2,"Gefährdet","Abwanderung")))))))</f>
        <v/>
      </c>
    </row>
    <row r="208" spans="2:15" ht="14.25" customHeight="1" x14ac:dyDescent="0.35">
      <c r="B208" s="37" t="str">
        <f>IF(Kundendaten!C209="","",Kundendaten!B209)</f>
        <v/>
      </c>
      <c r="C208" s="38" t="str">
        <f>IF(Kundendaten!C209="","",IF(Kundendaten!C209="","",Kundendaten!C209))</f>
        <v/>
      </c>
      <c r="D208" s="38" t="str">
        <f>IF(Kundendaten!C209="","",IF(Kundendaten!D209="","",Kundendaten!D209))</f>
        <v/>
      </c>
      <c r="E208" s="38" t="str">
        <f>IF(Kundendaten!C209="","",IF(Kundendaten!E209="","",Kundendaten!E209))</f>
        <v/>
      </c>
      <c r="F208" s="38" t="str">
        <f>IF(Kundendaten!C209="","",IF(Kundendaten!F209="","",Kundendaten!F209))</f>
        <v/>
      </c>
      <c r="G208" s="37" t="str">
        <f>IF(Kundendaten!C209="","",IF(Kundendaten!G209="","",Kundendaten!G209))</f>
        <v/>
      </c>
      <c r="H208" s="38" t="str">
        <f>IF(Kundendaten!C209="","",IF(Kundendaten!H209="","",Kundendaten!H209))</f>
        <v/>
      </c>
      <c r="I208" s="37" t="str">
        <f>IF(Kundendaten!C209="","",IF(Kundendaten!I209="","",IF(OR(UPPER(Kundendaten!I209)="D",UPPER(Kundendaten!I209)="DE",UPPER(Kundendaten!I209)="DEU",UPPER(Kundendaten!I209)="DEUTSCHLAND",UPPER(Kundendaten!I209)="GERMANY",UPPER(Kundendaten!I209)="GER"),"",IFERROR(UPPER(VLOOKUP(UPPER(Kundendaten!I209),Laendercodes!$A:$B,2,FALSE())),UPPER(Kundendaten!I209)))))</f>
        <v/>
      </c>
      <c r="J208" s="59" t="str">
        <f>IF(Kundendaten!C209="","",Einstellungen!$C$9-Kundendaten!J209)</f>
        <v/>
      </c>
      <c r="K208" s="37" t="str">
        <f>IF(Kundendaten!C209="","",IF(J208&lt;0,-1,IF(J208&gt;Einstellungen!$C$11,0,IF(J208&lt;=Einstellungen!$D$15,5,IF(J208&lt;=Einstellungen!$D$16,4,IF(J208&lt;=Einstellungen!$D$17,3,IF(J208&lt;=Einstellungen!$D$18,2,1)))))))</f>
        <v/>
      </c>
      <c r="L208" s="37" t="str">
        <f>IF(Kundendaten!C209="","",IF(J208&lt;0,-1,IF(J208&gt;Einstellungen!$C$11,0,IF(Kundendaten!K209&gt;=Einstellungen!$C$24,5,IF(Kundendaten!K209&gt;=Einstellungen!$C$25,4,IF(Kundendaten!K209&gt;=Einstellungen!$C$26,3,IF(Kundendaten!K209&gt;=Einstellungen!$C$27,2,1)))))))</f>
        <v/>
      </c>
      <c r="M208" s="37" t="str">
        <f>IF(Kundendaten!C209="","",IF(J208&lt;0,-1,IF(J208&gt;Einstellungen!$C$11,0,IF(Kundendaten!L209&gt;=Einstellungen!$C$32,5,IF(Kundendaten!L209&gt;=Einstellungen!$C$33,4,IF(Kundendaten!L209&gt;=Einstellungen!$C$34,3,IF(Kundendaten!L209&gt;=Einstellungen!$C$35,2,1)))))))</f>
        <v/>
      </c>
      <c r="N208" s="37" t="str">
        <f>IF(Kundendaten!C209="","",IF(K208=-1,"",IF(K208=0,0,IF(SUM(Einstellungen!$G$15,Einstellungen!$G$24,Einstellungen!$G$32)&lt;&gt;100,"—",ROUND((K208*Einstellungen!$G$15+L208*Einstellungen!$G$24+M208*Einstellungen!$G$32)/100,1)))))</f>
        <v/>
      </c>
      <c r="O208" s="37" t="str">
        <f>IF(Kundendaten!C209="","",IF(K208=-1,"⚠ Datenfehler",IF(K208=0,"Inaktiv",IF(SUM(Einstellungen!$G$15,Einstellungen!$G$24,Einstellungen!$G$32)&lt;&gt;100,"—",IF(N208&gt;=4,"Champion",IF(N208&gt;=3,"Entwicklung",IF(N208&gt;=2,"Gefährdet","Abwanderung")))))))</f>
        <v/>
      </c>
    </row>
    <row r="209" spans="2:15" ht="14.25" customHeight="1" x14ac:dyDescent="0.35">
      <c r="B209" s="37" t="str">
        <f>IF(Kundendaten!C210="","",Kundendaten!B210)</f>
        <v/>
      </c>
      <c r="C209" s="38" t="str">
        <f>IF(Kundendaten!C210="","",IF(Kundendaten!C210="","",Kundendaten!C210))</f>
        <v/>
      </c>
      <c r="D209" s="38" t="str">
        <f>IF(Kundendaten!C210="","",IF(Kundendaten!D210="","",Kundendaten!D210))</f>
        <v/>
      </c>
      <c r="E209" s="38" t="str">
        <f>IF(Kundendaten!C210="","",IF(Kundendaten!E210="","",Kundendaten!E210))</f>
        <v/>
      </c>
      <c r="F209" s="38" t="str">
        <f>IF(Kundendaten!C210="","",IF(Kundendaten!F210="","",Kundendaten!F210))</f>
        <v/>
      </c>
      <c r="G209" s="37" t="str">
        <f>IF(Kundendaten!C210="","",IF(Kundendaten!G210="","",Kundendaten!G210))</f>
        <v/>
      </c>
      <c r="H209" s="38" t="str">
        <f>IF(Kundendaten!C210="","",IF(Kundendaten!H210="","",Kundendaten!H210))</f>
        <v/>
      </c>
      <c r="I209" s="37" t="str">
        <f>IF(Kundendaten!C210="","",IF(Kundendaten!I210="","",IF(OR(UPPER(Kundendaten!I210)="D",UPPER(Kundendaten!I210)="DE",UPPER(Kundendaten!I210)="DEU",UPPER(Kundendaten!I210)="DEUTSCHLAND",UPPER(Kundendaten!I210)="GERMANY",UPPER(Kundendaten!I210)="GER"),"",IFERROR(UPPER(VLOOKUP(UPPER(Kundendaten!I210),Laendercodes!$A:$B,2,FALSE())),UPPER(Kundendaten!I210)))))</f>
        <v/>
      </c>
      <c r="J209" s="59" t="str">
        <f>IF(Kundendaten!C210="","",Einstellungen!$C$9-Kundendaten!J210)</f>
        <v/>
      </c>
      <c r="K209" s="37" t="str">
        <f>IF(Kundendaten!C210="","",IF(J209&lt;0,-1,IF(J209&gt;Einstellungen!$C$11,0,IF(J209&lt;=Einstellungen!$D$15,5,IF(J209&lt;=Einstellungen!$D$16,4,IF(J209&lt;=Einstellungen!$D$17,3,IF(J209&lt;=Einstellungen!$D$18,2,1)))))))</f>
        <v/>
      </c>
      <c r="L209" s="37" t="str">
        <f>IF(Kundendaten!C210="","",IF(J209&lt;0,-1,IF(J209&gt;Einstellungen!$C$11,0,IF(Kundendaten!K210&gt;=Einstellungen!$C$24,5,IF(Kundendaten!K210&gt;=Einstellungen!$C$25,4,IF(Kundendaten!K210&gt;=Einstellungen!$C$26,3,IF(Kundendaten!K210&gt;=Einstellungen!$C$27,2,1)))))))</f>
        <v/>
      </c>
      <c r="M209" s="37" t="str">
        <f>IF(Kundendaten!C210="","",IF(J209&lt;0,-1,IF(J209&gt;Einstellungen!$C$11,0,IF(Kundendaten!L210&gt;=Einstellungen!$C$32,5,IF(Kundendaten!L210&gt;=Einstellungen!$C$33,4,IF(Kundendaten!L210&gt;=Einstellungen!$C$34,3,IF(Kundendaten!L210&gt;=Einstellungen!$C$35,2,1)))))))</f>
        <v/>
      </c>
      <c r="N209" s="37" t="str">
        <f>IF(Kundendaten!C210="","",IF(K209=-1,"",IF(K209=0,0,IF(SUM(Einstellungen!$G$15,Einstellungen!$G$24,Einstellungen!$G$32)&lt;&gt;100,"—",ROUND((K209*Einstellungen!$G$15+L209*Einstellungen!$G$24+M209*Einstellungen!$G$32)/100,1)))))</f>
        <v/>
      </c>
      <c r="O209" s="37" t="str">
        <f>IF(Kundendaten!C210="","",IF(K209=-1,"⚠ Datenfehler",IF(K209=0,"Inaktiv",IF(SUM(Einstellungen!$G$15,Einstellungen!$G$24,Einstellungen!$G$32)&lt;&gt;100,"—",IF(N209&gt;=4,"Champion",IF(N209&gt;=3,"Entwicklung",IF(N209&gt;=2,"Gefährdet","Abwanderung")))))))</f>
        <v/>
      </c>
    </row>
    <row r="210" spans="2:15" ht="14.25" customHeight="1" x14ac:dyDescent="0.35">
      <c r="B210" s="37" t="str">
        <f>IF(Kundendaten!C211="","",Kundendaten!B211)</f>
        <v/>
      </c>
      <c r="C210" s="38" t="str">
        <f>IF(Kundendaten!C211="","",IF(Kundendaten!C211="","",Kundendaten!C211))</f>
        <v/>
      </c>
      <c r="D210" s="38" t="str">
        <f>IF(Kundendaten!C211="","",IF(Kundendaten!D211="","",Kundendaten!D211))</f>
        <v/>
      </c>
      <c r="E210" s="38" t="str">
        <f>IF(Kundendaten!C211="","",IF(Kundendaten!E211="","",Kundendaten!E211))</f>
        <v/>
      </c>
      <c r="F210" s="38" t="str">
        <f>IF(Kundendaten!C211="","",IF(Kundendaten!F211="","",Kundendaten!F211))</f>
        <v/>
      </c>
      <c r="G210" s="37" t="str">
        <f>IF(Kundendaten!C211="","",IF(Kundendaten!G211="","",Kundendaten!G211))</f>
        <v/>
      </c>
      <c r="H210" s="38" t="str">
        <f>IF(Kundendaten!C211="","",IF(Kundendaten!H211="","",Kundendaten!H211))</f>
        <v/>
      </c>
      <c r="I210" s="37" t="str">
        <f>IF(Kundendaten!C211="","",IF(Kundendaten!I211="","",IF(OR(UPPER(Kundendaten!I211)="D",UPPER(Kundendaten!I211)="DE",UPPER(Kundendaten!I211)="DEU",UPPER(Kundendaten!I211)="DEUTSCHLAND",UPPER(Kundendaten!I211)="GERMANY",UPPER(Kundendaten!I211)="GER"),"",IFERROR(UPPER(VLOOKUP(UPPER(Kundendaten!I211),Laendercodes!$A:$B,2,FALSE())),UPPER(Kundendaten!I211)))))</f>
        <v/>
      </c>
      <c r="J210" s="59" t="str">
        <f>IF(Kundendaten!C211="","",Einstellungen!$C$9-Kundendaten!J211)</f>
        <v/>
      </c>
      <c r="K210" s="37" t="str">
        <f>IF(Kundendaten!C211="","",IF(J210&lt;0,-1,IF(J210&gt;Einstellungen!$C$11,0,IF(J210&lt;=Einstellungen!$D$15,5,IF(J210&lt;=Einstellungen!$D$16,4,IF(J210&lt;=Einstellungen!$D$17,3,IF(J210&lt;=Einstellungen!$D$18,2,1)))))))</f>
        <v/>
      </c>
      <c r="L210" s="37" t="str">
        <f>IF(Kundendaten!C211="","",IF(J210&lt;0,-1,IF(J210&gt;Einstellungen!$C$11,0,IF(Kundendaten!K211&gt;=Einstellungen!$C$24,5,IF(Kundendaten!K211&gt;=Einstellungen!$C$25,4,IF(Kundendaten!K211&gt;=Einstellungen!$C$26,3,IF(Kundendaten!K211&gt;=Einstellungen!$C$27,2,1)))))))</f>
        <v/>
      </c>
      <c r="M210" s="37" t="str">
        <f>IF(Kundendaten!C211="","",IF(J210&lt;0,-1,IF(J210&gt;Einstellungen!$C$11,0,IF(Kundendaten!L211&gt;=Einstellungen!$C$32,5,IF(Kundendaten!L211&gt;=Einstellungen!$C$33,4,IF(Kundendaten!L211&gt;=Einstellungen!$C$34,3,IF(Kundendaten!L211&gt;=Einstellungen!$C$35,2,1)))))))</f>
        <v/>
      </c>
      <c r="N210" s="37" t="str">
        <f>IF(Kundendaten!C211="","",IF(K210=-1,"",IF(K210=0,0,IF(SUM(Einstellungen!$G$15,Einstellungen!$G$24,Einstellungen!$G$32)&lt;&gt;100,"—",ROUND((K210*Einstellungen!$G$15+L210*Einstellungen!$G$24+M210*Einstellungen!$G$32)/100,1)))))</f>
        <v/>
      </c>
      <c r="O210" s="37" t="str">
        <f>IF(Kundendaten!C211="","",IF(K210=-1,"⚠ Datenfehler",IF(K210=0,"Inaktiv",IF(SUM(Einstellungen!$G$15,Einstellungen!$G$24,Einstellungen!$G$32)&lt;&gt;100,"—",IF(N210&gt;=4,"Champion",IF(N210&gt;=3,"Entwicklung",IF(N210&gt;=2,"Gefährdet","Abwanderung")))))))</f>
        <v/>
      </c>
    </row>
    <row r="211" spans="2:15" ht="14.25" customHeight="1" x14ac:dyDescent="0.35">
      <c r="B211" s="37" t="str">
        <f>IF(Kundendaten!C212="","",Kundendaten!B212)</f>
        <v/>
      </c>
      <c r="C211" s="38" t="str">
        <f>IF(Kundendaten!C212="","",IF(Kundendaten!C212="","",Kundendaten!C212))</f>
        <v/>
      </c>
      <c r="D211" s="38" t="str">
        <f>IF(Kundendaten!C212="","",IF(Kundendaten!D212="","",Kundendaten!D212))</f>
        <v/>
      </c>
      <c r="E211" s="38" t="str">
        <f>IF(Kundendaten!C212="","",IF(Kundendaten!E212="","",Kundendaten!E212))</f>
        <v/>
      </c>
      <c r="F211" s="38" t="str">
        <f>IF(Kundendaten!C212="","",IF(Kundendaten!F212="","",Kundendaten!F212))</f>
        <v/>
      </c>
      <c r="G211" s="37" t="str">
        <f>IF(Kundendaten!C212="","",IF(Kundendaten!G212="","",Kundendaten!G212))</f>
        <v/>
      </c>
      <c r="H211" s="38" t="str">
        <f>IF(Kundendaten!C212="","",IF(Kundendaten!H212="","",Kundendaten!H212))</f>
        <v/>
      </c>
      <c r="I211" s="37" t="str">
        <f>IF(Kundendaten!C212="","",IF(Kundendaten!I212="","",IF(OR(UPPER(Kundendaten!I212)="D",UPPER(Kundendaten!I212)="DE",UPPER(Kundendaten!I212)="DEU",UPPER(Kundendaten!I212)="DEUTSCHLAND",UPPER(Kundendaten!I212)="GERMANY",UPPER(Kundendaten!I212)="GER"),"",IFERROR(UPPER(VLOOKUP(UPPER(Kundendaten!I212),Laendercodes!$A:$B,2,FALSE())),UPPER(Kundendaten!I212)))))</f>
        <v/>
      </c>
      <c r="J211" s="59" t="str">
        <f>IF(Kundendaten!C212="","",Einstellungen!$C$9-Kundendaten!J212)</f>
        <v/>
      </c>
      <c r="K211" s="37" t="str">
        <f>IF(Kundendaten!C212="","",IF(J211&lt;0,-1,IF(J211&gt;Einstellungen!$C$11,0,IF(J211&lt;=Einstellungen!$D$15,5,IF(J211&lt;=Einstellungen!$D$16,4,IF(J211&lt;=Einstellungen!$D$17,3,IF(J211&lt;=Einstellungen!$D$18,2,1)))))))</f>
        <v/>
      </c>
      <c r="L211" s="37" t="str">
        <f>IF(Kundendaten!C212="","",IF(J211&lt;0,-1,IF(J211&gt;Einstellungen!$C$11,0,IF(Kundendaten!K212&gt;=Einstellungen!$C$24,5,IF(Kundendaten!K212&gt;=Einstellungen!$C$25,4,IF(Kundendaten!K212&gt;=Einstellungen!$C$26,3,IF(Kundendaten!K212&gt;=Einstellungen!$C$27,2,1)))))))</f>
        <v/>
      </c>
      <c r="M211" s="37" t="str">
        <f>IF(Kundendaten!C212="","",IF(J211&lt;0,-1,IF(J211&gt;Einstellungen!$C$11,0,IF(Kundendaten!L212&gt;=Einstellungen!$C$32,5,IF(Kundendaten!L212&gt;=Einstellungen!$C$33,4,IF(Kundendaten!L212&gt;=Einstellungen!$C$34,3,IF(Kundendaten!L212&gt;=Einstellungen!$C$35,2,1)))))))</f>
        <v/>
      </c>
      <c r="N211" s="37" t="str">
        <f>IF(Kundendaten!C212="","",IF(K211=-1,"",IF(K211=0,0,IF(SUM(Einstellungen!$G$15,Einstellungen!$G$24,Einstellungen!$G$32)&lt;&gt;100,"—",ROUND((K211*Einstellungen!$G$15+L211*Einstellungen!$G$24+M211*Einstellungen!$G$32)/100,1)))))</f>
        <v/>
      </c>
      <c r="O211" s="37" t="str">
        <f>IF(Kundendaten!C212="","",IF(K211=-1,"⚠ Datenfehler",IF(K211=0,"Inaktiv",IF(SUM(Einstellungen!$G$15,Einstellungen!$G$24,Einstellungen!$G$32)&lt;&gt;100,"—",IF(N211&gt;=4,"Champion",IF(N211&gt;=3,"Entwicklung",IF(N211&gt;=2,"Gefährdet","Abwanderung")))))))</f>
        <v/>
      </c>
    </row>
    <row r="212" spans="2:15" ht="14.25" customHeight="1" x14ac:dyDescent="0.35">
      <c r="B212" s="37" t="str">
        <f>IF(Kundendaten!C213="","",Kundendaten!B213)</f>
        <v/>
      </c>
      <c r="C212" s="38" t="str">
        <f>IF(Kundendaten!C213="","",IF(Kundendaten!C213="","",Kundendaten!C213))</f>
        <v/>
      </c>
      <c r="D212" s="38" t="str">
        <f>IF(Kundendaten!C213="","",IF(Kundendaten!D213="","",Kundendaten!D213))</f>
        <v/>
      </c>
      <c r="E212" s="38" t="str">
        <f>IF(Kundendaten!C213="","",IF(Kundendaten!E213="","",Kundendaten!E213))</f>
        <v/>
      </c>
      <c r="F212" s="38" t="str">
        <f>IF(Kundendaten!C213="","",IF(Kundendaten!F213="","",Kundendaten!F213))</f>
        <v/>
      </c>
      <c r="G212" s="37" t="str">
        <f>IF(Kundendaten!C213="","",IF(Kundendaten!G213="","",Kundendaten!G213))</f>
        <v/>
      </c>
      <c r="H212" s="38" t="str">
        <f>IF(Kundendaten!C213="","",IF(Kundendaten!H213="","",Kundendaten!H213))</f>
        <v/>
      </c>
      <c r="I212" s="37" t="str">
        <f>IF(Kundendaten!C213="","",IF(Kundendaten!I213="","",IF(OR(UPPER(Kundendaten!I213)="D",UPPER(Kundendaten!I213)="DE",UPPER(Kundendaten!I213)="DEU",UPPER(Kundendaten!I213)="DEUTSCHLAND",UPPER(Kundendaten!I213)="GERMANY",UPPER(Kundendaten!I213)="GER"),"",IFERROR(UPPER(VLOOKUP(UPPER(Kundendaten!I213),Laendercodes!$A:$B,2,FALSE())),UPPER(Kundendaten!I213)))))</f>
        <v/>
      </c>
      <c r="J212" s="59" t="str">
        <f>IF(Kundendaten!C213="","",Einstellungen!$C$9-Kundendaten!J213)</f>
        <v/>
      </c>
      <c r="K212" s="37" t="str">
        <f>IF(Kundendaten!C213="","",IF(J212&lt;0,-1,IF(J212&gt;Einstellungen!$C$11,0,IF(J212&lt;=Einstellungen!$D$15,5,IF(J212&lt;=Einstellungen!$D$16,4,IF(J212&lt;=Einstellungen!$D$17,3,IF(J212&lt;=Einstellungen!$D$18,2,1)))))))</f>
        <v/>
      </c>
      <c r="L212" s="37" t="str">
        <f>IF(Kundendaten!C213="","",IF(J212&lt;0,-1,IF(J212&gt;Einstellungen!$C$11,0,IF(Kundendaten!K213&gt;=Einstellungen!$C$24,5,IF(Kundendaten!K213&gt;=Einstellungen!$C$25,4,IF(Kundendaten!K213&gt;=Einstellungen!$C$26,3,IF(Kundendaten!K213&gt;=Einstellungen!$C$27,2,1)))))))</f>
        <v/>
      </c>
      <c r="M212" s="37" t="str">
        <f>IF(Kundendaten!C213="","",IF(J212&lt;0,-1,IF(J212&gt;Einstellungen!$C$11,0,IF(Kundendaten!L213&gt;=Einstellungen!$C$32,5,IF(Kundendaten!L213&gt;=Einstellungen!$C$33,4,IF(Kundendaten!L213&gt;=Einstellungen!$C$34,3,IF(Kundendaten!L213&gt;=Einstellungen!$C$35,2,1)))))))</f>
        <v/>
      </c>
      <c r="N212" s="37" t="str">
        <f>IF(Kundendaten!C213="","",IF(K212=-1,"",IF(K212=0,0,IF(SUM(Einstellungen!$G$15,Einstellungen!$G$24,Einstellungen!$G$32)&lt;&gt;100,"—",ROUND((K212*Einstellungen!$G$15+L212*Einstellungen!$G$24+M212*Einstellungen!$G$32)/100,1)))))</f>
        <v/>
      </c>
      <c r="O212" s="37" t="str">
        <f>IF(Kundendaten!C213="","",IF(K212=-1,"⚠ Datenfehler",IF(K212=0,"Inaktiv",IF(SUM(Einstellungen!$G$15,Einstellungen!$G$24,Einstellungen!$G$32)&lt;&gt;100,"—",IF(N212&gt;=4,"Champion",IF(N212&gt;=3,"Entwicklung",IF(N212&gt;=2,"Gefährdet","Abwanderung")))))))</f>
        <v/>
      </c>
    </row>
    <row r="213" spans="2:15" ht="14.25" customHeight="1" x14ac:dyDescent="0.35">
      <c r="B213" s="37" t="str">
        <f>IF(Kundendaten!C214="","",Kundendaten!B214)</f>
        <v/>
      </c>
      <c r="C213" s="38" t="str">
        <f>IF(Kundendaten!C214="","",IF(Kundendaten!C214="","",Kundendaten!C214))</f>
        <v/>
      </c>
      <c r="D213" s="38" t="str">
        <f>IF(Kundendaten!C214="","",IF(Kundendaten!D214="","",Kundendaten!D214))</f>
        <v/>
      </c>
      <c r="E213" s="38" t="str">
        <f>IF(Kundendaten!C214="","",IF(Kundendaten!E214="","",Kundendaten!E214))</f>
        <v/>
      </c>
      <c r="F213" s="38" t="str">
        <f>IF(Kundendaten!C214="","",IF(Kundendaten!F214="","",Kundendaten!F214))</f>
        <v/>
      </c>
      <c r="G213" s="37" t="str">
        <f>IF(Kundendaten!C214="","",IF(Kundendaten!G214="","",Kundendaten!G214))</f>
        <v/>
      </c>
      <c r="H213" s="38" t="str">
        <f>IF(Kundendaten!C214="","",IF(Kundendaten!H214="","",Kundendaten!H214))</f>
        <v/>
      </c>
      <c r="I213" s="37" t="str">
        <f>IF(Kundendaten!C214="","",IF(Kundendaten!I214="","",IF(OR(UPPER(Kundendaten!I214)="D",UPPER(Kundendaten!I214)="DE",UPPER(Kundendaten!I214)="DEU",UPPER(Kundendaten!I214)="DEUTSCHLAND",UPPER(Kundendaten!I214)="GERMANY",UPPER(Kundendaten!I214)="GER"),"",IFERROR(UPPER(VLOOKUP(UPPER(Kundendaten!I214),Laendercodes!$A:$B,2,FALSE())),UPPER(Kundendaten!I214)))))</f>
        <v/>
      </c>
      <c r="J213" s="59" t="str">
        <f>IF(Kundendaten!C214="","",Einstellungen!$C$9-Kundendaten!J214)</f>
        <v/>
      </c>
      <c r="K213" s="37" t="str">
        <f>IF(Kundendaten!C214="","",IF(J213&lt;0,-1,IF(J213&gt;Einstellungen!$C$11,0,IF(J213&lt;=Einstellungen!$D$15,5,IF(J213&lt;=Einstellungen!$D$16,4,IF(J213&lt;=Einstellungen!$D$17,3,IF(J213&lt;=Einstellungen!$D$18,2,1)))))))</f>
        <v/>
      </c>
      <c r="L213" s="37" t="str">
        <f>IF(Kundendaten!C214="","",IF(J213&lt;0,-1,IF(J213&gt;Einstellungen!$C$11,0,IF(Kundendaten!K214&gt;=Einstellungen!$C$24,5,IF(Kundendaten!K214&gt;=Einstellungen!$C$25,4,IF(Kundendaten!K214&gt;=Einstellungen!$C$26,3,IF(Kundendaten!K214&gt;=Einstellungen!$C$27,2,1)))))))</f>
        <v/>
      </c>
      <c r="M213" s="37" t="str">
        <f>IF(Kundendaten!C214="","",IF(J213&lt;0,-1,IF(J213&gt;Einstellungen!$C$11,0,IF(Kundendaten!L214&gt;=Einstellungen!$C$32,5,IF(Kundendaten!L214&gt;=Einstellungen!$C$33,4,IF(Kundendaten!L214&gt;=Einstellungen!$C$34,3,IF(Kundendaten!L214&gt;=Einstellungen!$C$35,2,1)))))))</f>
        <v/>
      </c>
      <c r="N213" s="37" t="str">
        <f>IF(Kundendaten!C214="","",IF(K213=-1,"",IF(K213=0,0,IF(SUM(Einstellungen!$G$15,Einstellungen!$G$24,Einstellungen!$G$32)&lt;&gt;100,"—",ROUND((K213*Einstellungen!$G$15+L213*Einstellungen!$G$24+M213*Einstellungen!$G$32)/100,1)))))</f>
        <v/>
      </c>
      <c r="O213" s="37" t="str">
        <f>IF(Kundendaten!C214="","",IF(K213=-1,"⚠ Datenfehler",IF(K213=0,"Inaktiv",IF(SUM(Einstellungen!$G$15,Einstellungen!$G$24,Einstellungen!$G$32)&lt;&gt;100,"—",IF(N213&gt;=4,"Champion",IF(N213&gt;=3,"Entwicklung",IF(N213&gt;=2,"Gefährdet","Abwanderung")))))))</f>
        <v/>
      </c>
    </row>
    <row r="214" spans="2:15" ht="14.25" customHeight="1" x14ac:dyDescent="0.35">
      <c r="B214" s="37" t="str">
        <f>IF(Kundendaten!C215="","",Kundendaten!B215)</f>
        <v/>
      </c>
      <c r="C214" s="38" t="str">
        <f>IF(Kundendaten!C215="","",IF(Kundendaten!C215="","",Kundendaten!C215))</f>
        <v/>
      </c>
      <c r="D214" s="38" t="str">
        <f>IF(Kundendaten!C215="","",IF(Kundendaten!D215="","",Kundendaten!D215))</f>
        <v/>
      </c>
      <c r="E214" s="38" t="str">
        <f>IF(Kundendaten!C215="","",IF(Kundendaten!E215="","",Kundendaten!E215))</f>
        <v/>
      </c>
      <c r="F214" s="38" t="str">
        <f>IF(Kundendaten!C215="","",IF(Kundendaten!F215="","",Kundendaten!F215))</f>
        <v/>
      </c>
      <c r="G214" s="37" t="str">
        <f>IF(Kundendaten!C215="","",IF(Kundendaten!G215="","",Kundendaten!G215))</f>
        <v/>
      </c>
      <c r="H214" s="38" t="str">
        <f>IF(Kundendaten!C215="","",IF(Kundendaten!H215="","",Kundendaten!H215))</f>
        <v/>
      </c>
      <c r="I214" s="37" t="str">
        <f>IF(Kundendaten!C215="","",IF(Kundendaten!I215="","",IF(OR(UPPER(Kundendaten!I215)="D",UPPER(Kundendaten!I215)="DE",UPPER(Kundendaten!I215)="DEU",UPPER(Kundendaten!I215)="DEUTSCHLAND",UPPER(Kundendaten!I215)="GERMANY",UPPER(Kundendaten!I215)="GER"),"",IFERROR(UPPER(VLOOKUP(UPPER(Kundendaten!I215),Laendercodes!$A:$B,2,FALSE())),UPPER(Kundendaten!I215)))))</f>
        <v/>
      </c>
      <c r="J214" s="59" t="str">
        <f>IF(Kundendaten!C215="","",Einstellungen!$C$9-Kundendaten!J215)</f>
        <v/>
      </c>
      <c r="K214" s="37" t="str">
        <f>IF(Kundendaten!C215="","",IF(J214&lt;0,-1,IF(J214&gt;Einstellungen!$C$11,0,IF(J214&lt;=Einstellungen!$D$15,5,IF(J214&lt;=Einstellungen!$D$16,4,IF(J214&lt;=Einstellungen!$D$17,3,IF(J214&lt;=Einstellungen!$D$18,2,1)))))))</f>
        <v/>
      </c>
      <c r="L214" s="37" t="str">
        <f>IF(Kundendaten!C215="","",IF(J214&lt;0,-1,IF(J214&gt;Einstellungen!$C$11,0,IF(Kundendaten!K215&gt;=Einstellungen!$C$24,5,IF(Kundendaten!K215&gt;=Einstellungen!$C$25,4,IF(Kundendaten!K215&gt;=Einstellungen!$C$26,3,IF(Kundendaten!K215&gt;=Einstellungen!$C$27,2,1)))))))</f>
        <v/>
      </c>
      <c r="M214" s="37" t="str">
        <f>IF(Kundendaten!C215="","",IF(J214&lt;0,-1,IF(J214&gt;Einstellungen!$C$11,0,IF(Kundendaten!L215&gt;=Einstellungen!$C$32,5,IF(Kundendaten!L215&gt;=Einstellungen!$C$33,4,IF(Kundendaten!L215&gt;=Einstellungen!$C$34,3,IF(Kundendaten!L215&gt;=Einstellungen!$C$35,2,1)))))))</f>
        <v/>
      </c>
      <c r="N214" s="37" t="str">
        <f>IF(Kundendaten!C215="","",IF(K214=-1,"",IF(K214=0,0,IF(SUM(Einstellungen!$G$15,Einstellungen!$G$24,Einstellungen!$G$32)&lt;&gt;100,"—",ROUND((K214*Einstellungen!$G$15+L214*Einstellungen!$G$24+M214*Einstellungen!$G$32)/100,1)))))</f>
        <v/>
      </c>
      <c r="O214" s="37" t="str">
        <f>IF(Kundendaten!C215="","",IF(K214=-1,"⚠ Datenfehler",IF(K214=0,"Inaktiv",IF(SUM(Einstellungen!$G$15,Einstellungen!$G$24,Einstellungen!$G$32)&lt;&gt;100,"—",IF(N214&gt;=4,"Champion",IF(N214&gt;=3,"Entwicklung",IF(N214&gt;=2,"Gefährdet","Abwanderung")))))))</f>
        <v/>
      </c>
    </row>
    <row r="215" spans="2:15" ht="14.25" customHeight="1" x14ac:dyDescent="0.35">
      <c r="B215" s="37" t="str">
        <f>IF(Kundendaten!C216="","",Kundendaten!B216)</f>
        <v/>
      </c>
      <c r="C215" s="38" t="str">
        <f>IF(Kundendaten!C216="","",IF(Kundendaten!C216="","",Kundendaten!C216))</f>
        <v/>
      </c>
      <c r="D215" s="38" t="str">
        <f>IF(Kundendaten!C216="","",IF(Kundendaten!D216="","",Kundendaten!D216))</f>
        <v/>
      </c>
      <c r="E215" s="38" t="str">
        <f>IF(Kundendaten!C216="","",IF(Kundendaten!E216="","",Kundendaten!E216))</f>
        <v/>
      </c>
      <c r="F215" s="38" t="str">
        <f>IF(Kundendaten!C216="","",IF(Kundendaten!F216="","",Kundendaten!F216))</f>
        <v/>
      </c>
      <c r="G215" s="37" t="str">
        <f>IF(Kundendaten!C216="","",IF(Kundendaten!G216="","",Kundendaten!G216))</f>
        <v/>
      </c>
      <c r="H215" s="38" t="str">
        <f>IF(Kundendaten!C216="","",IF(Kundendaten!H216="","",Kundendaten!H216))</f>
        <v/>
      </c>
      <c r="I215" s="37" t="str">
        <f>IF(Kundendaten!C216="","",IF(Kundendaten!I216="","",IF(OR(UPPER(Kundendaten!I216)="D",UPPER(Kundendaten!I216)="DE",UPPER(Kundendaten!I216)="DEU",UPPER(Kundendaten!I216)="DEUTSCHLAND",UPPER(Kundendaten!I216)="GERMANY",UPPER(Kundendaten!I216)="GER"),"",IFERROR(UPPER(VLOOKUP(UPPER(Kundendaten!I216),Laendercodes!$A:$B,2,FALSE())),UPPER(Kundendaten!I216)))))</f>
        <v/>
      </c>
      <c r="J215" s="59" t="str">
        <f>IF(Kundendaten!C216="","",Einstellungen!$C$9-Kundendaten!J216)</f>
        <v/>
      </c>
      <c r="K215" s="37" t="str">
        <f>IF(Kundendaten!C216="","",IF(J215&lt;0,-1,IF(J215&gt;Einstellungen!$C$11,0,IF(J215&lt;=Einstellungen!$D$15,5,IF(J215&lt;=Einstellungen!$D$16,4,IF(J215&lt;=Einstellungen!$D$17,3,IF(J215&lt;=Einstellungen!$D$18,2,1)))))))</f>
        <v/>
      </c>
      <c r="L215" s="37" t="str">
        <f>IF(Kundendaten!C216="","",IF(J215&lt;0,-1,IF(J215&gt;Einstellungen!$C$11,0,IF(Kundendaten!K216&gt;=Einstellungen!$C$24,5,IF(Kundendaten!K216&gt;=Einstellungen!$C$25,4,IF(Kundendaten!K216&gt;=Einstellungen!$C$26,3,IF(Kundendaten!K216&gt;=Einstellungen!$C$27,2,1)))))))</f>
        <v/>
      </c>
      <c r="M215" s="37" t="str">
        <f>IF(Kundendaten!C216="","",IF(J215&lt;0,-1,IF(J215&gt;Einstellungen!$C$11,0,IF(Kundendaten!L216&gt;=Einstellungen!$C$32,5,IF(Kundendaten!L216&gt;=Einstellungen!$C$33,4,IF(Kundendaten!L216&gt;=Einstellungen!$C$34,3,IF(Kundendaten!L216&gt;=Einstellungen!$C$35,2,1)))))))</f>
        <v/>
      </c>
      <c r="N215" s="37" t="str">
        <f>IF(Kundendaten!C216="","",IF(K215=-1,"",IF(K215=0,0,IF(SUM(Einstellungen!$G$15,Einstellungen!$G$24,Einstellungen!$G$32)&lt;&gt;100,"—",ROUND((K215*Einstellungen!$G$15+L215*Einstellungen!$G$24+M215*Einstellungen!$G$32)/100,1)))))</f>
        <v/>
      </c>
      <c r="O215" s="37" t="str">
        <f>IF(Kundendaten!C216="","",IF(K215=-1,"⚠ Datenfehler",IF(K215=0,"Inaktiv",IF(SUM(Einstellungen!$G$15,Einstellungen!$G$24,Einstellungen!$G$32)&lt;&gt;100,"—",IF(N215&gt;=4,"Champion",IF(N215&gt;=3,"Entwicklung",IF(N215&gt;=2,"Gefährdet","Abwanderung")))))))</f>
        <v/>
      </c>
    </row>
    <row r="216" spans="2:15" ht="14.25" customHeight="1" x14ac:dyDescent="0.35">
      <c r="B216" s="37" t="str">
        <f>IF(Kundendaten!C217="","",Kundendaten!B217)</f>
        <v/>
      </c>
      <c r="C216" s="38" t="str">
        <f>IF(Kundendaten!C217="","",IF(Kundendaten!C217="","",Kundendaten!C217))</f>
        <v/>
      </c>
      <c r="D216" s="38" t="str">
        <f>IF(Kundendaten!C217="","",IF(Kundendaten!D217="","",Kundendaten!D217))</f>
        <v/>
      </c>
      <c r="E216" s="38" t="str">
        <f>IF(Kundendaten!C217="","",IF(Kundendaten!E217="","",Kundendaten!E217))</f>
        <v/>
      </c>
      <c r="F216" s="38" t="str">
        <f>IF(Kundendaten!C217="","",IF(Kundendaten!F217="","",Kundendaten!F217))</f>
        <v/>
      </c>
      <c r="G216" s="37" t="str">
        <f>IF(Kundendaten!C217="","",IF(Kundendaten!G217="","",Kundendaten!G217))</f>
        <v/>
      </c>
      <c r="H216" s="38" t="str">
        <f>IF(Kundendaten!C217="","",IF(Kundendaten!H217="","",Kundendaten!H217))</f>
        <v/>
      </c>
      <c r="I216" s="37" t="str">
        <f>IF(Kundendaten!C217="","",IF(Kundendaten!I217="","",IF(OR(UPPER(Kundendaten!I217)="D",UPPER(Kundendaten!I217)="DE",UPPER(Kundendaten!I217)="DEU",UPPER(Kundendaten!I217)="DEUTSCHLAND",UPPER(Kundendaten!I217)="GERMANY",UPPER(Kundendaten!I217)="GER"),"",IFERROR(UPPER(VLOOKUP(UPPER(Kundendaten!I217),Laendercodes!$A:$B,2,FALSE())),UPPER(Kundendaten!I217)))))</f>
        <v/>
      </c>
      <c r="J216" s="59" t="str">
        <f>IF(Kundendaten!C217="","",Einstellungen!$C$9-Kundendaten!J217)</f>
        <v/>
      </c>
      <c r="K216" s="37" t="str">
        <f>IF(Kundendaten!C217="","",IF(J216&lt;0,-1,IF(J216&gt;Einstellungen!$C$11,0,IF(J216&lt;=Einstellungen!$D$15,5,IF(J216&lt;=Einstellungen!$D$16,4,IF(J216&lt;=Einstellungen!$D$17,3,IF(J216&lt;=Einstellungen!$D$18,2,1)))))))</f>
        <v/>
      </c>
      <c r="L216" s="37" t="str">
        <f>IF(Kundendaten!C217="","",IF(J216&lt;0,-1,IF(J216&gt;Einstellungen!$C$11,0,IF(Kundendaten!K217&gt;=Einstellungen!$C$24,5,IF(Kundendaten!K217&gt;=Einstellungen!$C$25,4,IF(Kundendaten!K217&gt;=Einstellungen!$C$26,3,IF(Kundendaten!K217&gt;=Einstellungen!$C$27,2,1)))))))</f>
        <v/>
      </c>
      <c r="M216" s="37" t="str">
        <f>IF(Kundendaten!C217="","",IF(J216&lt;0,-1,IF(J216&gt;Einstellungen!$C$11,0,IF(Kundendaten!L217&gt;=Einstellungen!$C$32,5,IF(Kundendaten!L217&gt;=Einstellungen!$C$33,4,IF(Kundendaten!L217&gt;=Einstellungen!$C$34,3,IF(Kundendaten!L217&gt;=Einstellungen!$C$35,2,1)))))))</f>
        <v/>
      </c>
      <c r="N216" s="37" t="str">
        <f>IF(Kundendaten!C217="","",IF(K216=-1,"",IF(K216=0,0,IF(SUM(Einstellungen!$G$15,Einstellungen!$G$24,Einstellungen!$G$32)&lt;&gt;100,"—",ROUND((K216*Einstellungen!$G$15+L216*Einstellungen!$G$24+M216*Einstellungen!$G$32)/100,1)))))</f>
        <v/>
      </c>
      <c r="O216" s="37" t="str">
        <f>IF(Kundendaten!C217="","",IF(K216=-1,"⚠ Datenfehler",IF(K216=0,"Inaktiv",IF(SUM(Einstellungen!$G$15,Einstellungen!$G$24,Einstellungen!$G$32)&lt;&gt;100,"—",IF(N216&gt;=4,"Champion",IF(N216&gt;=3,"Entwicklung",IF(N216&gt;=2,"Gefährdet","Abwanderung")))))))</f>
        <v/>
      </c>
    </row>
    <row r="217" spans="2:15" ht="14.25" customHeight="1" x14ac:dyDescent="0.35">
      <c r="B217" s="37" t="str">
        <f>IF(Kundendaten!C218="","",Kundendaten!B218)</f>
        <v/>
      </c>
      <c r="C217" s="38" t="str">
        <f>IF(Kundendaten!C218="","",IF(Kundendaten!C218="","",Kundendaten!C218))</f>
        <v/>
      </c>
      <c r="D217" s="38" t="str">
        <f>IF(Kundendaten!C218="","",IF(Kundendaten!D218="","",Kundendaten!D218))</f>
        <v/>
      </c>
      <c r="E217" s="38" t="str">
        <f>IF(Kundendaten!C218="","",IF(Kundendaten!E218="","",Kundendaten!E218))</f>
        <v/>
      </c>
      <c r="F217" s="38" t="str">
        <f>IF(Kundendaten!C218="","",IF(Kundendaten!F218="","",Kundendaten!F218))</f>
        <v/>
      </c>
      <c r="G217" s="37" t="str">
        <f>IF(Kundendaten!C218="","",IF(Kundendaten!G218="","",Kundendaten!G218))</f>
        <v/>
      </c>
      <c r="H217" s="38" t="str">
        <f>IF(Kundendaten!C218="","",IF(Kundendaten!H218="","",Kundendaten!H218))</f>
        <v/>
      </c>
      <c r="I217" s="37" t="str">
        <f>IF(Kundendaten!C218="","",IF(Kundendaten!I218="","",IF(OR(UPPER(Kundendaten!I218)="D",UPPER(Kundendaten!I218)="DE",UPPER(Kundendaten!I218)="DEU",UPPER(Kundendaten!I218)="DEUTSCHLAND",UPPER(Kundendaten!I218)="GERMANY",UPPER(Kundendaten!I218)="GER"),"",IFERROR(UPPER(VLOOKUP(UPPER(Kundendaten!I218),Laendercodes!$A:$B,2,FALSE())),UPPER(Kundendaten!I218)))))</f>
        <v/>
      </c>
      <c r="J217" s="59" t="str">
        <f>IF(Kundendaten!C218="","",Einstellungen!$C$9-Kundendaten!J218)</f>
        <v/>
      </c>
      <c r="K217" s="37" t="str">
        <f>IF(Kundendaten!C218="","",IF(J217&lt;0,-1,IF(J217&gt;Einstellungen!$C$11,0,IF(J217&lt;=Einstellungen!$D$15,5,IF(J217&lt;=Einstellungen!$D$16,4,IF(J217&lt;=Einstellungen!$D$17,3,IF(J217&lt;=Einstellungen!$D$18,2,1)))))))</f>
        <v/>
      </c>
      <c r="L217" s="37" t="str">
        <f>IF(Kundendaten!C218="","",IF(J217&lt;0,-1,IF(J217&gt;Einstellungen!$C$11,0,IF(Kundendaten!K218&gt;=Einstellungen!$C$24,5,IF(Kundendaten!K218&gt;=Einstellungen!$C$25,4,IF(Kundendaten!K218&gt;=Einstellungen!$C$26,3,IF(Kundendaten!K218&gt;=Einstellungen!$C$27,2,1)))))))</f>
        <v/>
      </c>
      <c r="M217" s="37" t="str">
        <f>IF(Kundendaten!C218="","",IF(J217&lt;0,-1,IF(J217&gt;Einstellungen!$C$11,0,IF(Kundendaten!L218&gt;=Einstellungen!$C$32,5,IF(Kundendaten!L218&gt;=Einstellungen!$C$33,4,IF(Kundendaten!L218&gt;=Einstellungen!$C$34,3,IF(Kundendaten!L218&gt;=Einstellungen!$C$35,2,1)))))))</f>
        <v/>
      </c>
      <c r="N217" s="37" t="str">
        <f>IF(Kundendaten!C218="","",IF(K217=-1,"",IF(K217=0,0,IF(SUM(Einstellungen!$G$15,Einstellungen!$G$24,Einstellungen!$G$32)&lt;&gt;100,"—",ROUND((K217*Einstellungen!$G$15+L217*Einstellungen!$G$24+M217*Einstellungen!$G$32)/100,1)))))</f>
        <v/>
      </c>
      <c r="O217" s="37" t="str">
        <f>IF(Kundendaten!C218="","",IF(K217=-1,"⚠ Datenfehler",IF(K217=0,"Inaktiv",IF(SUM(Einstellungen!$G$15,Einstellungen!$G$24,Einstellungen!$G$32)&lt;&gt;100,"—",IF(N217&gt;=4,"Champion",IF(N217&gt;=3,"Entwicklung",IF(N217&gt;=2,"Gefährdet","Abwanderung")))))))</f>
        <v/>
      </c>
    </row>
    <row r="218" spans="2:15" ht="14.25" customHeight="1" x14ac:dyDescent="0.35">
      <c r="B218" s="37" t="str">
        <f>IF(Kundendaten!C219="","",Kundendaten!B219)</f>
        <v/>
      </c>
      <c r="C218" s="38" t="str">
        <f>IF(Kundendaten!C219="","",IF(Kundendaten!C219="","",Kundendaten!C219))</f>
        <v/>
      </c>
      <c r="D218" s="38" t="str">
        <f>IF(Kundendaten!C219="","",IF(Kundendaten!D219="","",Kundendaten!D219))</f>
        <v/>
      </c>
      <c r="E218" s="38" t="str">
        <f>IF(Kundendaten!C219="","",IF(Kundendaten!E219="","",Kundendaten!E219))</f>
        <v/>
      </c>
      <c r="F218" s="38" t="str">
        <f>IF(Kundendaten!C219="","",IF(Kundendaten!F219="","",Kundendaten!F219))</f>
        <v/>
      </c>
      <c r="G218" s="37" t="str">
        <f>IF(Kundendaten!C219="","",IF(Kundendaten!G219="","",Kundendaten!G219))</f>
        <v/>
      </c>
      <c r="H218" s="38" t="str">
        <f>IF(Kundendaten!C219="","",IF(Kundendaten!H219="","",Kundendaten!H219))</f>
        <v/>
      </c>
      <c r="I218" s="37" t="str">
        <f>IF(Kundendaten!C219="","",IF(Kundendaten!I219="","",IF(OR(UPPER(Kundendaten!I219)="D",UPPER(Kundendaten!I219)="DE",UPPER(Kundendaten!I219)="DEU",UPPER(Kundendaten!I219)="DEUTSCHLAND",UPPER(Kundendaten!I219)="GERMANY",UPPER(Kundendaten!I219)="GER"),"",IFERROR(UPPER(VLOOKUP(UPPER(Kundendaten!I219),Laendercodes!$A:$B,2,FALSE())),UPPER(Kundendaten!I219)))))</f>
        <v/>
      </c>
      <c r="J218" s="59" t="str">
        <f>IF(Kundendaten!C219="","",Einstellungen!$C$9-Kundendaten!J219)</f>
        <v/>
      </c>
      <c r="K218" s="37" t="str">
        <f>IF(Kundendaten!C219="","",IF(J218&lt;0,-1,IF(J218&gt;Einstellungen!$C$11,0,IF(J218&lt;=Einstellungen!$D$15,5,IF(J218&lt;=Einstellungen!$D$16,4,IF(J218&lt;=Einstellungen!$D$17,3,IF(J218&lt;=Einstellungen!$D$18,2,1)))))))</f>
        <v/>
      </c>
      <c r="L218" s="37" t="str">
        <f>IF(Kundendaten!C219="","",IF(J218&lt;0,-1,IF(J218&gt;Einstellungen!$C$11,0,IF(Kundendaten!K219&gt;=Einstellungen!$C$24,5,IF(Kundendaten!K219&gt;=Einstellungen!$C$25,4,IF(Kundendaten!K219&gt;=Einstellungen!$C$26,3,IF(Kundendaten!K219&gt;=Einstellungen!$C$27,2,1)))))))</f>
        <v/>
      </c>
      <c r="M218" s="37" t="str">
        <f>IF(Kundendaten!C219="","",IF(J218&lt;0,-1,IF(J218&gt;Einstellungen!$C$11,0,IF(Kundendaten!L219&gt;=Einstellungen!$C$32,5,IF(Kundendaten!L219&gt;=Einstellungen!$C$33,4,IF(Kundendaten!L219&gt;=Einstellungen!$C$34,3,IF(Kundendaten!L219&gt;=Einstellungen!$C$35,2,1)))))))</f>
        <v/>
      </c>
      <c r="N218" s="37" t="str">
        <f>IF(Kundendaten!C219="","",IF(K218=-1,"",IF(K218=0,0,IF(SUM(Einstellungen!$G$15,Einstellungen!$G$24,Einstellungen!$G$32)&lt;&gt;100,"—",ROUND((K218*Einstellungen!$G$15+L218*Einstellungen!$G$24+M218*Einstellungen!$G$32)/100,1)))))</f>
        <v/>
      </c>
      <c r="O218" s="37" t="str">
        <f>IF(Kundendaten!C219="","",IF(K218=-1,"⚠ Datenfehler",IF(K218=0,"Inaktiv",IF(SUM(Einstellungen!$G$15,Einstellungen!$G$24,Einstellungen!$G$32)&lt;&gt;100,"—",IF(N218&gt;=4,"Champion",IF(N218&gt;=3,"Entwicklung",IF(N218&gt;=2,"Gefährdet","Abwanderung")))))))</f>
        <v/>
      </c>
    </row>
    <row r="219" spans="2:15" ht="14.25" customHeight="1" x14ac:dyDescent="0.35">
      <c r="B219" s="37" t="str">
        <f>IF(Kundendaten!C220="","",Kundendaten!B220)</f>
        <v/>
      </c>
      <c r="C219" s="38" t="str">
        <f>IF(Kundendaten!C220="","",IF(Kundendaten!C220="","",Kundendaten!C220))</f>
        <v/>
      </c>
      <c r="D219" s="38" t="str">
        <f>IF(Kundendaten!C220="","",IF(Kundendaten!D220="","",Kundendaten!D220))</f>
        <v/>
      </c>
      <c r="E219" s="38" t="str">
        <f>IF(Kundendaten!C220="","",IF(Kundendaten!E220="","",Kundendaten!E220))</f>
        <v/>
      </c>
      <c r="F219" s="38" t="str">
        <f>IF(Kundendaten!C220="","",IF(Kundendaten!F220="","",Kundendaten!F220))</f>
        <v/>
      </c>
      <c r="G219" s="37" t="str">
        <f>IF(Kundendaten!C220="","",IF(Kundendaten!G220="","",Kundendaten!G220))</f>
        <v/>
      </c>
      <c r="H219" s="38" t="str">
        <f>IF(Kundendaten!C220="","",IF(Kundendaten!H220="","",Kundendaten!H220))</f>
        <v/>
      </c>
      <c r="I219" s="37" t="str">
        <f>IF(Kundendaten!C220="","",IF(Kundendaten!I220="","",IF(OR(UPPER(Kundendaten!I220)="D",UPPER(Kundendaten!I220)="DE",UPPER(Kundendaten!I220)="DEU",UPPER(Kundendaten!I220)="DEUTSCHLAND",UPPER(Kundendaten!I220)="GERMANY",UPPER(Kundendaten!I220)="GER"),"",IFERROR(UPPER(VLOOKUP(UPPER(Kundendaten!I220),Laendercodes!$A:$B,2,FALSE())),UPPER(Kundendaten!I220)))))</f>
        <v/>
      </c>
      <c r="J219" s="59" t="str">
        <f>IF(Kundendaten!C220="","",Einstellungen!$C$9-Kundendaten!J220)</f>
        <v/>
      </c>
      <c r="K219" s="37" t="str">
        <f>IF(Kundendaten!C220="","",IF(J219&lt;0,-1,IF(J219&gt;Einstellungen!$C$11,0,IF(J219&lt;=Einstellungen!$D$15,5,IF(J219&lt;=Einstellungen!$D$16,4,IF(J219&lt;=Einstellungen!$D$17,3,IF(J219&lt;=Einstellungen!$D$18,2,1)))))))</f>
        <v/>
      </c>
      <c r="L219" s="37" t="str">
        <f>IF(Kundendaten!C220="","",IF(J219&lt;0,-1,IF(J219&gt;Einstellungen!$C$11,0,IF(Kundendaten!K220&gt;=Einstellungen!$C$24,5,IF(Kundendaten!K220&gt;=Einstellungen!$C$25,4,IF(Kundendaten!K220&gt;=Einstellungen!$C$26,3,IF(Kundendaten!K220&gt;=Einstellungen!$C$27,2,1)))))))</f>
        <v/>
      </c>
      <c r="M219" s="37" t="str">
        <f>IF(Kundendaten!C220="","",IF(J219&lt;0,-1,IF(J219&gt;Einstellungen!$C$11,0,IF(Kundendaten!L220&gt;=Einstellungen!$C$32,5,IF(Kundendaten!L220&gt;=Einstellungen!$C$33,4,IF(Kundendaten!L220&gt;=Einstellungen!$C$34,3,IF(Kundendaten!L220&gt;=Einstellungen!$C$35,2,1)))))))</f>
        <v/>
      </c>
      <c r="N219" s="37" t="str">
        <f>IF(Kundendaten!C220="","",IF(K219=-1,"",IF(K219=0,0,IF(SUM(Einstellungen!$G$15,Einstellungen!$G$24,Einstellungen!$G$32)&lt;&gt;100,"—",ROUND((K219*Einstellungen!$G$15+L219*Einstellungen!$G$24+M219*Einstellungen!$G$32)/100,1)))))</f>
        <v/>
      </c>
      <c r="O219" s="37" t="str">
        <f>IF(Kundendaten!C220="","",IF(K219=-1,"⚠ Datenfehler",IF(K219=0,"Inaktiv",IF(SUM(Einstellungen!$G$15,Einstellungen!$G$24,Einstellungen!$G$32)&lt;&gt;100,"—",IF(N219&gt;=4,"Champion",IF(N219&gt;=3,"Entwicklung",IF(N219&gt;=2,"Gefährdet","Abwanderung")))))))</f>
        <v/>
      </c>
    </row>
    <row r="220" spans="2:15" ht="14.25" customHeight="1" x14ac:dyDescent="0.35">
      <c r="B220" s="37" t="str">
        <f>IF(Kundendaten!C221="","",Kundendaten!B221)</f>
        <v/>
      </c>
      <c r="C220" s="38" t="str">
        <f>IF(Kundendaten!C221="","",IF(Kundendaten!C221="","",Kundendaten!C221))</f>
        <v/>
      </c>
      <c r="D220" s="38" t="str">
        <f>IF(Kundendaten!C221="","",IF(Kundendaten!D221="","",Kundendaten!D221))</f>
        <v/>
      </c>
      <c r="E220" s="38" t="str">
        <f>IF(Kundendaten!C221="","",IF(Kundendaten!E221="","",Kundendaten!E221))</f>
        <v/>
      </c>
      <c r="F220" s="38" t="str">
        <f>IF(Kundendaten!C221="","",IF(Kundendaten!F221="","",Kundendaten!F221))</f>
        <v/>
      </c>
      <c r="G220" s="37" t="str">
        <f>IF(Kundendaten!C221="","",IF(Kundendaten!G221="","",Kundendaten!G221))</f>
        <v/>
      </c>
      <c r="H220" s="38" t="str">
        <f>IF(Kundendaten!C221="","",IF(Kundendaten!H221="","",Kundendaten!H221))</f>
        <v/>
      </c>
      <c r="I220" s="37" t="str">
        <f>IF(Kundendaten!C221="","",IF(Kundendaten!I221="","",IF(OR(UPPER(Kundendaten!I221)="D",UPPER(Kundendaten!I221)="DE",UPPER(Kundendaten!I221)="DEU",UPPER(Kundendaten!I221)="DEUTSCHLAND",UPPER(Kundendaten!I221)="GERMANY",UPPER(Kundendaten!I221)="GER"),"",IFERROR(UPPER(VLOOKUP(UPPER(Kundendaten!I221),Laendercodes!$A:$B,2,FALSE())),UPPER(Kundendaten!I221)))))</f>
        <v/>
      </c>
      <c r="J220" s="59" t="str">
        <f>IF(Kundendaten!C221="","",Einstellungen!$C$9-Kundendaten!J221)</f>
        <v/>
      </c>
      <c r="K220" s="37" t="str">
        <f>IF(Kundendaten!C221="","",IF(J220&lt;0,-1,IF(J220&gt;Einstellungen!$C$11,0,IF(J220&lt;=Einstellungen!$D$15,5,IF(J220&lt;=Einstellungen!$D$16,4,IF(J220&lt;=Einstellungen!$D$17,3,IF(J220&lt;=Einstellungen!$D$18,2,1)))))))</f>
        <v/>
      </c>
      <c r="L220" s="37" t="str">
        <f>IF(Kundendaten!C221="","",IF(J220&lt;0,-1,IF(J220&gt;Einstellungen!$C$11,0,IF(Kundendaten!K221&gt;=Einstellungen!$C$24,5,IF(Kundendaten!K221&gt;=Einstellungen!$C$25,4,IF(Kundendaten!K221&gt;=Einstellungen!$C$26,3,IF(Kundendaten!K221&gt;=Einstellungen!$C$27,2,1)))))))</f>
        <v/>
      </c>
      <c r="M220" s="37" t="str">
        <f>IF(Kundendaten!C221="","",IF(J220&lt;0,-1,IF(J220&gt;Einstellungen!$C$11,0,IF(Kundendaten!L221&gt;=Einstellungen!$C$32,5,IF(Kundendaten!L221&gt;=Einstellungen!$C$33,4,IF(Kundendaten!L221&gt;=Einstellungen!$C$34,3,IF(Kundendaten!L221&gt;=Einstellungen!$C$35,2,1)))))))</f>
        <v/>
      </c>
      <c r="N220" s="37" t="str">
        <f>IF(Kundendaten!C221="","",IF(K220=-1,"",IF(K220=0,0,IF(SUM(Einstellungen!$G$15,Einstellungen!$G$24,Einstellungen!$G$32)&lt;&gt;100,"—",ROUND((K220*Einstellungen!$G$15+L220*Einstellungen!$G$24+M220*Einstellungen!$G$32)/100,1)))))</f>
        <v/>
      </c>
      <c r="O220" s="37" t="str">
        <f>IF(Kundendaten!C221="","",IF(K220=-1,"⚠ Datenfehler",IF(K220=0,"Inaktiv",IF(SUM(Einstellungen!$G$15,Einstellungen!$G$24,Einstellungen!$G$32)&lt;&gt;100,"—",IF(N220&gt;=4,"Champion",IF(N220&gt;=3,"Entwicklung",IF(N220&gt;=2,"Gefährdet","Abwanderung")))))))</f>
        <v/>
      </c>
    </row>
    <row r="221" spans="2:15" ht="14.25" customHeight="1" x14ac:dyDescent="0.35">
      <c r="B221" s="37" t="str">
        <f>IF(Kundendaten!C222="","",Kundendaten!B222)</f>
        <v/>
      </c>
      <c r="C221" s="38" t="str">
        <f>IF(Kundendaten!C222="","",IF(Kundendaten!C222="","",Kundendaten!C222))</f>
        <v/>
      </c>
      <c r="D221" s="38" t="str">
        <f>IF(Kundendaten!C222="","",IF(Kundendaten!D222="","",Kundendaten!D222))</f>
        <v/>
      </c>
      <c r="E221" s="38" t="str">
        <f>IF(Kundendaten!C222="","",IF(Kundendaten!E222="","",Kundendaten!E222))</f>
        <v/>
      </c>
      <c r="F221" s="38" t="str">
        <f>IF(Kundendaten!C222="","",IF(Kundendaten!F222="","",Kundendaten!F222))</f>
        <v/>
      </c>
      <c r="G221" s="37" t="str">
        <f>IF(Kundendaten!C222="","",IF(Kundendaten!G222="","",Kundendaten!G222))</f>
        <v/>
      </c>
      <c r="H221" s="38" t="str">
        <f>IF(Kundendaten!C222="","",IF(Kundendaten!H222="","",Kundendaten!H222))</f>
        <v/>
      </c>
      <c r="I221" s="37" t="str">
        <f>IF(Kundendaten!C222="","",IF(Kundendaten!I222="","",IF(OR(UPPER(Kundendaten!I222)="D",UPPER(Kundendaten!I222)="DE",UPPER(Kundendaten!I222)="DEU",UPPER(Kundendaten!I222)="DEUTSCHLAND",UPPER(Kundendaten!I222)="GERMANY",UPPER(Kundendaten!I222)="GER"),"",IFERROR(UPPER(VLOOKUP(UPPER(Kundendaten!I222),Laendercodes!$A:$B,2,FALSE())),UPPER(Kundendaten!I222)))))</f>
        <v/>
      </c>
      <c r="J221" s="59" t="str">
        <f>IF(Kundendaten!C222="","",Einstellungen!$C$9-Kundendaten!J222)</f>
        <v/>
      </c>
      <c r="K221" s="37" t="str">
        <f>IF(Kundendaten!C222="","",IF(J221&lt;0,-1,IF(J221&gt;Einstellungen!$C$11,0,IF(J221&lt;=Einstellungen!$D$15,5,IF(J221&lt;=Einstellungen!$D$16,4,IF(J221&lt;=Einstellungen!$D$17,3,IF(J221&lt;=Einstellungen!$D$18,2,1)))))))</f>
        <v/>
      </c>
      <c r="L221" s="37" t="str">
        <f>IF(Kundendaten!C222="","",IF(J221&lt;0,-1,IF(J221&gt;Einstellungen!$C$11,0,IF(Kundendaten!K222&gt;=Einstellungen!$C$24,5,IF(Kundendaten!K222&gt;=Einstellungen!$C$25,4,IF(Kundendaten!K222&gt;=Einstellungen!$C$26,3,IF(Kundendaten!K222&gt;=Einstellungen!$C$27,2,1)))))))</f>
        <v/>
      </c>
      <c r="M221" s="37" t="str">
        <f>IF(Kundendaten!C222="","",IF(J221&lt;0,-1,IF(J221&gt;Einstellungen!$C$11,0,IF(Kundendaten!L222&gt;=Einstellungen!$C$32,5,IF(Kundendaten!L222&gt;=Einstellungen!$C$33,4,IF(Kundendaten!L222&gt;=Einstellungen!$C$34,3,IF(Kundendaten!L222&gt;=Einstellungen!$C$35,2,1)))))))</f>
        <v/>
      </c>
      <c r="N221" s="37" t="str">
        <f>IF(Kundendaten!C222="","",IF(K221=-1,"",IF(K221=0,0,IF(SUM(Einstellungen!$G$15,Einstellungen!$G$24,Einstellungen!$G$32)&lt;&gt;100,"—",ROUND((K221*Einstellungen!$G$15+L221*Einstellungen!$G$24+M221*Einstellungen!$G$32)/100,1)))))</f>
        <v/>
      </c>
      <c r="O221" s="37" t="str">
        <f>IF(Kundendaten!C222="","",IF(K221=-1,"⚠ Datenfehler",IF(K221=0,"Inaktiv",IF(SUM(Einstellungen!$G$15,Einstellungen!$G$24,Einstellungen!$G$32)&lt;&gt;100,"—",IF(N221&gt;=4,"Champion",IF(N221&gt;=3,"Entwicklung",IF(N221&gt;=2,"Gefährdet","Abwanderung")))))))</f>
        <v/>
      </c>
    </row>
    <row r="222" spans="2:15" ht="14.25" customHeight="1" x14ac:dyDescent="0.35">
      <c r="B222" s="37" t="str">
        <f>IF(Kundendaten!C223="","",Kundendaten!B223)</f>
        <v/>
      </c>
      <c r="C222" s="38" t="str">
        <f>IF(Kundendaten!C223="","",IF(Kundendaten!C223="","",Kundendaten!C223))</f>
        <v/>
      </c>
      <c r="D222" s="38" t="str">
        <f>IF(Kundendaten!C223="","",IF(Kundendaten!D223="","",Kundendaten!D223))</f>
        <v/>
      </c>
      <c r="E222" s="38" t="str">
        <f>IF(Kundendaten!C223="","",IF(Kundendaten!E223="","",Kundendaten!E223))</f>
        <v/>
      </c>
      <c r="F222" s="38" t="str">
        <f>IF(Kundendaten!C223="","",IF(Kundendaten!F223="","",Kundendaten!F223))</f>
        <v/>
      </c>
      <c r="G222" s="37" t="str">
        <f>IF(Kundendaten!C223="","",IF(Kundendaten!G223="","",Kundendaten!G223))</f>
        <v/>
      </c>
      <c r="H222" s="38" t="str">
        <f>IF(Kundendaten!C223="","",IF(Kundendaten!H223="","",Kundendaten!H223))</f>
        <v/>
      </c>
      <c r="I222" s="37" t="str">
        <f>IF(Kundendaten!C223="","",IF(Kundendaten!I223="","",IF(OR(UPPER(Kundendaten!I223)="D",UPPER(Kundendaten!I223)="DE",UPPER(Kundendaten!I223)="DEU",UPPER(Kundendaten!I223)="DEUTSCHLAND",UPPER(Kundendaten!I223)="GERMANY",UPPER(Kundendaten!I223)="GER"),"",IFERROR(UPPER(VLOOKUP(UPPER(Kundendaten!I223),Laendercodes!$A:$B,2,FALSE())),UPPER(Kundendaten!I223)))))</f>
        <v/>
      </c>
      <c r="J222" s="59" t="str">
        <f>IF(Kundendaten!C223="","",Einstellungen!$C$9-Kundendaten!J223)</f>
        <v/>
      </c>
      <c r="K222" s="37" t="str">
        <f>IF(Kundendaten!C223="","",IF(J222&lt;0,-1,IF(J222&gt;Einstellungen!$C$11,0,IF(J222&lt;=Einstellungen!$D$15,5,IF(J222&lt;=Einstellungen!$D$16,4,IF(J222&lt;=Einstellungen!$D$17,3,IF(J222&lt;=Einstellungen!$D$18,2,1)))))))</f>
        <v/>
      </c>
      <c r="L222" s="37" t="str">
        <f>IF(Kundendaten!C223="","",IF(J222&lt;0,-1,IF(J222&gt;Einstellungen!$C$11,0,IF(Kundendaten!K223&gt;=Einstellungen!$C$24,5,IF(Kundendaten!K223&gt;=Einstellungen!$C$25,4,IF(Kundendaten!K223&gt;=Einstellungen!$C$26,3,IF(Kundendaten!K223&gt;=Einstellungen!$C$27,2,1)))))))</f>
        <v/>
      </c>
      <c r="M222" s="37" t="str">
        <f>IF(Kundendaten!C223="","",IF(J222&lt;0,-1,IF(J222&gt;Einstellungen!$C$11,0,IF(Kundendaten!L223&gt;=Einstellungen!$C$32,5,IF(Kundendaten!L223&gt;=Einstellungen!$C$33,4,IF(Kundendaten!L223&gt;=Einstellungen!$C$34,3,IF(Kundendaten!L223&gt;=Einstellungen!$C$35,2,1)))))))</f>
        <v/>
      </c>
      <c r="N222" s="37" t="str">
        <f>IF(Kundendaten!C223="","",IF(K222=-1,"",IF(K222=0,0,IF(SUM(Einstellungen!$G$15,Einstellungen!$G$24,Einstellungen!$G$32)&lt;&gt;100,"—",ROUND((K222*Einstellungen!$G$15+L222*Einstellungen!$G$24+M222*Einstellungen!$G$32)/100,1)))))</f>
        <v/>
      </c>
      <c r="O222" s="37" t="str">
        <f>IF(Kundendaten!C223="","",IF(K222=-1,"⚠ Datenfehler",IF(K222=0,"Inaktiv",IF(SUM(Einstellungen!$G$15,Einstellungen!$G$24,Einstellungen!$G$32)&lt;&gt;100,"—",IF(N222&gt;=4,"Champion",IF(N222&gt;=3,"Entwicklung",IF(N222&gt;=2,"Gefährdet","Abwanderung")))))))</f>
        <v/>
      </c>
    </row>
    <row r="223" spans="2:15" ht="14.25" customHeight="1" x14ac:dyDescent="0.35">
      <c r="B223" s="37" t="str">
        <f>IF(Kundendaten!C224="","",Kundendaten!B224)</f>
        <v/>
      </c>
      <c r="C223" s="38" t="str">
        <f>IF(Kundendaten!C224="","",IF(Kundendaten!C224="","",Kundendaten!C224))</f>
        <v/>
      </c>
      <c r="D223" s="38" t="str">
        <f>IF(Kundendaten!C224="","",IF(Kundendaten!D224="","",Kundendaten!D224))</f>
        <v/>
      </c>
      <c r="E223" s="38" t="str">
        <f>IF(Kundendaten!C224="","",IF(Kundendaten!E224="","",Kundendaten!E224))</f>
        <v/>
      </c>
      <c r="F223" s="38" t="str">
        <f>IF(Kundendaten!C224="","",IF(Kundendaten!F224="","",Kundendaten!F224))</f>
        <v/>
      </c>
      <c r="G223" s="37" t="str">
        <f>IF(Kundendaten!C224="","",IF(Kundendaten!G224="","",Kundendaten!G224))</f>
        <v/>
      </c>
      <c r="H223" s="38" t="str">
        <f>IF(Kundendaten!C224="","",IF(Kundendaten!H224="","",Kundendaten!H224))</f>
        <v/>
      </c>
      <c r="I223" s="37" t="str">
        <f>IF(Kundendaten!C224="","",IF(Kundendaten!I224="","",IF(OR(UPPER(Kundendaten!I224)="D",UPPER(Kundendaten!I224)="DE",UPPER(Kundendaten!I224)="DEU",UPPER(Kundendaten!I224)="DEUTSCHLAND",UPPER(Kundendaten!I224)="GERMANY",UPPER(Kundendaten!I224)="GER"),"",IFERROR(UPPER(VLOOKUP(UPPER(Kundendaten!I224),Laendercodes!$A:$B,2,FALSE())),UPPER(Kundendaten!I224)))))</f>
        <v/>
      </c>
      <c r="J223" s="59" t="str">
        <f>IF(Kundendaten!C224="","",Einstellungen!$C$9-Kundendaten!J224)</f>
        <v/>
      </c>
      <c r="K223" s="37" t="str">
        <f>IF(Kundendaten!C224="","",IF(J223&lt;0,-1,IF(J223&gt;Einstellungen!$C$11,0,IF(J223&lt;=Einstellungen!$D$15,5,IF(J223&lt;=Einstellungen!$D$16,4,IF(J223&lt;=Einstellungen!$D$17,3,IF(J223&lt;=Einstellungen!$D$18,2,1)))))))</f>
        <v/>
      </c>
      <c r="L223" s="37" t="str">
        <f>IF(Kundendaten!C224="","",IF(J223&lt;0,-1,IF(J223&gt;Einstellungen!$C$11,0,IF(Kundendaten!K224&gt;=Einstellungen!$C$24,5,IF(Kundendaten!K224&gt;=Einstellungen!$C$25,4,IF(Kundendaten!K224&gt;=Einstellungen!$C$26,3,IF(Kundendaten!K224&gt;=Einstellungen!$C$27,2,1)))))))</f>
        <v/>
      </c>
      <c r="M223" s="37" t="str">
        <f>IF(Kundendaten!C224="","",IF(J223&lt;0,-1,IF(J223&gt;Einstellungen!$C$11,0,IF(Kundendaten!L224&gt;=Einstellungen!$C$32,5,IF(Kundendaten!L224&gt;=Einstellungen!$C$33,4,IF(Kundendaten!L224&gt;=Einstellungen!$C$34,3,IF(Kundendaten!L224&gt;=Einstellungen!$C$35,2,1)))))))</f>
        <v/>
      </c>
      <c r="N223" s="37" t="str">
        <f>IF(Kundendaten!C224="","",IF(K223=-1,"",IF(K223=0,0,IF(SUM(Einstellungen!$G$15,Einstellungen!$G$24,Einstellungen!$G$32)&lt;&gt;100,"—",ROUND((K223*Einstellungen!$G$15+L223*Einstellungen!$G$24+M223*Einstellungen!$G$32)/100,1)))))</f>
        <v/>
      </c>
      <c r="O223" s="37" t="str">
        <f>IF(Kundendaten!C224="","",IF(K223=-1,"⚠ Datenfehler",IF(K223=0,"Inaktiv",IF(SUM(Einstellungen!$G$15,Einstellungen!$G$24,Einstellungen!$G$32)&lt;&gt;100,"—",IF(N223&gt;=4,"Champion",IF(N223&gt;=3,"Entwicklung",IF(N223&gt;=2,"Gefährdet","Abwanderung")))))))</f>
        <v/>
      </c>
    </row>
    <row r="224" spans="2:15" ht="14.25" customHeight="1" x14ac:dyDescent="0.35">
      <c r="B224" s="37" t="str">
        <f>IF(Kundendaten!C225="","",Kundendaten!B225)</f>
        <v/>
      </c>
      <c r="C224" s="38" t="str">
        <f>IF(Kundendaten!C225="","",IF(Kundendaten!C225="","",Kundendaten!C225))</f>
        <v/>
      </c>
      <c r="D224" s="38" t="str">
        <f>IF(Kundendaten!C225="","",IF(Kundendaten!D225="","",Kundendaten!D225))</f>
        <v/>
      </c>
      <c r="E224" s="38" t="str">
        <f>IF(Kundendaten!C225="","",IF(Kundendaten!E225="","",Kundendaten!E225))</f>
        <v/>
      </c>
      <c r="F224" s="38" t="str">
        <f>IF(Kundendaten!C225="","",IF(Kundendaten!F225="","",Kundendaten!F225))</f>
        <v/>
      </c>
      <c r="G224" s="37" t="str">
        <f>IF(Kundendaten!C225="","",IF(Kundendaten!G225="","",Kundendaten!G225))</f>
        <v/>
      </c>
      <c r="H224" s="38" t="str">
        <f>IF(Kundendaten!C225="","",IF(Kundendaten!H225="","",Kundendaten!H225))</f>
        <v/>
      </c>
      <c r="I224" s="37" t="str">
        <f>IF(Kundendaten!C225="","",IF(Kundendaten!I225="","",IF(OR(UPPER(Kundendaten!I225)="D",UPPER(Kundendaten!I225)="DE",UPPER(Kundendaten!I225)="DEU",UPPER(Kundendaten!I225)="DEUTSCHLAND",UPPER(Kundendaten!I225)="GERMANY",UPPER(Kundendaten!I225)="GER"),"",IFERROR(UPPER(VLOOKUP(UPPER(Kundendaten!I225),Laendercodes!$A:$B,2,FALSE())),UPPER(Kundendaten!I225)))))</f>
        <v/>
      </c>
      <c r="J224" s="59" t="str">
        <f>IF(Kundendaten!C225="","",Einstellungen!$C$9-Kundendaten!J225)</f>
        <v/>
      </c>
      <c r="K224" s="37" t="str">
        <f>IF(Kundendaten!C225="","",IF(J224&lt;0,-1,IF(J224&gt;Einstellungen!$C$11,0,IF(J224&lt;=Einstellungen!$D$15,5,IF(J224&lt;=Einstellungen!$D$16,4,IF(J224&lt;=Einstellungen!$D$17,3,IF(J224&lt;=Einstellungen!$D$18,2,1)))))))</f>
        <v/>
      </c>
      <c r="L224" s="37" t="str">
        <f>IF(Kundendaten!C225="","",IF(J224&lt;0,-1,IF(J224&gt;Einstellungen!$C$11,0,IF(Kundendaten!K225&gt;=Einstellungen!$C$24,5,IF(Kundendaten!K225&gt;=Einstellungen!$C$25,4,IF(Kundendaten!K225&gt;=Einstellungen!$C$26,3,IF(Kundendaten!K225&gt;=Einstellungen!$C$27,2,1)))))))</f>
        <v/>
      </c>
      <c r="M224" s="37" t="str">
        <f>IF(Kundendaten!C225="","",IF(J224&lt;0,-1,IF(J224&gt;Einstellungen!$C$11,0,IF(Kundendaten!L225&gt;=Einstellungen!$C$32,5,IF(Kundendaten!L225&gt;=Einstellungen!$C$33,4,IF(Kundendaten!L225&gt;=Einstellungen!$C$34,3,IF(Kundendaten!L225&gt;=Einstellungen!$C$35,2,1)))))))</f>
        <v/>
      </c>
      <c r="N224" s="37" t="str">
        <f>IF(Kundendaten!C225="","",IF(K224=-1,"",IF(K224=0,0,IF(SUM(Einstellungen!$G$15,Einstellungen!$G$24,Einstellungen!$G$32)&lt;&gt;100,"—",ROUND((K224*Einstellungen!$G$15+L224*Einstellungen!$G$24+M224*Einstellungen!$G$32)/100,1)))))</f>
        <v/>
      </c>
      <c r="O224" s="37" t="str">
        <f>IF(Kundendaten!C225="","",IF(K224=-1,"⚠ Datenfehler",IF(K224=0,"Inaktiv",IF(SUM(Einstellungen!$G$15,Einstellungen!$G$24,Einstellungen!$G$32)&lt;&gt;100,"—",IF(N224&gt;=4,"Champion",IF(N224&gt;=3,"Entwicklung",IF(N224&gt;=2,"Gefährdet","Abwanderung")))))))</f>
        <v/>
      </c>
    </row>
    <row r="225" spans="2:15" ht="14.25" customHeight="1" x14ac:dyDescent="0.35">
      <c r="B225" s="37" t="str">
        <f>IF(Kundendaten!C226="","",Kundendaten!B226)</f>
        <v/>
      </c>
      <c r="C225" s="38" t="str">
        <f>IF(Kundendaten!C226="","",IF(Kundendaten!C226="","",Kundendaten!C226))</f>
        <v/>
      </c>
      <c r="D225" s="38" t="str">
        <f>IF(Kundendaten!C226="","",IF(Kundendaten!D226="","",Kundendaten!D226))</f>
        <v/>
      </c>
      <c r="E225" s="38" t="str">
        <f>IF(Kundendaten!C226="","",IF(Kundendaten!E226="","",Kundendaten!E226))</f>
        <v/>
      </c>
      <c r="F225" s="38" t="str">
        <f>IF(Kundendaten!C226="","",IF(Kundendaten!F226="","",Kundendaten!F226))</f>
        <v/>
      </c>
      <c r="G225" s="37" t="str">
        <f>IF(Kundendaten!C226="","",IF(Kundendaten!G226="","",Kundendaten!G226))</f>
        <v/>
      </c>
      <c r="H225" s="38" t="str">
        <f>IF(Kundendaten!C226="","",IF(Kundendaten!H226="","",Kundendaten!H226))</f>
        <v/>
      </c>
      <c r="I225" s="37" t="str">
        <f>IF(Kundendaten!C226="","",IF(Kundendaten!I226="","",IF(OR(UPPER(Kundendaten!I226)="D",UPPER(Kundendaten!I226)="DE",UPPER(Kundendaten!I226)="DEU",UPPER(Kundendaten!I226)="DEUTSCHLAND",UPPER(Kundendaten!I226)="GERMANY",UPPER(Kundendaten!I226)="GER"),"",IFERROR(UPPER(VLOOKUP(UPPER(Kundendaten!I226),Laendercodes!$A:$B,2,FALSE())),UPPER(Kundendaten!I226)))))</f>
        <v/>
      </c>
      <c r="J225" s="59" t="str">
        <f>IF(Kundendaten!C226="","",Einstellungen!$C$9-Kundendaten!J226)</f>
        <v/>
      </c>
      <c r="K225" s="37" t="str">
        <f>IF(Kundendaten!C226="","",IF(J225&lt;0,-1,IF(J225&gt;Einstellungen!$C$11,0,IF(J225&lt;=Einstellungen!$D$15,5,IF(J225&lt;=Einstellungen!$D$16,4,IF(J225&lt;=Einstellungen!$D$17,3,IF(J225&lt;=Einstellungen!$D$18,2,1)))))))</f>
        <v/>
      </c>
      <c r="L225" s="37" t="str">
        <f>IF(Kundendaten!C226="","",IF(J225&lt;0,-1,IF(J225&gt;Einstellungen!$C$11,0,IF(Kundendaten!K226&gt;=Einstellungen!$C$24,5,IF(Kundendaten!K226&gt;=Einstellungen!$C$25,4,IF(Kundendaten!K226&gt;=Einstellungen!$C$26,3,IF(Kundendaten!K226&gt;=Einstellungen!$C$27,2,1)))))))</f>
        <v/>
      </c>
      <c r="M225" s="37" t="str">
        <f>IF(Kundendaten!C226="","",IF(J225&lt;0,-1,IF(J225&gt;Einstellungen!$C$11,0,IF(Kundendaten!L226&gt;=Einstellungen!$C$32,5,IF(Kundendaten!L226&gt;=Einstellungen!$C$33,4,IF(Kundendaten!L226&gt;=Einstellungen!$C$34,3,IF(Kundendaten!L226&gt;=Einstellungen!$C$35,2,1)))))))</f>
        <v/>
      </c>
      <c r="N225" s="37" t="str">
        <f>IF(Kundendaten!C226="","",IF(K225=-1,"",IF(K225=0,0,IF(SUM(Einstellungen!$G$15,Einstellungen!$G$24,Einstellungen!$G$32)&lt;&gt;100,"—",ROUND((K225*Einstellungen!$G$15+L225*Einstellungen!$G$24+M225*Einstellungen!$G$32)/100,1)))))</f>
        <v/>
      </c>
      <c r="O225" s="37" t="str">
        <f>IF(Kundendaten!C226="","",IF(K225=-1,"⚠ Datenfehler",IF(K225=0,"Inaktiv",IF(SUM(Einstellungen!$G$15,Einstellungen!$G$24,Einstellungen!$G$32)&lt;&gt;100,"—",IF(N225&gt;=4,"Champion",IF(N225&gt;=3,"Entwicklung",IF(N225&gt;=2,"Gefährdet","Abwanderung")))))))</f>
        <v/>
      </c>
    </row>
    <row r="226" spans="2:15" ht="14.25" customHeight="1" x14ac:dyDescent="0.35">
      <c r="B226" s="37" t="str">
        <f>IF(Kundendaten!C227="","",Kundendaten!B227)</f>
        <v/>
      </c>
      <c r="C226" s="38" t="str">
        <f>IF(Kundendaten!C227="","",IF(Kundendaten!C227="","",Kundendaten!C227))</f>
        <v/>
      </c>
      <c r="D226" s="38" t="str">
        <f>IF(Kundendaten!C227="","",IF(Kundendaten!D227="","",Kundendaten!D227))</f>
        <v/>
      </c>
      <c r="E226" s="38" t="str">
        <f>IF(Kundendaten!C227="","",IF(Kundendaten!E227="","",Kundendaten!E227))</f>
        <v/>
      </c>
      <c r="F226" s="38" t="str">
        <f>IF(Kundendaten!C227="","",IF(Kundendaten!F227="","",Kundendaten!F227))</f>
        <v/>
      </c>
      <c r="G226" s="37" t="str">
        <f>IF(Kundendaten!C227="","",IF(Kundendaten!G227="","",Kundendaten!G227))</f>
        <v/>
      </c>
      <c r="H226" s="38" t="str">
        <f>IF(Kundendaten!C227="","",IF(Kundendaten!H227="","",Kundendaten!H227))</f>
        <v/>
      </c>
      <c r="I226" s="37" t="str">
        <f>IF(Kundendaten!C227="","",IF(Kundendaten!I227="","",IF(OR(UPPER(Kundendaten!I227)="D",UPPER(Kundendaten!I227)="DE",UPPER(Kundendaten!I227)="DEU",UPPER(Kundendaten!I227)="DEUTSCHLAND",UPPER(Kundendaten!I227)="GERMANY",UPPER(Kundendaten!I227)="GER"),"",IFERROR(UPPER(VLOOKUP(UPPER(Kundendaten!I227),Laendercodes!$A:$B,2,FALSE())),UPPER(Kundendaten!I227)))))</f>
        <v/>
      </c>
      <c r="J226" s="59" t="str">
        <f>IF(Kundendaten!C227="","",Einstellungen!$C$9-Kundendaten!J227)</f>
        <v/>
      </c>
      <c r="K226" s="37" t="str">
        <f>IF(Kundendaten!C227="","",IF(J226&lt;0,-1,IF(J226&gt;Einstellungen!$C$11,0,IF(J226&lt;=Einstellungen!$D$15,5,IF(J226&lt;=Einstellungen!$D$16,4,IF(J226&lt;=Einstellungen!$D$17,3,IF(J226&lt;=Einstellungen!$D$18,2,1)))))))</f>
        <v/>
      </c>
      <c r="L226" s="37" t="str">
        <f>IF(Kundendaten!C227="","",IF(J226&lt;0,-1,IF(J226&gt;Einstellungen!$C$11,0,IF(Kundendaten!K227&gt;=Einstellungen!$C$24,5,IF(Kundendaten!K227&gt;=Einstellungen!$C$25,4,IF(Kundendaten!K227&gt;=Einstellungen!$C$26,3,IF(Kundendaten!K227&gt;=Einstellungen!$C$27,2,1)))))))</f>
        <v/>
      </c>
      <c r="M226" s="37" t="str">
        <f>IF(Kundendaten!C227="","",IF(J226&lt;0,-1,IF(J226&gt;Einstellungen!$C$11,0,IF(Kundendaten!L227&gt;=Einstellungen!$C$32,5,IF(Kundendaten!L227&gt;=Einstellungen!$C$33,4,IF(Kundendaten!L227&gt;=Einstellungen!$C$34,3,IF(Kundendaten!L227&gt;=Einstellungen!$C$35,2,1)))))))</f>
        <v/>
      </c>
      <c r="N226" s="37" t="str">
        <f>IF(Kundendaten!C227="","",IF(K226=-1,"",IF(K226=0,0,IF(SUM(Einstellungen!$G$15,Einstellungen!$G$24,Einstellungen!$G$32)&lt;&gt;100,"—",ROUND((K226*Einstellungen!$G$15+L226*Einstellungen!$G$24+M226*Einstellungen!$G$32)/100,1)))))</f>
        <v/>
      </c>
      <c r="O226" s="37" t="str">
        <f>IF(Kundendaten!C227="","",IF(K226=-1,"⚠ Datenfehler",IF(K226=0,"Inaktiv",IF(SUM(Einstellungen!$G$15,Einstellungen!$G$24,Einstellungen!$G$32)&lt;&gt;100,"—",IF(N226&gt;=4,"Champion",IF(N226&gt;=3,"Entwicklung",IF(N226&gt;=2,"Gefährdet","Abwanderung")))))))</f>
        <v/>
      </c>
    </row>
    <row r="227" spans="2:15" ht="14.25" customHeight="1" x14ac:dyDescent="0.35">
      <c r="B227" s="37" t="str">
        <f>IF(Kundendaten!C228="","",Kundendaten!B228)</f>
        <v/>
      </c>
      <c r="C227" s="38" t="str">
        <f>IF(Kundendaten!C228="","",IF(Kundendaten!C228="","",Kundendaten!C228))</f>
        <v/>
      </c>
      <c r="D227" s="38" t="str">
        <f>IF(Kundendaten!C228="","",IF(Kundendaten!D228="","",Kundendaten!D228))</f>
        <v/>
      </c>
      <c r="E227" s="38" t="str">
        <f>IF(Kundendaten!C228="","",IF(Kundendaten!E228="","",Kundendaten!E228))</f>
        <v/>
      </c>
      <c r="F227" s="38" t="str">
        <f>IF(Kundendaten!C228="","",IF(Kundendaten!F228="","",Kundendaten!F228))</f>
        <v/>
      </c>
      <c r="G227" s="37" t="str">
        <f>IF(Kundendaten!C228="","",IF(Kundendaten!G228="","",Kundendaten!G228))</f>
        <v/>
      </c>
      <c r="H227" s="38" t="str">
        <f>IF(Kundendaten!C228="","",IF(Kundendaten!H228="","",Kundendaten!H228))</f>
        <v/>
      </c>
      <c r="I227" s="37" t="str">
        <f>IF(Kundendaten!C228="","",IF(Kundendaten!I228="","",IF(OR(UPPER(Kundendaten!I228)="D",UPPER(Kundendaten!I228)="DE",UPPER(Kundendaten!I228)="DEU",UPPER(Kundendaten!I228)="DEUTSCHLAND",UPPER(Kundendaten!I228)="GERMANY",UPPER(Kundendaten!I228)="GER"),"",IFERROR(UPPER(VLOOKUP(UPPER(Kundendaten!I228),Laendercodes!$A:$B,2,FALSE())),UPPER(Kundendaten!I228)))))</f>
        <v/>
      </c>
      <c r="J227" s="59" t="str">
        <f>IF(Kundendaten!C228="","",Einstellungen!$C$9-Kundendaten!J228)</f>
        <v/>
      </c>
      <c r="K227" s="37" t="str">
        <f>IF(Kundendaten!C228="","",IF(J227&lt;0,-1,IF(J227&gt;Einstellungen!$C$11,0,IF(J227&lt;=Einstellungen!$D$15,5,IF(J227&lt;=Einstellungen!$D$16,4,IF(J227&lt;=Einstellungen!$D$17,3,IF(J227&lt;=Einstellungen!$D$18,2,1)))))))</f>
        <v/>
      </c>
      <c r="L227" s="37" t="str">
        <f>IF(Kundendaten!C228="","",IF(J227&lt;0,-1,IF(J227&gt;Einstellungen!$C$11,0,IF(Kundendaten!K228&gt;=Einstellungen!$C$24,5,IF(Kundendaten!K228&gt;=Einstellungen!$C$25,4,IF(Kundendaten!K228&gt;=Einstellungen!$C$26,3,IF(Kundendaten!K228&gt;=Einstellungen!$C$27,2,1)))))))</f>
        <v/>
      </c>
      <c r="M227" s="37" t="str">
        <f>IF(Kundendaten!C228="","",IF(J227&lt;0,-1,IF(J227&gt;Einstellungen!$C$11,0,IF(Kundendaten!L228&gt;=Einstellungen!$C$32,5,IF(Kundendaten!L228&gt;=Einstellungen!$C$33,4,IF(Kundendaten!L228&gt;=Einstellungen!$C$34,3,IF(Kundendaten!L228&gt;=Einstellungen!$C$35,2,1)))))))</f>
        <v/>
      </c>
      <c r="N227" s="37" t="str">
        <f>IF(Kundendaten!C228="","",IF(K227=-1,"",IF(K227=0,0,IF(SUM(Einstellungen!$G$15,Einstellungen!$G$24,Einstellungen!$G$32)&lt;&gt;100,"—",ROUND((K227*Einstellungen!$G$15+L227*Einstellungen!$G$24+M227*Einstellungen!$G$32)/100,1)))))</f>
        <v/>
      </c>
      <c r="O227" s="37" t="str">
        <f>IF(Kundendaten!C228="","",IF(K227=-1,"⚠ Datenfehler",IF(K227=0,"Inaktiv",IF(SUM(Einstellungen!$G$15,Einstellungen!$G$24,Einstellungen!$G$32)&lt;&gt;100,"—",IF(N227&gt;=4,"Champion",IF(N227&gt;=3,"Entwicklung",IF(N227&gt;=2,"Gefährdet","Abwanderung")))))))</f>
        <v/>
      </c>
    </row>
    <row r="228" spans="2:15" ht="14.25" customHeight="1" x14ac:dyDescent="0.35">
      <c r="B228" s="37" t="str">
        <f>IF(Kundendaten!C229="","",Kundendaten!B229)</f>
        <v/>
      </c>
      <c r="C228" s="38" t="str">
        <f>IF(Kundendaten!C229="","",IF(Kundendaten!C229="","",Kundendaten!C229))</f>
        <v/>
      </c>
      <c r="D228" s="38" t="str">
        <f>IF(Kundendaten!C229="","",IF(Kundendaten!D229="","",Kundendaten!D229))</f>
        <v/>
      </c>
      <c r="E228" s="38" t="str">
        <f>IF(Kundendaten!C229="","",IF(Kundendaten!E229="","",Kundendaten!E229))</f>
        <v/>
      </c>
      <c r="F228" s="38" t="str">
        <f>IF(Kundendaten!C229="","",IF(Kundendaten!F229="","",Kundendaten!F229))</f>
        <v/>
      </c>
      <c r="G228" s="37" t="str">
        <f>IF(Kundendaten!C229="","",IF(Kundendaten!G229="","",Kundendaten!G229))</f>
        <v/>
      </c>
      <c r="H228" s="38" t="str">
        <f>IF(Kundendaten!C229="","",IF(Kundendaten!H229="","",Kundendaten!H229))</f>
        <v/>
      </c>
      <c r="I228" s="37" t="str">
        <f>IF(Kundendaten!C229="","",IF(Kundendaten!I229="","",IF(OR(UPPER(Kundendaten!I229)="D",UPPER(Kundendaten!I229)="DE",UPPER(Kundendaten!I229)="DEU",UPPER(Kundendaten!I229)="DEUTSCHLAND",UPPER(Kundendaten!I229)="GERMANY",UPPER(Kundendaten!I229)="GER"),"",IFERROR(UPPER(VLOOKUP(UPPER(Kundendaten!I229),Laendercodes!$A:$B,2,FALSE())),UPPER(Kundendaten!I229)))))</f>
        <v/>
      </c>
      <c r="J228" s="59" t="str">
        <f>IF(Kundendaten!C229="","",Einstellungen!$C$9-Kundendaten!J229)</f>
        <v/>
      </c>
      <c r="K228" s="37" t="str">
        <f>IF(Kundendaten!C229="","",IF(J228&lt;0,-1,IF(J228&gt;Einstellungen!$C$11,0,IF(J228&lt;=Einstellungen!$D$15,5,IF(J228&lt;=Einstellungen!$D$16,4,IF(J228&lt;=Einstellungen!$D$17,3,IF(J228&lt;=Einstellungen!$D$18,2,1)))))))</f>
        <v/>
      </c>
      <c r="L228" s="37" t="str">
        <f>IF(Kundendaten!C229="","",IF(J228&lt;0,-1,IF(J228&gt;Einstellungen!$C$11,0,IF(Kundendaten!K229&gt;=Einstellungen!$C$24,5,IF(Kundendaten!K229&gt;=Einstellungen!$C$25,4,IF(Kundendaten!K229&gt;=Einstellungen!$C$26,3,IF(Kundendaten!K229&gt;=Einstellungen!$C$27,2,1)))))))</f>
        <v/>
      </c>
      <c r="M228" s="37" t="str">
        <f>IF(Kundendaten!C229="","",IF(J228&lt;0,-1,IF(J228&gt;Einstellungen!$C$11,0,IF(Kundendaten!L229&gt;=Einstellungen!$C$32,5,IF(Kundendaten!L229&gt;=Einstellungen!$C$33,4,IF(Kundendaten!L229&gt;=Einstellungen!$C$34,3,IF(Kundendaten!L229&gt;=Einstellungen!$C$35,2,1)))))))</f>
        <v/>
      </c>
      <c r="N228" s="37" t="str">
        <f>IF(Kundendaten!C229="","",IF(K228=-1,"",IF(K228=0,0,IF(SUM(Einstellungen!$G$15,Einstellungen!$G$24,Einstellungen!$G$32)&lt;&gt;100,"—",ROUND((K228*Einstellungen!$G$15+L228*Einstellungen!$G$24+M228*Einstellungen!$G$32)/100,1)))))</f>
        <v/>
      </c>
      <c r="O228" s="37" t="str">
        <f>IF(Kundendaten!C229="","",IF(K228=-1,"⚠ Datenfehler",IF(K228=0,"Inaktiv",IF(SUM(Einstellungen!$G$15,Einstellungen!$G$24,Einstellungen!$G$32)&lt;&gt;100,"—",IF(N228&gt;=4,"Champion",IF(N228&gt;=3,"Entwicklung",IF(N228&gt;=2,"Gefährdet","Abwanderung")))))))</f>
        <v/>
      </c>
    </row>
    <row r="229" spans="2:15" ht="14.25" customHeight="1" x14ac:dyDescent="0.35">
      <c r="B229" s="37" t="str">
        <f>IF(Kundendaten!C230="","",Kundendaten!B230)</f>
        <v/>
      </c>
      <c r="C229" s="38" t="str">
        <f>IF(Kundendaten!C230="","",IF(Kundendaten!C230="","",Kundendaten!C230))</f>
        <v/>
      </c>
      <c r="D229" s="38" t="str">
        <f>IF(Kundendaten!C230="","",IF(Kundendaten!D230="","",Kundendaten!D230))</f>
        <v/>
      </c>
      <c r="E229" s="38" t="str">
        <f>IF(Kundendaten!C230="","",IF(Kundendaten!E230="","",Kundendaten!E230))</f>
        <v/>
      </c>
      <c r="F229" s="38" t="str">
        <f>IF(Kundendaten!C230="","",IF(Kundendaten!F230="","",Kundendaten!F230))</f>
        <v/>
      </c>
      <c r="G229" s="37" t="str">
        <f>IF(Kundendaten!C230="","",IF(Kundendaten!G230="","",Kundendaten!G230))</f>
        <v/>
      </c>
      <c r="H229" s="38" t="str">
        <f>IF(Kundendaten!C230="","",IF(Kundendaten!H230="","",Kundendaten!H230))</f>
        <v/>
      </c>
      <c r="I229" s="37" t="str">
        <f>IF(Kundendaten!C230="","",IF(Kundendaten!I230="","",IF(OR(UPPER(Kundendaten!I230)="D",UPPER(Kundendaten!I230)="DE",UPPER(Kundendaten!I230)="DEU",UPPER(Kundendaten!I230)="DEUTSCHLAND",UPPER(Kundendaten!I230)="GERMANY",UPPER(Kundendaten!I230)="GER"),"",IFERROR(UPPER(VLOOKUP(UPPER(Kundendaten!I230),Laendercodes!$A:$B,2,FALSE())),UPPER(Kundendaten!I230)))))</f>
        <v/>
      </c>
      <c r="J229" s="59" t="str">
        <f>IF(Kundendaten!C230="","",Einstellungen!$C$9-Kundendaten!J230)</f>
        <v/>
      </c>
      <c r="K229" s="37" t="str">
        <f>IF(Kundendaten!C230="","",IF(J229&lt;0,-1,IF(J229&gt;Einstellungen!$C$11,0,IF(J229&lt;=Einstellungen!$D$15,5,IF(J229&lt;=Einstellungen!$D$16,4,IF(J229&lt;=Einstellungen!$D$17,3,IF(J229&lt;=Einstellungen!$D$18,2,1)))))))</f>
        <v/>
      </c>
      <c r="L229" s="37" t="str">
        <f>IF(Kundendaten!C230="","",IF(J229&lt;0,-1,IF(J229&gt;Einstellungen!$C$11,0,IF(Kundendaten!K230&gt;=Einstellungen!$C$24,5,IF(Kundendaten!K230&gt;=Einstellungen!$C$25,4,IF(Kundendaten!K230&gt;=Einstellungen!$C$26,3,IF(Kundendaten!K230&gt;=Einstellungen!$C$27,2,1)))))))</f>
        <v/>
      </c>
      <c r="M229" s="37" t="str">
        <f>IF(Kundendaten!C230="","",IF(J229&lt;0,-1,IF(J229&gt;Einstellungen!$C$11,0,IF(Kundendaten!L230&gt;=Einstellungen!$C$32,5,IF(Kundendaten!L230&gt;=Einstellungen!$C$33,4,IF(Kundendaten!L230&gt;=Einstellungen!$C$34,3,IF(Kundendaten!L230&gt;=Einstellungen!$C$35,2,1)))))))</f>
        <v/>
      </c>
      <c r="N229" s="37" t="str">
        <f>IF(Kundendaten!C230="","",IF(K229=-1,"",IF(K229=0,0,IF(SUM(Einstellungen!$G$15,Einstellungen!$G$24,Einstellungen!$G$32)&lt;&gt;100,"—",ROUND((K229*Einstellungen!$G$15+L229*Einstellungen!$G$24+M229*Einstellungen!$G$32)/100,1)))))</f>
        <v/>
      </c>
      <c r="O229" s="37" t="str">
        <f>IF(Kundendaten!C230="","",IF(K229=-1,"⚠ Datenfehler",IF(K229=0,"Inaktiv",IF(SUM(Einstellungen!$G$15,Einstellungen!$G$24,Einstellungen!$G$32)&lt;&gt;100,"—",IF(N229&gt;=4,"Champion",IF(N229&gt;=3,"Entwicklung",IF(N229&gt;=2,"Gefährdet","Abwanderung")))))))</f>
        <v/>
      </c>
    </row>
    <row r="230" spans="2:15" ht="14.25" customHeight="1" x14ac:dyDescent="0.35">
      <c r="B230" s="37" t="str">
        <f>IF(Kundendaten!C231="","",Kundendaten!B231)</f>
        <v/>
      </c>
      <c r="C230" s="38" t="str">
        <f>IF(Kundendaten!C231="","",IF(Kundendaten!C231="","",Kundendaten!C231))</f>
        <v/>
      </c>
      <c r="D230" s="38" t="str">
        <f>IF(Kundendaten!C231="","",IF(Kundendaten!D231="","",Kundendaten!D231))</f>
        <v/>
      </c>
      <c r="E230" s="38" t="str">
        <f>IF(Kundendaten!C231="","",IF(Kundendaten!E231="","",Kundendaten!E231))</f>
        <v/>
      </c>
      <c r="F230" s="38" t="str">
        <f>IF(Kundendaten!C231="","",IF(Kundendaten!F231="","",Kundendaten!F231))</f>
        <v/>
      </c>
      <c r="G230" s="37" t="str">
        <f>IF(Kundendaten!C231="","",IF(Kundendaten!G231="","",Kundendaten!G231))</f>
        <v/>
      </c>
      <c r="H230" s="38" t="str">
        <f>IF(Kundendaten!C231="","",IF(Kundendaten!H231="","",Kundendaten!H231))</f>
        <v/>
      </c>
      <c r="I230" s="37" t="str">
        <f>IF(Kundendaten!C231="","",IF(Kundendaten!I231="","",IF(OR(UPPER(Kundendaten!I231)="D",UPPER(Kundendaten!I231)="DE",UPPER(Kundendaten!I231)="DEU",UPPER(Kundendaten!I231)="DEUTSCHLAND",UPPER(Kundendaten!I231)="GERMANY",UPPER(Kundendaten!I231)="GER"),"",IFERROR(UPPER(VLOOKUP(UPPER(Kundendaten!I231),Laendercodes!$A:$B,2,FALSE())),UPPER(Kundendaten!I231)))))</f>
        <v/>
      </c>
      <c r="J230" s="59" t="str">
        <f>IF(Kundendaten!C231="","",Einstellungen!$C$9-Kundendaten!J231)</f>
        <v/>
      </c>
      <c r="K230" s="37" t="str">
        <f>IF(Kundendaten!C231="","",IF(J230&lt;0,-1,IF(J230&gt;Einstellungen!$C$11,0,IF(J230&lt;=Einstellungen!$D$15,5,IF(J230&lt;=Einstellungen!$D$16,4,IF(J230&lt;=Einstellungen!$D$17,3,IF(J230&lt;=Einstellungen!$D$18,2,1)))))))</f>
        <v/>
      </c>
      <c r="L230" s="37" t="str">
        <f>IF(Kundendaten!C231="","",IF(J230&lt;0,-1,IF(J230&gt;Einstellungen!$C$11,0,IF(Kundendaten!K231&gt;=Einstellungen!$C$24,5,IF(Kundendaten!K231&gt;=Einstellungen!$C$25,4,IF(Kundendaten!K231&gt;=Einstellungen!$C$26,3,IF(Kundendaten!K231&gt;=Einstellungen!$C$27,2,1)))))))</f>
        <v/>
      </c>
      <c r="M230" s="37" t="str">
        <f>IF(Kundendaten!C231="","",IF(J230&lt;0,-1,IF(J230&gt;Einstellungen!$C$11,0,IF(Kundendaten!L231&gt;=Einstellungen!$C$32,5,IF(Kundendaten!L231&gt;=Einstellungen!$C$33,4,IF(Kundendaten!L231&gt;=Einstellungen!$C$34,3,IF(Kundendaten!L231&gt;=Einstellungen!$C$35,2,1)))))))</f>
        <v/>
      </c>
      <c r="N230" s="37" t="str">
        <f>IF(Kundendaten!C231="","",IF(K230=-1,"",IF(K230=0,0,IF(SUM(Einstellungen!$G$15,Einstellungen!$G$24,Einstellungen!$G$32)&lt;&gt;100,"—",ROUND((K230*Einstellungen!$G$15+L230*Einstellungen!$G$24+M230*Einstellungen!$G$32)/100,1)))))</f>
        <v/>
      </c>
      <c r="O230" s="37" t="str">
        <f>IF(Kundendaten!C231="","",IF(K230=-1,"⚠ Datenfehler",IF(K230=0,"Inaktiv",IF(SUM(Einstellungen!$G$15,Einstellungen!$G$24,Einstellungen!$G$32)&lt;&gt;100,"—",IF(N230&gt;=4,"Champion",IF(N230&gt;=3,"Entwicklung",IF(N230&gt;=2,"Gefährdet","Abwanderung")))))))</f>
        <v/>
      </c>
    </row>
    <row r="231" spans="2:15" ht="14.25" customHeight="1" x14ac:dyDescent="0.35">
      <c r="B231" s="37" t="str">
        <f>IF(Kundendaten!C232="","",Kundendaten!B232)</f>
        <v/>
      </c>
      <c r="C231" s="38" t="str">
        <f>IF(Kundendaten!C232="","",IF(Kundendaten!C232="","",Kundendaten!C232))</f>
        <v/>
      </c>
      <c r="D231" s="38" t="str">
        <f>IF(Kundendaten!C232="","",IF(Kundendaten!D232="","",Kundendaten!D232))</f>
        <v/>
      </c>
      <c r="E231" s="38" t="str">
        <f>IF(Kundendaten!C232="","",IF(Kundendaten!E232="","",Kundendaten!E232))</f>
        <v/>
      </c>
      <c r="F231" s="38" t="str">
        <f>IF(Kundendaten!C232="","",IF(Kundendaten!F232="","",Kundendaten!F232))</f>
        <v/>
      </c>
      <c r="G231" s="37" t="str">
        <f>IF(Kundendaten!C232="","",IF(Kundendaten!G232="","",Kundendaten!G232))</f>
        <v/>
      </c>
      <c r="H231" s="38" t="str">
        <f>IF(Kundendaten!C232="","",IF(Kundendaten!H232="","",Kundendaten!H232))</f>
        <v/>
      </c>
      <c r="I231" s="37" t="str">
        <f>IF(Kundendaten!C232="","",IF(Kundendaten!I232="","",IF(OR(UPPER(Kundendaten!I232)="D",UPPER(Kundendaten!I232)="DE",UPPER(Kundendaten!I232)="DEU",UPPER(Kundendaten!I232)="DEUTSCHLAND",UPPER(Kundendaten!I232)="GERMANY",UPPER(Kundendaten!I232)="GER"),"",IFERROR(UPPER(VLOOKUP(UPPER(Kundendaten!I232),Laendercodes!$A:$B,2,FALSE())),UPPER(Kundendaten!I232)))))</f>
        <v/>
      </c>
      <c r="J231" s="59" t="str">
        <f>IF(Kundendaten!C232="","",Einstellungen!$C$9-Kundendaten!J232)</f>
        <v/>
      </c>
      <c r="K231" s="37" t="str">
        <f>IF(Kundendaten!C232="","",IF(J231&lt;0,-1,IF(J231&gt;Einstellungen!$C$11,0,IF(J231&lt;=Einstellungen!$D$15,5,IF(J231&lt;=Einstellungen!$D$16,4,IF(J231&lt;=Einstellungen!$D$17,3,IF(J231&lt;=Einstellungen!$D$18,2,1)))))))</f>
        <v/>
      </c>
      <c r="L231" s="37" t="str">
        <f>IF(Kundendaten!C232="","",IF(J231&lt;0,-1,IF(J231&gt;Einstellungen!$C$11,0,IF(Kundendaten!K232&gt;=Einstellungen!$C$24,5,IF(Kundendaten!K232&gt;=Einstellungen!$C$25,4,IF(Kundendaten!K232&gt;=Einstellungen!$C$26,3,IF(Kundendaten!K232&gt;=Einstellungen!$C$27,2,1)))))))</f>
        <v/>
      </c>
      <c r="M231" s="37" t="str">
        <f>IF(Kundendaten!C232="","",IF(J231&lt;0,-1,IF(J231&gt;Einstellungen!$C$11,0,IF(Kundendaten!L232&gt;=Einstellungen!$C$32,5,IF(Kundendaten!L232&gt;=Einstellungen!$C$33,4,IF(Kundendaten!L232&gt;=Einstellungen!$C$34,3,IF(Kundendaten!L232&gt;=Einstellungen!$C$35,2,1)))))))</f>
        <v/>
      </c>
      <c r="N231" s="37" t="str">
        <f>IF(Kundendaten!C232="","",IF(K231=-1,"",IF(K231=0,0,IF(SUM(Einstellungen!$G$15,Einstellungen!$G$24,Einstellungen!$G$32)&lt;&gt;100,"—",ROUND((K231*Einstellungen!$G$15+L231*Einstellungen!$G$24+M231*Einstellungen!$G$32)/100,1)))))</f>
        <v/>
      </c>
      <c r="O231" s="37" t="str">
        <f>IF(Kundendaten!C232="","",IF(K231=-1,"⚠ Datenfehler",IF(K231=0,"Inaktiv",IF(SUM(Einstellungen!$G$15,Einstellungen!$G$24,Einstellungen!$G$32)&lt;&gt;100,"—",IF(N231&gt;=4,"Champion",IF(N231&gt;=3,"Entwicklung",IF(N231&gt;=2,"Gefährdet","Abwanderung")))))))</f>
        <v/>
      </c>
    </row>
    <row r="232" spans="2:15" ht="14.25" customHeight="1" x14ac:dyDescent="0.35">
      <c r="B232" s="37" t="str">
        <f>IF(Kundendaten!C233="","",Kundendaten!B233)</f>
        <v/>
      </c>
      <c r="C232" s="38" t="str">
        <f>IF(Kundendaten!C233="","",IF(Kundendaten!C233="","",Kundendaten!C233))</f>
        <v/>
      </c>
      <c r="D232" s="38" t="str">
        <f>IF(Kundendaten!C233="","",IF(Kundendaten!D233="","",Kundendaten!D233))</f>
        <v/>
      </c>
      <c r="E232" s="38" t="str">
        <f>IF(Kundendaten!C233="","",IF(Kundendaten!E233="","",Kundendaten!E233))</f>
        <v/>
      </c>
      <c r="F232" s="38" t="str">
        <f>IF(Kundendaten!C233="","",IF(Kundendaten!F233="","",Kundendaten!F233))</f>
        <v/>
      </c>
      <c r="G232" s="37" t="str">
        <f>IF(Kundendaten!C233="","",IF(Kundendaten!G233="","",Kundendaten!G233))</f>
        <v/>
      </c>
      <c r="H232" s="38" t="str">
        <f>IF(Kundendaten!C233="","",IF(Kundendaten!H233="","",Kundendaten!H233))</f>
        <v/>
      </c>
      <c r="I232" s="37" t="str">
        <f>IF(Kundendaten!C233="","",IF(Kundendaten!I233="","",IF(OR(UPPER(Kundendaten!I233)="D",UPPER(Kundendaten!I233)="DE",UPPER(Kundendaten!I233)="DEU",UPPER(Kundendaten!I233)="DEUTSCHLAND",UPPER(Kundendaten!I233)="GERMANY",UPPER(Kundendaten!I233)="GER"),"",IFERROR(UPPER(VLOOKUP(UPPER(Kundendaten!I233),Laendercodes!$A:$B,2,FALSE())),UPPER(Kundendaten!I233)))))</f>
        <v/>
      </c>
      <c r="J232" s="59" t="str">
        <f>IF(Kundendaten!C233="","",Einstellungen!$C$9-Kundendaten!J233)</f>
        <v/>
      </c>
      <c r="K232" s="37" t="str">
        <f>IF(Kundendaten!C233="","",IF(J232&lt;0,-1,IF(J232&gt;Einstellungen!$C$11,0,IF(J232&lt;=Einstellungen!$D$15,5,IF(J232&lt;=Einstellungen!$D$16,4,IF(J232&lt;=Einstellungen!$D$17,3,IF(J232&lt;=Einstellungen!$D$18,2,1)))))))</f>
        <v/>
      </c>
      <c r="L232" s="37" t="str">
        <f>IF(Kundendaten!C233="","",IF(J232&lt;0,-1,IF(J232&gt;Einstellungen!$C$11,0,IF(Kundendaten!K233&gt;=Einstellungen!$C$24,5,IF(Kundendaten!K233&gt;=Einstellungen!$C$25,4,IF(Kundendaten!K233&gt;=Einstellungen!$C$26,3,IF(Kundendaten!K233&gt;=Einstellungen!$C$27,2,1)))))))</f>
        <v/>
      </c>
      <c r="M232" s="37" t="str">
        <f>IF(Kundendaten!C233="","",IF(J232&lt;0,-1,IF(J232&gt;Einstellungen!$C$11,0,IF(Kundendaten!L233&gt;=Einstellungen!$C$32,5,IF(Kundendaten!L233&gt;=Einstellungen!$C$33,4,IF(Kundendaten!L233&gt;=Einstellungen!$C$34,3,IF(Kundendaten!L233&gt;=Einstellungen!$C$35,2,1)))))))</f>
        <v/>
      </c>
      <c r="N232" s="37" t="str">
        <f>IF(Kundendaten!C233="","",IF(K232=-1,"",IF(K232=0,0,IF(SUM(Einstellungen!$G$15,Einstellungen!$G$24,Einstellungen!$G$32)&lt;&gt;100,"—",ROUND((K232*Einstellungen!$G$15+L232*Einstellungen!$G$24+M232*Einstellungen!$G$32)/100,1)))))</f>
        <v/>
      </c>
      <c r="O232" s="37" t="str">
        <f>IF(Kundendaten!C233="","",IF(K232=-1,"⚠ Datenfehler",IF(K232=0,"Inaktiv",IF(SUM(Einstellungen!$G$15,Einstellungen!$G$24,Einstellungen!$G$32)&lt;&gt;100,"—",IF(N232&gt;=4,"Champion",IF(N232&gt;=3,"Entwicklung",IF(N232&gt;=2,"Gefährdet","Abwanderung")))))))</f>
        <v/>
      </c>
    </row>
    <row r="233" spans="2:15" ht="14.25" customHeight="1" x14ac:dyDescent="0.35">
      <c r="B233" s="37" t="str">
        <f>IF(Kundendaten!C234="","",Kundendaten!B234)</f>
        <v/>
      </c>
      <c r="C233" s="38" t="str">
        <f>IF(Kundendaten!C234="","",IF(Kundendaten!C234="","",Kundendaten!C234))</f>
        <v/>
      </c>
      <c r="D233" s="38" t="str">
        <f>IF(Kundendaten!C234="","",IF(Kundendaten!D234="","",Kundendaten!D234))</f>
        <v/>
      </c>
      <c r="E233" s="38" t="str">
        <f>IF(Kundendaten!C234="","",IF(Kundendaten!E234="","",Kundendaten!E234))</f>
        <v/>
      </c>
      <c r="F233" s="38" t="str">
        <f>IF(Kundendaten!C234="","",IF(Kundendaten!F234="","",Kundendaten!F234))</f>
        <v/>
      </c>
      <c r="G233" s="37" t="str">
        <f>IF(Kundendaten!C234="","",IF(Kundendaten!G234="","",Kundendaten!G234))</f>
        <v/>
      </c>
      <c r="H233" s="38" t="str">
        <f>IF(Kundendaten!C234="","",IF(Kundendaten!H234="","",Kundendaten!H234))</f>
        <v/>
      </c>
      <c r="I233" s="37" t="str">
        <f>IF(Kundendaten!C234="","",IF(Kundendaten!I234="","",IF(OR(UPPER(Kundendaten!I234)="D",UPPER(Kundendaten!I234)="DE",UPPER(Kundendaten!I234)="DEU",UPPER(Kundendaten!I234)="DEUTSCHLAND",UPPER(Kundendaten!I234)="GERMANY",UPPER(Kundendaten!I234)="GER"),"",IFERROR(UPPER(VLOOKUP(UPPER(Kundendaten!I234),Laendercodes!$A:$B,2,FALSE())),UPPER(Kundendaten!I234)))))</f>
        <v/>
      </c>
      <c r="J233" s="59" t="str">
        <f>IF(Kundendaten!C234="","",Einstellungen!$C$9-Kundendaten!J234)</f>
        <v/>
      </c>
      <c r="K233" s="37" t="str">
        <f>IF(Kundendaten!C234="","",IF(J233&lt;0,-1,IF(J233&gt;Einstellungen!$C$11,0,IF(J233&lt;=Einstellungen!$D$15,5,IF(J233&lt;=Einstellungen!$D$16,4,IF(J233&lt;=Einstellungen!$D$17,3,IF(J233&lt;=Einstellungen!$D$18,2,1)))))))</f>
        <v/>
      </c>
      <c r="L233" s="37" t="str">
        <f>IF(Kundendaten!C234="","",IF(J233&lt;0,-1,IF(J233&gt;Einstellungen!$C$11,0,IF(Kundendaten!K234&gt;=Einstellungen!$C$24,5,IF(Kundendaten!K234&gt;=Einstellungen!$C$25,4,IF(Kundendaten!K234&gt;=Einstellungen!$C$26,3,IF(Kundendaten!K234&gt;=Einstellungen!$C$27,2,1)))))))</f>
        <v/>
      </c>
      <c r="M233" s="37" t="str">
        <f>IF(Kundendaten!C234="","",IF(J233&lt;0,-1,IF(J233&gt;Einstellungen!$C$11,0,IF(Kundendaten!L234&gt;=Einstellungen!$C$32,5,IF(Kundendaten!L234&gt;=Einstellungen!$C$33,4,IF(Kundendaten!L234&gt;=Einstellungen!$C$34,3,IF(Kundendaten!L234&gt;=Einstellungen!$C$35,2,1)))))))</f>
        <v/>
      </c>
      <c r="N233" s="37" t="str">
        <f>IF(Kundendaten!C234="","",IF(K233=-1,"",IF(K233=0,0,IF(SUM(Einstellungen!$G$15,Einstellungen!$G$24,Einstellungen!$G$32)&lt;&gt;100,"—",ROUND((K233*Einstellungen!$G$15+L233*Einstellungen!$G$24+M233*Einstellungen!$G$32)/100,1)))))</f>
        <v/>
      </c>
      <c r="O233" s="37" t="str">
        <f>IF(Kundendaten!C234="","",IF(K233=-1,"⚠ Datenfehler",IF(K233=0,"Inaktiv",IF(SUM(Einstellungen!$G$15,Einstellungen!$G$24,Einstellungen!$G$32)&lt;&gt;100,"—",IF(N233&gt;=4,"Champion",IF(N233&gt;=3,"Entwicklung",IF(N233&gt;=2,"Gefährdet","Abwanderung")))))))</f>
        <v/>
      </c>
    </row>
    <row r="234" spans="2:15" ht="14.25" customHeight="1" x14ac:dyDescent="0.35">
      <c r="B234" s="37" t="str">
        <f>IF(Kundendaten!C235="","",Kundendaten!B235)</f>
        <v/>
      </c>
      <c r="C234" s="38" t="str">
        <f>IF(Kundendaten!C235="","",IF(Kundendaten!C235="","",Kundendaten!C235))</f>
        <v/>
      </c>
      <c r="D234" s="38" t="str">
        <f>IF(Kundendaten!C235="","",IF(Kundendaten!D235="","",Kundendaten!D235))</f>
        <v/>
      </c>
      <c r="E234" s="38" t="str">
        <f>IF(Kundendaten!C235="","",IF(Kundendaten!E235="","",Kundendaten!E235))</f>
        <v/>
      </c>
      <c r="F234" s="38" t="str">
        <f>IF(Kundendaten!C235="","",IF(Kundendaten!F235="","",Kundendaten!F235))</f>
        <v/>
      </c>
      <c r="G234" s="37" t="str">
        <f>IF(Kundendaten!C235="","",IF(Kundendaten!G235="","",Kundendaten!G235))</f>
        <v/>
      </c>
      <c r="H234" s="38" t="str">
        <f>IF(Kundendaten!C235="","",IF(Kundendaten!H235="","",Kundendaten!H235))</f>
        <v/>
      </c>
      <c r="I234" s="37" t="str">
        <f>IF(Kundendaten!C235="","",IF(Kundendaten!I235="","",IF(OR(UPPER(Kundendaten!I235)="D",UPPER(Kundendaten!I235)="DE",UPPER(Kundendaten!I235)="DEU",UPPER(Kundendaten!I235)="DEUTSCHLAND",UPPER(Kundendaten!I235)="GERMANY",UPPER(Kundendaten!I235)="GER"),"",IFERROR(UPPER(VLOOKUP(UPPER(Kundendaten!I235),Laendercodes!$A:$B,2,FALSE())),UPPER(Kundendaten!I235)))))</f>
        <v/>
      </c>
      <c r="J234" s="59" t="str">
        <f>IF(Kundendaten!C235="","",Einstellungen!$C$9-Kundendaten!J235)</f>
        <v/>
      </c>
      <c r="K234" s="37" t="str">
        <f>IF(Kundendaten!C235="","",IF(J234&lt;0,-1,IF(J234&gt;Einstellungen!$C$11,0,IF(J234&lt;=Einstellungen!$D$15,5,IF(J234&lt;=Einstellungen!$D$16,4,IF(J234&lt;=Einstellungen!$D$17,3,IF(J234&lt;=Einstellungen!$D$18,2,1)))))))</f>
        <v/>
      </c>
      <c r="L234" s="37" t="str">
        <f>IF(Kundendaten!C235="","",IF(J234&lt;0,-1,IF(J234&gt;Einstellungen!$C$11,0,IF(Kundendaten!K235&gt;=Einstellungen!$C$24,5,IF(Kundendaten!K235&gt;=Einstellungen!$C$25,4,IF(Kundendaten!K235&gt;=Einstellungen!$C$26,3,IF(Kundendaten!K235&gt;=Einstellungen!$C$27,2,1)))))))</f>
        <v/>
      </c>
      <c r="M234" s="37" t="str">
        <f>IF(Kundendaten!C235="","",IF(J234&lt;0,-1,IF(J234&gt;Einstellungen!$C$11,0,IF(Kundendaten!L235&gt;=Einstellungen!$C$32,5,IF(Kundendaten!L235&gt;=Einstellungen!$C$33,4,IF(Kundendaten!L235&gt;=Einstellungen!$C$34,3,IF(Kundendaten!L235&gt;=Einstellungen!$C$35,2,1)))))))</f>
        <v/>
      </c>
      <c r="N234" s="37" t="str">
        <f>IF(Kundendaten!C235="","",IF(K234=-1,"",IF(K234=0,0,IF(SUM(Einstellungen!$G$15,Einstellungen!$G$24,Einstellungen!$G$32)&lt;&gt;100,"—",ROUND((K234*Einstellungen!$G$15+L234*Einstellungen!$G$24+M234*Einstellungen!$G$32)/100,1)))))</f>
        <v/>
      </c>
      <c r="O234" s="37" t="str">
        <f>IF(Kundendaten!C235="","",IF(K234=-1,"⚠ Datenfehler",IF(K234=0,"Inaktiv",IF(SUM(Einstellungen!$G$15,Einstellungen!$G$24,Einstellungen!$G$32)&lt;&gt;100,"—",IF(N234&gt;=4,"Champion",IF(N234&gt;=3,"Entwicklung",IF(N234&gt;=2,"Gefährdet","Abwanderung")))))))</f>
        <v/>
      </c>
    </row>
    <row r="235" spans="2:15" ht="14.25" customHeight="1" x14ac:dyDescent="0.35">
      <c r="B235" s="37" t="str">
        <f>IF(Kundendaten!C236="","",Kundendaten!B236)</f>
        <v/>
      </c>
      <c r="C235" s="38" t="str">
        <f>IF(Kundendaten!C236="","",IF(Kundendaten!C236="","",Kundendaten!C236))</f>
        <v/>
      </c>
      <c r="D235" s="38" t="str">
        <f>IF(Kundendaten!C236="","",IF(Kundendaten!D236="","",Kundendaten!D236))</f>
        <v/>
      </c>
      <c r="E235" s="38" t="str">
        <f>IF(Kundendaten!C236="","",IF(Kundendaten!E236="","",Kundendaten!E236))</f>
        <v/>
      </c>
      <c r="F235" s="38" t="str">
        <f>IF(Kundendaten!C236="","",IF(Kundendaten!F236="","",Kundendaten!F236))</f>
        <v/>
      </c>
      <c r="G235" s="37" t="str">
        <f>IF(Kundendaten!C236="","",IF(Kundendaten!G236="","",Kundendaten!G236))</f>
        <v/>
      </c>
      <c r="H235" s="38" t="str">
        <f>IF(Kundendaten!C236="","",IF(Kundendaten!H236="","",Kundendaten!H236))</f>
        <v/>
      </c>
      <c r="I235" s="37" t="str">
        <f>IF(Kundendaten!C236="","",IF(Kundendaten!I236="","",IF(OR(UPPER(Kundendaten!I236)="D",UPPER(Kundendaten!I236)="DE",UPPER(Kundendaten!I236)="DEU",UPPER(Kundendaten!I236)="DEUTSCHLAND",UPPER(Kundendaten!I236)="GERMANY",UPPER(Kundendaten!I236)="GER"),"",IFERROR(UPPER(VLOOKUP(UPPER(Kundendaten!I236),Laendercodes!$A:$B,2,FALSE())),UPPER(Kundendaten!I236)))))</f>
        <v/>
      </c>
      <c r="J235" s="59" t="str">
        <f>IF(Kundendaten!C236="","",Einstellungen!$C$9-Kundendaten!J236)</f>
        <v/>
      </c>
      <c r="K235" s="37" t="str">
        <f>IF(Kundendaten!C236="","",IF(J235&lt;0,-1,IF(J235&gt;Einstellungen!$C$11,0,IF(J235&lt;=Einstellungen!$D$15,5,IF(J235&lt;=Einstellungen!$D$16,4,IF(J235&lt;=Einstellungen!$D$17,3,IF(J235&lt;=Einstellungen!$D$18,2,1)))))))</f>
        <v/>
      </c>
      <c r="L235" s="37" t="str">
        <f>IF(Kundendaten!C236="","",IF(J235&lt;0,-1,IF(J235&gt;Einstellungen!$C$11,0,IF(Kundendaten!K236&gt;=Einstellungen!$C$24,5,IF(Kundendaten!K236&gt;=Einstellungen!$C$25,4,IF(Kundendaten!K236&gt;=Einstellungen!$C$26,3,IF(Kundendaten!K236&gt;=Einstellungen!$C$27,2,1)))))))</f>
        <v/>
      </c>
      <c r="M235" s="37" t="str">
        <f>IF(Kundendaten!C236="","",IF(J235&lt;0,-1,IF(J235&gt;Einstellungen!$C$11,0,IF(Kundendaten!L236&gt;=Einstellungen!$C$32,5,IF(Kundendaten!L236&gt;=Einstellungen!$C$33,4,IF(Kundendaten!L236&gt;=Einstellungen!$C$34,3,IF(Kundendaten!L236&gt;=Einstellungen!$C$35,2,1)))))))</f>
        <v/>
      </c>
      <c r="N235" s="37" t="str">
        <f>IF(Kundendaten!C236="","",IF(K235=-1,"",IF(K235=0,0,IF(SUM(Einstellungen!$G$15,Einstellungen!$G$24,Einstellungen!$G$32)&lt;&gt;100,"—",ROUND((K235*Einstellungen!$G$15+L235*Einstellungen!$G$24+M235*Einstellungen!$G$32)/100,1)))))</f>
        <v/>
      </c>
      <c r="O235" s="37" t="str">
        <f>IF(Kundendaten!C236="","",IF(K235=-1,"⚠ Datenfehler",IF(K235=0,"Inaktiv",IF(SUM(Einstellungen!$G$15,Einstellungen!$G$24,Einstellungen!$G$32)&lt;&gt;100,"—",IF(N235&gt;=4,"Champion",IF(N235&gt;=3,"Entwicklung",IF(N235&gt;=2,"Gefährdet","Abwanderung")))))))</f>
        <v/>
      </c>
    </row>
    <row r="236" spans="2:15" ht="14.25" customHeight="1" x14ac:dyDescent="0.35">
      <c r="B236" s="37" t="str">
        <f>IF(Kundendaten!C237="","",Kundendaten!B237)</f>
        <v/>
      </c>
      <c r="C236" s="38" t="str">
        <f>IF(Kundendaten!C237="","",IF(Kundendaten!C237="","",Kundendaten!C237))</f>
        <v/>
      </c>
      <c r="D236" s="38" t="str">
        <f>IF(Kundendaten!C237="","",IF(Kundendaten!D237="","",Kundendaten!D237))</f>
        <v/>
      </c>
      <c r="E236" s="38" t="str">
        <f>IF(Kundendaten!C237="","",IF(Kundendaten!E237="","",Kundendaten!E237))</f>
        <v/>
      </c>
      <c r="F236" s="38" t="str">
        <f>IF(Kundendaten!C237="","",IF(Kundendaten!F237="","",Kundendaten!F237))</f>
        <v/>
      </c>
      <c r="G236" s="37" t="str">
        <f>IF(Kundendaten!C237="","",IF(Kundendaten!G237="","",Kundendaten!G237))</f>
        <v/>
      </c>
      <c r="H236" s="38" t="str">
        <f>IF(Kundendaten!C237="","",IF(Kundendaten!H237="","",Kundendaten!H237))</f>
        <v/>
      </c>
      <c r="I236" s="37" t="str">
        <f>IF(Kundendaten!C237="","",IF(Kundendaten!I237="","",IF(OR(UPPER(Kundendaten!I237)="D",UPPER(Kundendaten!I237)="DE",UPPER(Kundendaten!I237)="DEU",UPPER(Kundendaten!I237)="DEUTSCHLAND",UPPER(Kundendaten!I237)="GERMANY",UPPER(Kundendaten!I237)="GER"),"",IFERROR(UPPER(VLOOKUP(UPPER(Kundendaten!I237),Laendercodes!$A:$B,2,FALSE())),UPPER(Kundendaten!I237)))))</f>
        <v/>
      </c>
      <c r="J236" s="59" t="str">
        <f>IF(Kundendaten!C237="","",Einstellungen!$C$9-Kundendaten!J237)</f>
        <v/>
      </c>
      <c r="K236" s="37" t="str">
        <f>IF(Kundendaten!C237="","",IF(J236&lt;0,-1,IF(J236&gt;Einstellungen!$C$11,0,IF(J236&lt;=Einstellungen!$D$15,5,IF(J236&lt;=Einstellungen!$D$16,4,IF(J236&lt;=Einstellungen!$D$17,3,IF(J236&lt;=Einstellungen!$D$18,2,1)))))))</f>
        <v/>
      </c>
      <c r="L236" s="37" t="str">
        <f>IF(Kundendaten!C237="","",IF(J236&lt;0,-1,IF(J236&gt;Einstellungen!$C$11,0,IF(Kundendaten!K237&gt;=Einstellungen!$C$24,5,IF(Kundendaten!K237&gt;=Einstellungen!$C$25,4,IF(Kundendaten!K237&gt;=Einstellungen!$C$26,3,IF(Kundendaten!K237&gt;=Einstellungen!$C$27,2,1)))))))</f>
        <v/>
      </c>
      <c r="M236" s="37" t="str">
        <f>IF(Kundendaten!C237="","",IF(J236&lt;0,-1,IF(J236&gt;Einstellungen!$C$11,0,IF(Kundendaten!L237&gt;=Einstellungen!$C$32,5,IF(Kundendaten!L237&gt;=Einstellungen!$C$33,4,IF(Kundendaten!L237&gt;=Einstellungen!$C$34,3,IF(Kundendaten!L237&gt;=Einstellungen!$C$35,2,1)))))))</f>
        <v/>
      </c>
      <c r="N236" s="37" t="str">
        <f>IF(Kundendaten!C237="","",IF(K236=-1,"",IF(K236=0,0,IF(SUM(Einstellungen!$G$15,Einstellungen!$G$24,Einstellungen!$G$32)&lt;&gt;100,"—",ROUND((K236*Einstellungen!$G$15+L236*Einstellungen!$G$24+M236*Einstellungen!$G$32)/100,1)))))</f>
        <v/>
      </c>
      <c r="O236" s="37" t="str">
        <f>IF(Kundendaten!C237="","",IF(K236=-1,"⚠ Datenfehler",IF(K236=0,"Inaktiv",IF(SUM(Einstellungen!$G$15,Einstellungen!$G$24,Einstellungen!$G$32)&lt;&gt;100,"—",IF(N236&gt;=4,"Champion",IF(N236&gt;=3,"Entwicklung",IF(N236&gt;=2,"Gefährdet","Abwanderung")))))))</f>
        <v/>
      </c>
    </row>
    <row r="237" spans="2:15" ht="14.25" customHeight="1" x14ac:dyDescent="0.35">
      <c r="B237" s="37" t="str">
        <f>IF(Kundendaten!C238="","",Kundendaten!B238)</f>
        <v/>
      </c>
      <c r="C237" s="38" t="str">
        <f>IF(Kundendaten!C238="","",IF(Kundendaten!C238="","",Kundendaten!C238))</f>
        <v/>
      </c>
      <c r="D237" s="38" t="str">
        <f>IF(Kundendaten!C238="","",IF(Kundendaten!D238="","",Kundendaten!D238))</f>
        <v/>
      </c>
      <c r="E237" s="38" t="str">
        <f>IF(Kundendaten!C238="","",IF(Kundendaten!E238="","",Kundendaten!E238))</f>
        <v/>
      </c>
      <c r="F237" s="38" t="str">
        <f>IF(Kundendaten!C238="","",IF(Kundendaten!F238="","",Kundendaten!F238))</f>
        <v/>
      </c>
      <c r="G237" s="37" t="str">
        <f>IF(Kundendaten!C238="","",IF(Kundendaten!G238="","",Kundendaten!G238))</f>
        <v/>
      </c>
      <c r="H237" s="38" t="str">
        <f>IF(Kundendaten!C238="","",IF(Kundendaten!H238="","",Kundendaten!H238))</f>
        <v/>
      </c>
      <c r="I237" s="37" t="str">
        <f>IF(Kundendaten!C238="","",IF(Kundendaten!I238="","",IF(OR(UPPER(Kundendaten!I238)="D",UPPER(Kundendaten!I238)="DE",UPPER(Kundendaten!I238)="DEU",UPPER(Kundendaten!I238)="DEUTSCHLAND",UPPER(Kundendaten!I238)="GERMANY",UPPER(Kundendaten!I238)="GER"),"",IFERROR(UPPER(VLOOKUP(UPPER(Kundendaten!I238),Laendercodes!$A:$B,2,FALSE())),UPPER(Kundendaten!I238)))))</f>
        <v/>
      </c>
      <c r="J237" s="59" t="str">
        <f>IF(Kundendaten!C238="","",Einstellungen!$C$9-Kundendaten!J238)</f>
        <v/>
      </c>
      <c r="K237" s="37" t="str">
        <f>IF(Kundendaten!C238="","",IF(J237&lt;0,-1,IF(J237&gt;Einstellungen!$C$11,0,IF(J237&lt;=Einstellungen!$D$15,5,IF(J237&lt;=Einstellungen!$D$16,4,IF(J237&lt;=Einstellungen!$D$17,3,IF(J237&lt;=Einstellungen!$D$18,2,1)))))))</f>
        <v/>
      </c>
      <c r="L237" s="37" t="str">
        <f>IF(Kundendaten!C238="","",IF(J237&lt;0,-1,IF(J237&gt;Einstellungen!$C$11,0,IF(Kundendaten!K238&gt;=Einstellungen!$C$24,5,IF(Kundendaten!K238&gt;=Einstellungen!$C$25,4,IF(Kundendaten!K238&gt;=Einstellungen!$C$26,3,IF(Kundendaten!K238&gt;=Einstellungen!$C$27,2,1)))))))</f>
        <v/>
      </c>
      <c r="M237" s="37" t="str">
        <f>IF(Kundendaten!C238="","",IF(J237&lt;0,-1,IF(J237&gt;Einstellungen!$C$11,0,IF(Kundendaten!L238&gt;=Einstellungen!$C$32,5,IF(Kundendaten!L238&gt;=Einstellungen!$C$33,4,IF(Kundendaten!L238&gt;=Einstellungen!$C$34,3,IF(Kundendaten!L238&gt;=Einstellungen!$C$35,2,1)))))))</f>
        <v/>
      </c>
      <c r="N237" s="37" t="str">
        <f>IF(Kundendaten!C238="","",IF(K237=-1,"",IF(K237=0,0,IF(SUM(Einstellungen!$G$15,Einstellungen!$G$24,Einstellungen!$G$32)&lt;&gt;100,"—",ROUND((K237*Einstellungen!$G$15+L237*Einstellungen!$G$24+M237*Einstellungen!$G$32)/100,1)))))</f>
        <v/>
      </c>
      <c r="O237" s="37" t="str">
        <f>IF(Kundendaten!C238="","",IF(K237=-1,"⚠ Datenfehler",IF(K237=0,"Inaktiv",IF(SUM(Einstellungen!$G$15,Einstellungen!$G$24,Einstellungen!$G$32)&lt;&gt;100,"—",IF(N237&gt;=4,"Champion",IF(N237&gt;=3,"Entwicklung",IF(N237&gt;=2,"Gefährdet","Abwanderung")))))))</f>
        <v/>
      </c>
    </row>
    <row r="238" spans="2:15" ht="14.25" customHeight="1" x14ac:dyDescent="0.35">
      <c r="B238" s="37" t="str">
        <f>IF(Kundendaten!C239="","",Kundendaten!B239)</f>
        <v/>
      </c>
      <c r="C238" s="38" t="str">
        <f>IF(Kundendaten!C239="","",IF(Kundendaten!C239="","",Kundendaten!C239))</f>
        <v/>
      </c>
      <c r="D238" s="38" t="str">
        <f>IF(Kundendaten!C239="","",IF(Kundendaten!D239="","",Kundendaten!D239))</f>
        <v/>
      </c>
      <c r="E238" s="38" t="str">
        <f>IF(Kundendaten!C239="","",IF(Kundendaten!E239="","",Kundendaten!E239))</f>
        <v/>
      </c>
      <c r="F238" s="38" t="str">
        <f>IF(Kundendaten!C239="","",IF(Kundendaten!F239="","",Kundendaten!F239))</f>
        <v/>
      </c>
      <c r="G238" s="37" t="str">
        <f>IF(Kundendaten!C239="","",IF(Kundendaten!G239="","",Kundendaten!G239))</f>
        <v/>
      </c>
      <c r="H238" s="38" t="str">
        <f>IF(Kundendaten!C239="","",IF(Kundendaten!H239="","",Kundendaten!H239))</f>
        <v/>
      </c>
      <c r="I238" s="37" t="str">
        <f>IF(Kundendaten!C239="","",IF(Kundendaten!I239="","",IF(OR(UPPER(Kundendaten!I239)="D",UPPER(Kundendaten!I239)="DE",UPPER(Kundendaten!I239)="DEU",UPPER(Kundendaten!I239)="DEUTSCHLAND",UPPER(Kundendaten!I239)="GERMANY",UPPER(Kundendaten!I239)="GER"),"",IFERROR(UPPER(VLOOKUP(UPPER(Kundendaten!I239),Laendercodes!$A:$B,2,FALSE())),UPPER(Kundendaten!I239)))))</f>
        <v/>
      </c>
      <c r="J238" s="59" t="str">
        <f>IF(Kundendaten!C239="","",Einstellungen!$C$9-Kundendaten!J239)</f>
        <v/>
      </c>
      <c r="K238" s="37" t="str">
        <f>IF(Kundendaten!C239="","",IF(J238&lt;0,-1,IF(J238&gt;Einstellungen!$C$11,0,IF(J238&lt;=Einstellungen!$D$15,5,IF(J238&lt;=Einstellungen!$D$16,4,IF(J238&lt;=Einstellungen!$D$17,3,IF(J238&lt;=Einstellungen!$D$18,2,1)))))))</f>
        <v/>
      </c>
      <c r="L238" s="37" t="str">
        <f>IF(Kundendaten!C239="","",IF(J238&lt;0,-1,IF(J238&gt;Einstellungen!$C$11,0,IF(Kundendaten!K239&gt;=Einstellungen!$C$24,5,IF(Kundendaten!K239&gt;=Einstellungen!$C$25,4,IF(Kundendaten!K239&gt;=Einstellungen!$C$26,3,IF(Kundendaten!K239&gt;=Einstellungen!$C$27,2,1)))))))</f>
        <v/>
      </c>
      <c r="M238" s="37" t="str">
        <f>IF(Kundendaten!C239="","",IF(J238&lt;0,-1,IF(J238&gt;Einstellungen!$C$11,0,IF(Kundendaten!L239&gt;=Einstellungen!$C$32,5,IF(Kundendaten!L239&gt;=Einstellungen!$C$33,4,IF(Kundendaten!L239&gt;=Einstellungen!$C$34,3,IF(Kundendaten!L239&gt;=Einstellungen!$C$35,2,1)))))))</f>
        <v/>
      </c>
      <c r="N238" s="37" t="str">
        <f>IF(Kundendaten!C239="","",IF(K238=-1,"",IF(K238=0,0,IF(SUM(Einstellungen!$G$15,Einstellungen!$G$24,Einstellungen!$G$32)&lt;&gt;100,"—",ROUND((K238*Einstellungen!$G$15+L238*Einstellungen!$G$24+M238*Einstellungen!$G$32)/100,1)))))</f>
        <v/>
      </c>
      <c r="O238" s="37" t="str">
        <f>IF(Kundendaten!C239="","",IF(K238=-1,"⚠ Datenfehler",IF(K238=0,"Inaktiv",IF(SUM(Einstellungen!$G$15,Einstellungen!$G$24,Einstellungen!$G$32)&lt;&gt;100,"—",IF(N238&gt;=4,"Champion",IF(N238&gt;=3,"Entwicklung",IF(N238&gt;=2,"Gefährdet","Abwanderung")))))))</f>
        <v/>
      </c>
    </row>
    <row r="239" spans="2:15" ht="14.25" customHeight="1" x14ac:dyDescent="0.35">
      <c r="B239" s="37" t="str">
        <f>IF(Kundendaten!C240="","",Kundendaten!B240)</f>
        <v/>
      </c>
      <c r="C239" s="38" t="str">
        <f>IF(Kundendaten!C240="","",IF(Kundendaten!C240="","",Kundendaten!C240))</f>
        <v/>
      </c>
      <c r="D239" s="38" t="str">
        <f>IF(Kundendaten!C240="","",IF(Kundendaten!D240="","",Kundendaten!D240))</f>
        <v/>
      </c>
      <c r="E239" s="38" t="str">
        <f>IF(Kundendaten!C240="","",IF(Kundendaten!E240="","",Kundendaten!E240))</f>
        <v/>
      </c>
      <c r="F239" s="38" t="str">
        <f>IF(Kundendaten!C240="","",IF(Kundendaten!F240="","",Kundendaten!F240))</f>
        <v/>
      </c>
      <c r="G239" s="37" t="str">
        <f>IF(Kundendaten!C240="","",IF(Kundendaten!G240="","",Kundendaten!G240))</f>
        <v/>
      </c>
      <c r="H239" s="38" t="str">
        <f>IF(Kundendaten!C240="","",IF(Kundendaten!H240="","",Kundendaten!H240))</f>
        <v/>
      </c>
      <c r="I239" s="37" t="str">
        <f>IF(Kundendaten!C240="","",IF(Kundendaten!I240="","",IF(OR(UPPER(Kundendaten!I240)="D",UPPER(Kundendaten!I240)="DE",UPPER(Kundendaten!I240)="DEU",UPPER(Kundendaten!I240)="DEUTSCHLAND",UPPER(Kundendaten!I240)="GERMANY",UPPER(Kundendaten!I240)="GER"),"",IFERROR(UPPER(VLOOKUP(UPPER(Kundendaten!I240),Laendercodes!$A:$B,2,FALSE())),UPPER(Kundendaten!I240)))))</f>
        <v/>
      </c>
      <c r="J239" s="59" t="str">
        <f>IF(Kundendaten!C240="","",Einstellungen!$C$9-Kundendaten!J240)</f>
        <v/>
      </c>
      <c r="K239" s="37" t="str">
        <f>IF(Kundendaten!C240="","",IF(J239&lt;0,-1,IF(J239&gt;Einstellungen!$C$11,0,IF(J239&lt;=Einstellungen!$D$15,5,IF(J239&lt;=Einstellungen!$D$16,4,IF(J239&lt;=Einstellungen!$D$17,3,IF(J239&lt;=Einstellungen!$D$18,2,1)))))))</f>
        <v/>
      </c>
      <c r="L239" s="37" t="str">
        <f>IF(Kundendaten!C240="","",IF(J239&lt;0,-1,IF(J239&gt;Einstellungen!$C$11,0,IF(Kundendaten!K240&gt;=Einstellungen!$C$24,5,IF(Kundendaten!K240&gt;=Einstellungen!$C$25,4,IF(Kundendaten!K240&gt;=Einstellungen!$C$26,3,IF(Kundendaten!K240&gt;=Einstellungen!$C$27,2,1)))))))</f>
        <v/>
      </c>
      <c r="M239" s="37" t="str">
        <f>IF(Kundendaten!C240="","",IF(J239&lt;0,-1,IF(J239&gt;Einstellungen!$C$11,0,IF(Kundendaten!L240&gt;=Einstellungen!$C$32,5,IF(Kundendaten!L240&gt;=Einstellungen!$C$33,4,IF(Kundendaten!L240&gt;=Einstellungen!$C$34,3,IF(Kundendaten!L240&gt;=Einstellungen!$C$35,2,1)))))))</f>
        <v/>
      </c>
      <c r="N239" s="37" t="str">
        <f>IF(Kundendaten!C240="","",IF(K239=-1,"",IF(K239=0,0,IF(SUM(Einstellungen!$G$15,Einstellungen!$G$24,Einstellungen!$G$32)&lt;&gt;100,"—",ROUND((K239*Einstellungen!$G$15+L239*Einstellungen!$G$24+M239*Einstellungen!$G$32)/100,1)))))</f>
        <v/>
      </c>
      <c r="O239" s="37" t="str">
        <f>IF(Kundendaten!C240="","",IF(K239=-1,"⚠ Datenfehler",IF(K239=0,"Inaktiv",IF(SUM(Einstellungen!$G$15,Einstellungen!$G$24,Einstellungen!$G$32)&lt;&gt;100,"—",IF(N239&gt;=4,"Champion",IF(N239&gt;=3,"Entwicklung",IF(N239&gt;=2,"Gefährdet","Abwanderung")))))))</f>
        <v/>
      </c>
    </row>
    <row r="240" spans="2:15" ht="14.25" customHeight="1" x14ac:dyDescent="0.35">
      <c r="B240" s="37" t="str">
        <f>IF(Kundendaten!C241="","",Kundendaten!B241)</f>
        <v/>
      </c>
      <c r="C240" s="38" t="str">
        <f>IF(Kundendaten!C241="","",IF(Kundendaten!C241="","",Kundendaten!C241))</f>
        <v/>
      </c>
      <c r="D240" s="38" t="str">
        <f>IF(Kundendaten!C241="","",IF(Kundendaten!D241="","",Kundendaten!D241))</f>
        <v/>
      </c>
      <c r="E240" s="38" t="str">
        <f>IF(Kundendaten!C241="","",IF(Kundendaten!E241="","",Kundendaten!E241))</f>
        <v/>
      </c>
      <c r="F240" s="38" t="str">
        <f>IF(Kundendaten!C241="","",IF(Kundendaten!F241="","",Kundendaten!F241))</f>
        <v/>
      </c>
      <c r="G240" s="37" t="str">
        <f>IF(Kundendaten!C241="","",IF(Kundendaten!G241="","",Kundendaten!G241))</f>
        <v/>
      </c>
      <c r="H240" s="38" t="str">
        <f>IF(Kundendaten!C241="","",IF(Kundendaten!H241="","",Kundendaten!H241))</f>
        <v/>
      </c>
      <c r="I240" s="37" t="str">
        <f>IF(Kundendaten!C241="","",IF(Kundendaten!I241="","",IF(OR(UPPER(Kundendaten!I241)="D",UPPER(Kundendaten!I241)="DE",UPPER(Kundendaten!I241)="DEU",UPPER(Kundendaten!I241)="DEUTSCHLAND",UPPER(Kundendaten!I241)="GERMANY",UPPER(Kundendaten!I241)="GER"),"",IFERROR(UPPER(VLOOKUP(UPPER(Kundendaten!I241),Laendercodes!$A:$B,2,FALSE())),UPPER(Kundendaten!I241)))))</f>
        <v/>
      </c>
      <c r="J240" s="59" t="str">
        <f>IF(Kundendaten!C241="","",Einstellungen!$C$9-Kundendaten!J241)</f>
        <v/>
      </c>
      <c r="K240" s="37" t="str">
        <f>IF(Kundendaten!C241="","",IF(J240&lt;0,-1,IF(J240&gt;Einstellungen!$C$11,0,IF(J240&lt;=Einstellungen!$D$15,5,IF(J240&lt;=Einstellungen!$D$16,4,IF(J240&lt;=Einstellungen!$D$17,3,IF(J240&lt;=Einstellungen!$D$18,2,1)))))))</f>
        <v/>
      </c>
      <c r="L240" s="37" t="str">
        <f>IF(Kundendaten!C241="","",IF(J240&lt;0,-1,IF(J240&gt;Einstellungen!$C$11,0,IF(Kundendaten!K241&gt;=Einstellungen!$C$24,5,IF(Kundendaten!K241&gt;=Einstellungen!$C$25,4,IF(Kundendaten!K241&gt;=Einstellungen!$C$26,3,IF(Kundendaten!K241&gt;=Einstellungen!$C$27,2,1)))))))</f>
        <v/>
      </c>
      <c r="M240" s="37" t="str">
        <f>IF(Kundendaten!C241="","",IF(J240&lt;0,-1,IF(J240&gt;Einstellungen!$C$11,0,IF(Kundendaten!L241&gt;=Einstellungen!$C$32,5,IF(Kundendaten!L241&gt;=Einstellungen!$C$33,4,IF(Kundendaten!L241&gt;=Einstellungen!$C$34,3,IF(Kundendaten!L241&gt;=Einstellungen!$C$35,2,1)))))))</f>
        <v/>
      </c>
      <c r="N240" s="37" t="str">
        <f>IF(Kundendaten!C241="","",IF(K240=-1,"",IF(K240=0,0,IF(SUM(Einstellungen!$G$15,Einstellungen!$G$24,Einstellungen!$G$32)&lt;&gt;100,"—",ROUND((K240*Einstellungen!$G$15+L240*Einstellungen!$G$24+M240*Einstellungen!$G$32)/100,1)))))</f>
        <v/>
      </c>
      <c r="O240" s="37" t="str">
        <f>IF(Kundendaten!C241="","",IF(K240=-1,"⚠ Datenfehler",IF(K240=0,"Inaktiv",IF(SUM(Einstellungen!$G$15,Einstellungen!$G$24,Einstellungen!$G$32)&lt;&gt;100,"—",IF(N240&gt;=4,"Champion",IF(N240&gt;=3,"Entwicklung",IF(N240&gt;=2,"Gefährdet","Abwanderung")))))))</f>
        <v/>
      </c>
    </row>
    <row r="241" spans="2:15" ht="14.25" customHeight="1" x14ac:dyDescent="0.35">
      <c r="B241" s="37" t="str">
        <f>IF(Kundendaten!C242="","",Kundendaten!B242)</f>
        <v/>
      </c>
      <c r="C241" s="38" t="str">
        <f>IF(Kundendaten!C242="","",IF(Kundendaten!C242="","",Kundendaten!C242))</f>
        <v/>
      </c>
      <c r="D241" s="38" t="str">
        <f>IF(Kundendaten!C242="","",IF(Kundendaten!D242="","",Kundendaten!D242))</f>
        <v/>
      </c>
      <c r="E241" s="38" t="str">
        <f>IF(Kundendaten!C242="","",IF(Kundendaten!E242="","",Kundendaten!E242))</f>
        <v/>
      </c>
      <c r="F241" s="38" t="str">
        <f>IF(Kundendaten!C242="","",IF(Kundendaten!F242="","",Kundendaten!F242))</f>
        <v/>
      </c>
      <c r="G241" s="37" t="str">
        <f>IF(Kundendaten!C242="","",IF(Kundendaten!G242="","",Kundendaten!G242))</f>
        <v/>
      </c>
      <c r="H241" s="38" t="str">
        <f>IF(Kundendaten!C242="","",IF(Kundendaten!H242="","",Kundendaten!H242))</f>
        <v/>
      </c>
      <c r="I241" s="37" t="str">
        <f>IF(Kundendaten!C242="","",IF(Kundendaten!I242="","",IF(OR(UPPER(Kundendaten!I242)="D",UPPER(Kundendaten!I242)="DE",UPPER(Kundendaten!I242)="DEU",UPPER(Kundendaten!I242)="DEUTSCHLAND",UPPER(Kundendaten!I242)="GERMANY",UPPER(Kundendaten!I242)="GER"),"",IFERROR(UPPER(VLOOKUP(UPPER(Kundendaten!I242),Laendercodes!$A:$B,2,FALSE())),UPPER(Kundendaten!I242)))))</f>
        <v/>
      </c>
      <c r="J241" s="59" t="str">
        <f>IF(Kundendaten!C242="","",Einstellungen!$C$9-Kundendaten!J242)</f>
        <v/>
      </c>
      <c r="K241" s="37" t="str">
        <f>IF(Kundendaten!C242="","",IF(J241&lt;0,-1,IF(J241&gt;Einstellungen!$C$11,0,IF(J241&lt;=Einstellungen!$D$15,5,IF(J241&lt;=Einstellungen!$D$16,4,IF(J241&lt;=Einstellungen!$D$17,3,IF(J241&lt;=Einstellungen!$D$18,2,1)))))))</f>
        <v/>
      </c>
      <c r="L241" s="37" t="str">
        <f>IF(Kundendaten!C242="","",IF(J241&lt;0,-1,IF(J241&gt;Einstellungen!$C$11,0,IF(Kundendaten!K242&gt;=Einstellungen!$C$24,5,IF(Kundendaten!K242&gt;=Einstellungen!$C$25,4,IF(Kundendaten!K242&gt;=Einstellungen!$C$26,3,IF(Kundendaten!K242&gt;=Einstellungen!$C$27,2,1)))))))</f>
        <v/>
      </c>
      <c r="M241" s="37" t="str">
        <f>IF(Kundendaten!C242="","",IF(J241&lt;0,-1,IF(J241&gt;Einstellungen!$C$11,0,IF(Kundendaten!L242&gt;=Einstellungen!$C$32,5,IF(Kundendaten!L242&gt;=Einstellungen!$C$33,4,IF(Kundendaten!L242&gt;=Einstellungen!$C$34,3,IF(Kundendaten!L242&gt;=Einstellungen!$C$35,2,1)))))))</f>
        <v/>
      </c>
      <c r="N241" s="37" t="str">
        <f>IF(Kundendaten!C242="","",IF(K241=-1,"",IF(K241=0,0,IF(SUM(Einstellungen!$G$15,Einstellungen!$G$24,Einstellungen!$G$32)&lt;&gt;100,"—",ROUND((K241*Einstellungen!$G$15+L241*Einstellungen!$G$24+M241*Einstellungen!$G$32)/100,1)))))</f>
        <v/>
      </c>
      <c r="O241" s="37" t="str">
        <f>IF(Kundendaten!C242="","",IF(K241=-1,"⚠ Datenfehler",IF(K241=0,"Inaktiv",IF(SUM(Einstellungen!$G$15,Einstellungen!$G$24,Einstellungen!$G$32)&lt;&gt;100,"—",IF(N241&gt;=4,"Champion",IF(N241&gt;=3,"Entwicklung",IF(N241&gt;=2,"Gefährdet","Abwanderung")))))))</f>
        <v/>
      </c>
    </row>
    <row r="242" spans="2:15" ht="14.25" customHeight="1" x14ac:dyDescent="0.35">
      <c r="B242" s="37" t="str">
        <f>IF(Kundendaten!C243="","",Kundendaten!B243)</f>
        <v/>
      </c>
      <c r="C242" s="38" t="str">
        <f>IF(Kundendaten!C243="","",IF(Kundendaten!C243="","",Kundendaten!C243))</f>
        <v/>
      </c>
      <c r="D242" s="38" t="str">
        <f>IF(Kundendaten!C243="","",IF(Kundendaten!D243="","",Kundendaten!D243))</f>
        <v/>
      </c>
      <c r="E242" s="38" t="str">
        <f>IF(Kundendaten!C243="","",IF(Kundendaten!E243="","",Kundendaten!E243))</f>
        <v/>
      </c>
      <c r="F242" s="38" t="str">
        <f>IF(Kundendaten!C243="","",IF(Kundendaten!F243="","",Kundendaten!F243))</f>
        <v/>
      </c>
      <c r="G242" s="37" t="str">
        <f>IF(Kundendaten!C243="","",IF(Kundendaten!G243="","",Kundendaten!G243))</f>
        <v/>
      </c>
      <c r="H242" s="38" t="str">
        <f>IF(Kundendaten!C243="","",IF(Kundendaten!H243="","",Kundendaten!H243))</f>
        <v/>
      </c>
      <c r="I242" s="37" t="str">
        <f>IF(Kundendaten!C243="","",IF(Kundendaten!I243="","",IF(OR(UPPER(Kundendaten!I243)="D",UPPER(Kundendaten!I243)="DE",UPPER(Kundendaten!I243)="DEU",UPPER(Kundendaten!I243)="DEUTSCHLAND",UPPER(Kundendaten!I243)="GERMANY",UPPER(Kundendaten!I243)="GER"),"",IFERROR(UPPER(VLOOKUP(UPPER(Kundendaten!I243),Laendercodes!$A:$B,2,FALSE())),UPPER(Kundendaten!I243)))))</f>
        <v/>
      </c>
      <c r="J242" s="59" t="str">
        <f>IF(Kundendaten!C243="","",Einstellungen!$C$9-Kundendaten!J243)</f>
        <v/>
      </c>
      <c r="K242" s="37" t="str">
        <f>IF(Kundendaten!C243="","",IF(J242&lt;0,-1,IF(J242&gt;Einstellungen!$C$11,0,IF(J242&lt;=Einstellungen!$D$15,5,IF(J242&lt;=Einstellungen!$D$16,4,IF(J242&lt;=Einstellungen!$D$17,3,IF(J242&lt;=Einstellungen!$D$18,2,1)))))))</f>
        <v/>
      </c>
      <c r="L242" s="37" t="str">
        <f>IF(Kundendaten!C243="","",IF(J242&lt;0,-1,IF(J242&gt;Einstellungen!$C$11,0,IF(Kundendaten!K243&gt;=Einstellungen!$C$24,5,IF(Kundendaten!K243&gt;=Einstellungen!$C$25,4,IF(Kundendaten!K243&gt;=Einstellungen!$C$26,3,IF(Kundendaten!K243&gt;=Einstellungen!$C$27,2,1)))))))</f>
        <v/>
      </c>
      <c r="M242" s="37" t="str">
        <f>IF(Kundendaten!C243="","",IF(J242&lt;0,-1,IF(J242&gt;Einstellungen!$C$11,0,IF(Kundendaten!L243&gt;=Einstellungen!$C$32,5,IF(Kundendaten!L243&gt;=Einstellungen!$C$33,4,IF(Kundendaten!L243&gt;=Einstellungen!$C$34,3,IF(Kundendaten!L243&gt;=Einstellungen!$C$35,2,1)))))))</f>
        <v/>
      </c>
      <c r="N242" s="37" t="str">
        <f>IF(Kundendaten!C243="","",IF(K242=-1,"",IF(K242=0,0,IF(SUM(Einstellungen!$G$15,Einstellungen!$G$24,Einstellungen!$G$32)&lt;&gt;100,"—",ROUND((K242*Einstellungen!$G$15+L242*Einstellungen!$G$24+M242*Einstellungen!$G$32)/100,1)))))</f>
        <v/>
      </c>
      <c r="O242" s="37" t="str">
        <f>IF(Kundendaten!C243="","",IF(K242=-1,"⚠ Datenfehler",IF(K242=0,"Inaktiv",IF(SUM(Einstellungen!$G$15,Einstellungen!$G$24,Einstellungen!$G$32)&lt;&gt;100,"—",IF(N242&gt;=4,"Champion",IF(N242&gt;=3,"Entwicklung",IF(N242&gt;=2,"Gefährdet","Abwanderung")))))))</f>
        <v/>
      </c>
    </row>
    <row r="243" spans="2:15" ht="14.25" customHeight="1" x14ac:dyDescent="0.35">
      <c r="B243" s="37" t="str">
        <f>IF(Kundendaten!C244="","",Kundendaten!B244)</f>
        <v/>
      </c>
      <c r="C243" s="38" t="str">
        <f>IF(Kundendaten!C244="","",IF(Kundendaten!C244="","",Kundendaten!C244))</f>
        <v/>
      </c>
      <c r="D243" s="38" t="str">
        <f>IF(Kundendaten!C244="","",IF(Kundendaten!D244="","",Kundendaten!D244))</f>
        <v/>
      </c>
      <c r="E243" s="38" t="str">
        <f>IF(Kundendaten!C244="","",IF(Kundendaten!E244="","",Kundendaten!E244))</f>
        <v/>
      </c>
      <c r="F243" s="38" t="str">
        <f>IF(Kundendaten!C244="","",IF(Kundendaten!F244="","",Kundendaten!F244))</f>
        <v/>
      </c>
      <c r="G243" s="37" t="str">
        <f>IF(Kundendaten!C244="","",IF(Kundendaten!G244="","",Kundendaten!G244))</f>
        <v/>
      </c>
      <c r="H243" s="38" t="str">
        <f>IF(Kundendaten!C244="","",IF(Kundendaten!H244="","",Kundendaten!H244))</f>
        <v/>
      </c>
      <c r="I243" s="37" t="str">
        <f>IF(Kundendaten!C244="","",IF(Kundendaten!I244="","",IF(OR(UPPER(Kundendaten!I244)="D",UPPER(Kundendaten!I244)="DE",UPPER(Kundendaten!I244)="DEU",UPPER(Kundendaten!I244)="DEUTSCHLAND",UPPER(Kundendaten!I244)="GERMANY",UPPER(Kundendaten!I244)="GER"),"",IFERROR(UPPER(VLOOKUP(UPPER(Kundendaten!I244),Laendercodes!$A:$B,2,FALSE())),UPPER(Kundendaten!I244)))))</f>
        <v/>
      </c>
      <c r="J243" s="59" t="str">
        <f>IF(Kundendaten!C244="","",Einstellungen!$C$9-Kundendaten!J244)</f>
        <v/>
      </c>
      <c r="K243" s="37" t="str">
        <f>IF(Kundendaten!C244="","",IF(J243&lt;0,-1,IF(J243&gt;Einstellungen!$C$11,0,IF(J243&lt;=Einstellungen!$D$15,5,IF(J243&lt;=Einstellungen!$D$16,4,IF(J243&lt;=Einstellungen!$D$17,3,IF(J243&lt;=Einstellungen!$D$18,2,1)))))))</f>
        <v/>
      </c>
      <c r="L243" s="37" t="str">
        <f>IF(Kundendaten!C244="","",IF(J243&lt;0,-1,IF(J243&gt;Einstellungen!$C$11,0,IF(Kundendaten!K244&gt;=Einstellungen!$C$24,5,IF(Kundendaten!K244&gt;=Einstellungen!$C$25,4,IF(Kundendaten!K244&gt;=Einstellungen!$C$26,3,IF(Kundendaten!K244&gt;=Einstellungen!$C$27,2,1)))))))</f>
        <v/>
      </c>
      <c r="M243" s="37" t="str">
        <f>IF(Kundendaten!C244="","",IF(J243&lt;0,-1,IF(J243&gt;Einstellungen!$C$11,0,IF(Kundendaten!L244&gt;=Einstellungen!$C$32,5,IF(Kundendaten!L244&gt;=Einstellungen!$C$33,4,IF(Kundendaten!L244&gt;=Einstellungen!$C$34,3,IF(Kundendaten!L244&gt;=Einstellungen!$C$35,2,1)))))))</f>
        <v/>
      </c>
      <c r="N243" s="37" t="str">
        <f>IF(Kundendaten!C244="","",IF(K243=-1,"",IF(K243=0,0,IF(SUM(Einstellungen!$G$15,Einstellungen!$G$24,Einstellungen!$G$32)&lt;&gt;100,"—",ROUND((K243*Einstellungen!$G$15+L243*Einstellungen!$G$24+M243*Einstellungen!$G$32)/100,1)))))</f>
        <v/>
      </c>
      <c r="O243" s="37" t="str">
        <f>IF(Kundendaten!C244="","",IF(K243=-1,"⚠ Datenfehler",IF(K243=0,"Inaktiv",IF(SUM(Einstellungen!$G$15,Einstellungen!$G$24,Einstellungen!$G$32)&lt;&gt;100,"—",IF(N243&gt;=4,"Champion",IF(N243&gt;=3,"Entwicklung",IF(N243&gt;=2,"Gefährdet","Abwanderung")))))))</f>
        <v/>
      </c>
    </row>
    <row r="244" spans="2:15" ht="14.25" customHeight="1" x14ac:dyDescent="0.35">
      <c r="B244" s="37" t="str">
        <f>IF(Kundendaten!C245="","",Kundendaten!B245)</f>
        <v/>
      </c>
      <c r="C244" s="38" t="str">
        <f>IF(Kundendaten!C245="","",IF(Kundendaten!C245="","",Kundendaten!C245))</f>
        <v/>
      </c>
      <c r="D244" s="38" t="str">
        <f>IF(Kundendaten!C245="","",IF(Kundendaten!D245="","",Kundendaten!D245))</f>
        <v/>
      </c>
      <c r="E244" s="38" t="str">
        <f>IF(Kundendaten!C245="","",IF(Kundendaten!E245="","",Kundendaten!E245))</f>
        <v/>
      </c>
      <c r="F244" s="38" t="str">
        <f>IF(Kundendaten!C245="","",IF(Kundendaten!F245="","",Kundendaten!F245))</f>
        <v/>
      </c>
      <c r="G244" s="37" t="str">
        <f>IF(Kundendaten!C245="","",IF(Kundendaten!G245="","",Kundendaten!G245))</f>
        <v/>
      </c>
      <c r="H244" s="38" t="str">
        <f>IF(Kundendaten!C245="","",IF(Kundendaten!H245="","",Kundendaten!H245))</f>
        <v/>
      </c>
      <c r="I244" s="37" t="str">
        <f>IF(Kundendaten!C245="","",IF(Kundendaten!I245="","",IF(OR(UPPER(Kundendaten!I245)="D",UPPER(Kundendaten!I245)="DE",UPPER(Kundendaten!I245)="DEU",UPPER(Kundendaten!I245)="DEUTSCHLAND",UPPER(Kundendaten!I245)="GERMANY",UPPER(Kundendaten!I245)="GER"),"",IFERROR(UPPER(VLOOKUP(UPPER(Kundendaten!I245),Laendercodes!$A:$B,2,FALSE())),UPPER(Kundendaten!I245)))))</f>
        <v/>
      </c>
      <c r="J244" s="59" t="str">
        <f>IF(Kundendaten!C245="","",Einstellungen!$C$9-Kundendaten!J245)</f>
        <v/>
      </c>
      <c r="K244" s="37" t="str">
        <f>IF(Kundendaten!C245="","",IF(J244&lt;0,-1,IF(J244&gt;Einstellungen!$C$11,0,IF(J244&lt;=Einstellungen!$D$15,5,IF(J244&lt;=Einstellungen!$D$16,4,IF(J244&lt;=Einstellungen!$D$17,3,IF(J244&lt;=Einstellungen!$D$18,2,1)))))))</f>
        <v/>
      </c>
      <c r="L244" s="37" t="str">
        <f>IF(Kundendaten!C245="","",IF(J244&lt;0,-1,IF(J244&gt;Einstellungen!$C$11,0,IF(Kundendaten!K245&gt;=Einstellungen!$C$24,5,IF(Kundendaten!K245&gt;=Einstellungen!$C$25,4,IF(Kundendaten!K245&gt;=Einstellungen!$C$26,3,IF(Kundendaten!K245&gt;=Einstellungen!$C$27,2,1)))))))</f>
        <v/>
      </c>
      <c r="M244" s="37" t="str">
        <f>IF(Kundendaten!C245="","",IF(J244&lt;0,-1,IF(J244&gt;Einstellungen!$C$11,0,IF(Kundendaten!L245&gt;=Einstellungen!$C$32,5,IF(Kundendaten!L245&gt;=Einstellungen!$C$33,4,IF(Kundendaten!L245&gt;=Einstellungen!$C$34,3,IF(Kundendaten!L245&gt;=Einstellungen!$C$35,2,1)))))))</f>
        <v/>
      </c>
      <c r="N244" s="37" t="str">
        <f>IF(Kundendaten!C245="","",IF(K244=-1,"",IF(K244=0,0,IF(SUM(Einstellungen!$G$15,Einstellungen!$G$24,Einstellungen!$G$32)&lt;&gt;100,"—",ROUND((K244*Einstellungen!$G$15+L244*Einstellungen!$G$24+M244*Einstellungen!$G$32)/100,1)))))</f>
        <v/>
      </c>
      <c r="O244" s="37" t="str">
        <f>IF(Kundendaten!C245="","",IF(K244=-1,"⚠ Datenfehler",IF(K244=0,"Inaktiv",IF(SUM(Einstellungen!$G$15,Einstellungen!$G$24,Einstellungen!$G$32)&lt;&gt;100,"—",IF(N244&gt;=4,"Champion",IF(N244&gt;=3,"Entwicklung",IF(N244&gt;=2,"Gefährdet","Abwanderung")))))))</f>
        <v/>
      </c>
    </row>
    <row r="245" spans="2:15" ht="14.25" customHeight="1" x14ac:dyDescent="0.35">
      <c r="B245" s="37" t="str">
        <f>IF(Kundendaten!C246="","",Kundendaten!B246)</f>
        <v/>
      </c>
      <c r="C245" s="38" t="str">
        <f>IF(Kundendaten!C246="","",IF(Kundendaten!C246="","",Kundendaten!C246))</f>
        <v/>
      </c>
      <c r="D245" s="38" t="str">
        <f>IF(Kundendaten!C246="","",IF(Kundendaten!D246="","",Kundendaten!D246))</f>
        <v/>
      </c>
      <c r="E245" s="38" t="str">
        <f>IF(Kundendaten!C246="","",IF(Kundendaten!E246="","",Kundendaten!E246))</f>
        <v/>
      </c>
      <c r="F245" s="38" t="str">
        <f>IF(Kundendaten!C246="","",IF(Kundendaten!F246="","",Kundendaten!F246))</f>
        <v/>
      </c>
      <c r="G245" s="37" t="str">
        <f>IF(Kundendaten!C246="","",IF(Kundendaten!G246="","",Kundendaten!G246))</f>
        <v/>
      </c>
      <c r="H245" s="38" t="str">
        <f>IF(Kundendaten!C246="","",IF(Kundendaten!H246="","",Kundendaten!H246))</f>
        <v/>
      </c>
      <c r="I245" s="37" t="str">
        <f>IF(Kundendaten!C246="","",IF(Kundendaten!I246="","",IF(OR(UPPER(Kundendaten!I246)="D",UPPER(Kundendaten!I246)="DE",UPPER(Kundendaten!I246)="DEU",UPPER(Kundendaten!I246)="DEUTSCHLAND",UPPER(Kundendaten!I246)="GERMANY",UPPER(Kundendaten!I246)="GER"),"",IFERROR(UPPER(VLOOKUP(UPPER(Kundendaten!I246),Laendercodes!$A:$B,2,FALSE())),UPPER(Kundendaten!I246)))))</f>
        <v/>
      </c>
      <c r="J245" s="59" t="str">
        <f>IF(Kundendaten!C246="","",Einstellungen!$C$9-Kundendaten!J246)</f>
        <v/>
      </c>
      <c r="K245" s="37" t="str">
        <f>IF(Kundendaten!C246="","",IF(J245&lt;0,-1,IF(J245&gt;Einstellungen!$C$11,0,IF(J245&lt;=Einstellungen!$D$15,5,IF(J245&lt;=Einstellungen!$D$16,4,IF(J245&lt;=Einstellungen!$D$17,3,IF(J245&lt;=Einstellungen!$D$18,2,1)))))))</f>
        <v/>
      </c>
      <c r="L245" s="37" t="str">
        <f>IF(Kundendaten!C246="","",IF(J245&lt;0,-1,IF(J245&gt;Einstellungen!$C$11,0,IF(Kundendaten!K246&gt;=Einstellungen!$C$24,5,IF(Kundendaten!K246&gt;=Einstellungen!$C$25,4,IF(Kundendaten!K246&gt;=Einstellungen!$C$26,3,IF(Kundendaten!K246&gt;=Einstellungen!$C$27,2,1)))))))</f>
        <v/>
      </c>
      <c r="M245" s="37" t="str">
        <f>IF(Kundendaten!C246="","",IF(J245&lt;0,-1,IF(J245&gt;Einstellungen!$C$11,0,IF(Kundendaten!L246&gt;=Einstellungen!$C$32,5,IF(Kundendaten!L246&gt;=Einstellungen!$C$33,4,IF(Kundendaten!L246&gt;=Einstellungen!$C$34,3,IF(Kundendaten!L246&gt;=Einstellungen!$C$35,2,1)))))))</f>
        <v/>
      </c>
      <c r="N245" s="37" t="str">
        <f>IF(Kundendaten!C246="","",IF(K245=-1,"",IF(K245=0,0,IF(SUM(Einstellungen!$G$15,Einstellungen!$G$24,Einstellungen!$G$32)&lt;&gt;100,"—",ROUND((K245*Einstellungen!$G$15+L245*Einstellungen!$G$24+M245*Einstellungen!$G$32)/100,1)))))</f>
        <v/>
      </c>
      <c r="O245" s="37" t="str">
        <f>IF(Kundendaten!C246="","",IF(K245=-1,"⚠ Datenfehler",IF(K245=0,"Inaktiv",IF(SUM(Einstellungen!$G$15,Einstellungen!$G$24,Einstellungen!$G$32)&lt;&gt;100,"—",IF(N245&gt;=4,"Champion",IF(N245&gt;=3,"Entwicklung",IF(N245&gt;=2,"Gefährdet","Abwanderung")))))))</f>
        <v/>
      </c>
    </row>
    <row r="246" spans="2:15" ht="14.25" customHeight="1" x14ac:dyDescent="0.35">
      <c r="B246" s="37" t="str">
        <f>IF(Kundendaten!C247="","",Kundendaten!B247)</f>
        <v/>
      </c>
      <c r="C246" s="38" t="str">
        <f>IF(Kundendaten!C247="","",IF(Kundendaten!C247="","",Kundendaten!C247))</f>
        <v/>
      </c>
      <c r="D246" s="38" t="str">
        <f>IF(Kundendaten!C247="","",IF(Kundendaten!D247="","",Kundendaten!D247))</f>
        <v/>
      </c>
      <c r="E246" s="38" t="str">
        <f>IF(Kundendaten!C247="","",IF(Kundendaten!E247="","",Kundendaten!E247))</f>
        <v/>
      </c>
      <c r="F246" s="38" t="str">
        <f>IF(Kundendaten!C247="","",IF(Kundendaten!F247="","",Kundendaten!F247))</f>
        <v/>
      </c>
      <c r="G246" s="37" t="str">
        <f>IF(Kundendaten!C247="","",IF(Kundendaten!G247="","",Kundendaten!G247))</f>
        <v/>
      </c>
      <c r="H246" s="38" t="str">
        <f>IF(Kundendaten!C247="","",IF(Kundendaten!H247="","",Kundendaten!H247))</f>
        <v/>
      </c>
      <c r="I246" s="37" t="str">
        <f>IF(Kundendaten!C247="","",IF(Kundendaten!I247="","",IF(OR(UPPER(Kundendaten!I247)="D",UPPER(Kundendaten!I247)="DE",UPPER(Kundendaten!I247)="DEU",UPPER(Kundendaten!I247)="DEUTSCHLAND",UPPER(Kundendaten!I247)="GERMANY",UPPER(Kundendaten!I247)="GER"),"",IFERROR(UPPER(VLOOKUP(UPPER(Kundendaten!I247),Laendercodes!$A:$B,2,FALSE())),UPPER(Kundendaten!I247)))))</f>
        <v/>
      </c>
      <c r="J246" s="59" t="str">
        <f>IF(Kundendaten!C247="","",Einstellungen!$C$9-Kundendaten!J247)</f>
        <v/>
      </c>
      <c r="K246" s="37" t="str">
        <f>IF(Kundendaten!C247="","",IF(J246&lt;0,-1,IF(J246&gt;Einstellungen!$C$11,0,IF(J246&lt;=Einstellungen!$D$15,5,IF(J246&lt;=Einstellungen!$D$16,4,IF(J246&lt;=Einstellungen!$D$17,3,IF(J246&lt;=Einstellungen!$D$18,2,1)))))))</f>
        <v/>
      </c>
      <c r="L246" s="37" t="str">
        <f>IF(Kundendaten!C247="","",IF(J246&lt;0,-1,IF(J246&gt;Einstellungen!$C$11,0,IF(Kundendaten!K247&gt;=Einstellungen!$C$24,5,IF(Kundendaten!K247&gt;=Einstellungen!$C$25,4,IF(Kundendaten!K247&gt;=Einstellungen!$C$26,3,IF(Kundendaten!K247&gt;=Einstellungen!$C$27,2,1)))))))</f>
        <v/>
      </c>
      <c r="M246" s="37" t="str">
        <f>IF(Kundendaten!C247="","",IF(J246&lt;0,-1,IF(J246&gt;Einstellungen!$C$11,0,IF(Kundendaten!L247&gt;=Einstellungen!$C$32,5,IF(Kundendaten!L247&gt;=Einstellungen!$C$33,4,IF(Kundendaten!L247&gt;=Einstellungen!$C$34,3,IF(Kundendaten!L247&gt;=Einstellungen!$C$35,2,1)))))))</f>
        <v/>
      </c>
      <c r="N246" s="37" t="str">
        <f>IF(Kundendaten!C247="","",IF(K246=-1,"",IF(K246=0,0,IF(SUM(Einstellungen!$G$15,Einstellungen!$G$24,Einstellungen!$G$32)&lt;&gt;100,"—",ROUND((K246*Einstellungen!$G$15+L246*Einstellungen!$G$24+M246*Einstellungen!$G$32)/100,1)))))</f>
        <v/>
      </c>
      <c r="O246" s="37" t="str">
        <f>IF(Kundendaten!C247="","",IF(K246=-1,"⚠ Datenfehler",IF(K246=0,"Inaktiv",IF(SUM(Einstellungen!$G$15,Einstellungen!$G$24,Einstellungen!$G$32)&lt;&gt;100,"—",IF(N246&gt;=4,"Champion",IF(N246&gt;=3,"Entwicklung",IF(N246&gt;=2,"Gefährdet","Abwanderung")))))))</f>
        <v/>
      </c>
    </row>
    <row r="247" spans="2:15" ht="14.25" customHeight="1" x14ac:dyDescent="0.35">
      <c r="B247" s="37" t="str">
        <f>IF(Kundendaten!C248="","",Kundendaten!B248)</f>
        <v/>
      </c>
      <c r="C247" s="38" t="str">
        <f>IF(Kundendaten!C248="","",IF(Kundendaten!C248="","",Kundendaten!C248))</f>
        <v/>
      </c>
      <c r="D247" s="38" t="str">
        <f>IF(Kundendaten!C248="","",IF(Kundendaten!D248="","",Kundendaten!D248))</f>
        <v/>
      </c>
      <c r="E247" s="38" t="str">
        <f>IF(Kundendaten!C248="","",IF(Kundendaten!E248="","",Kundendaten!E248))</f>
        <v/>
      </c>
      <c r="F247" s="38" t="str">
        <f>IF(Kundendaten!C248="","",IF(Kundendaten!F248="","",Kundendaten!F248))</f>
        <v/>
      </c>
      <c r="G247" s="37" t="str">
        <f>IF(Kundendaten!C248="","",IF(Kundendaten!G248="","",Kundendaten!G248))</f>
        <v/>
      </c>
      <c r="H247" s="38" t="str">
        <f>IF(Kundendaten!C248="","",IF(Kundendaten!H248="","",Kundendaten!H248))</f>
        <v/>
      </c>
      <c r="I247" s="37" t="str">
        <f>IF(Kundendaten!C248="","",IF(Kundendaten!I248="","",IF(OR(UPPER(Kundendaten!I248)="D",UPPER(Kundendaten!I248)="DE",UPPER(Kundendaten!I248)="DEU",UPPER(Kundendaten!I248)="DEUTSCHLAND",UPPER(Kundendaten!I248)="GERMANY",UPPER(Kundendaten!I248)="GER"),"",IFERROR(UPPER(VLOOKUP(UPPER(Kundendaten!I248),Laendercodes!$A:$B,2,FALSE())),UPPER(Kundendaten!I248)))))</f>
        <v/>
      </c>
      <c r="J247" s="59" t="str">
        <f>IF(Kundendaten!C248="","",Einstellungen!$C$9-Kundendaten!J248)</f>
        <v/>
      </c>
      <c r="K247" s="37" t="str">
        <f>IF(Kundendaten!C248="","",IF(J247&lt;0,-1,IF(J247&gt;Einstellungen!$C$11,0,IF(J247&lt;=Einstellungen!$D$15,5,IF(J247&lt;=Einstellungen!$D$16,4,IF(J247&lt;=Einstellungen!$D$17,3,IF(J247&lt;=Einstellungen!$D$18,2,1)))))))</f>
        <v/>
      </c>
      <c r="L247" s="37" t="str">
        <f>IF(Kundendaten!C248="","",IF(J247&lt;0,-1,IF(J247&gt;Einstellungen!$C$11,0,IF(Kundendaten!K248&gt;=Einstellungen!$C$24,5,IF(Kundendaten!K248&gt;=Einstellungen!$C$25,4,IF(Kundendaten!K248&gt;=Einstellungen!$C$26,3,IF(Kundendaten!K248&gt;=Einstellungen!$C$27,2,1)))))))</f>
        <v/>
      </c>
      <c r="M247" s="37" t="str">
        <f>IF(Kundendaten!C248="","",IF(J247&lt;0,-1,IF(J247&gt;Einstellungen!$C$11,0,IF(Kundendaten!L248&gt;=Einstellungen!$C$32,5,IF(Kundendaten!L248&gt;=Einstellungen!$C$33,4,IF(Kundendaten!L248&gt;=Einstellungen!$C$34,3,IF(Kundendaten!L248&gt;=Einstellungen!$C$35,2,1)))))))</f>
        <v/>
      </c>
      <c r="N247" s="37" t="str">
        <f>IF(Kundendaten!C248="","",IF(K247=-1,"",IF(K247=0,0,IF(SUM(Einstellungen!$G$15,Einstellungen!$G$24,Einstellungen!$G$32)&lt;&gt;100,"—",ROUND((K247*Einstellungen!$G$15+L247*Einstellungen!$G$24+M247*Einstellungen!$G$32)/100,1)))))</f>
        <v/>
      </c>
      <c r="O247" s="37" t="str">
        <f>IF(Kundendaten!C248="","",IF(K247=-1,"⚠ Datenfehler",IF(K247=0,"Inaktiv",IF(SUM(Einstellungen!$G$15,Einstellungen!$G$24,Einstellungen!$G$32)&lt;&gt;100,"—",IF(N247&gt;=4,"Champion",IF(N247&gt;=3,"Entwicklung",IF(N247&gt;=2,"Gefährdet","Abwanderung")))))))</f>
        <v/>
      </c>
    </row>
    <row r="248" spans="2:15" ht="14.25" customHeight="1" x14ac:dyDescent="0.35">
      <c r="B248" s="37" t="str">
        <f>IF(Kundendaten!C249="","",Kundendaten!B249)</f>
        <v/>
      </c>
      <c r="C248" s="38" t="str">
        <f>IF(Kundendaten!C249="","",IF(Kundendaten!C249="","",Kundendaten!C249))</f>
        <v/>
      </c>
      <c r="D248" s="38" t="str">
        <f>IF(Kundendaten!C249="","",IF(Kundendaten!D249="","",Kundendaten!D249))</f>
        <v/>
      </c>
      <c r="E248" s="38" t="str">
        <f>IF(Kundendaten!C249="","",IF(Kundendaten!E249="","",Kundendaten!E249))</f>
        <v/>
      </c>
      <c r="F248" s="38" t="str">
        <f>IF(Kundendaten!C249="","",IF(Kundendaten!F249="","",Kundendaten!F249))</f>
        <v/>
      </c>
      <c r="G248" s="37" t="str">
        <f>IF(Kundendaten!C249="","",IF(Kundendaten!G249="","",Kundendaten!G249))</f>
        <v/>
      </c>
      <c r="H248" s="38" t="str">
        <f>IF(Kundendaten!C249="","",IF(Kundendaten!H249="","",Kundendaten!H249))</f>
        <v/>
      </c>
      <c r="I248" s="37" t="str">
        <f>IF(Kundendaten!C249="","",IF(Kundendaten!I249="","",IF(OR(UPPER(Kundendaten!I249)="D",UPPER(Kundendaten!I249)="DE",UPPER(Kundendaten!I249)="DEU",UPPER(Kundendaten!I249)="DEUTSCHLAND",UPPER(Kundendaten!I249)="GERMANY",UPPER(Kundendaten!I249)="GER"),"",IFERROR(UPPER(VLOOKUP(UPPER(Kundendaten!I249),Laendercodes!$A:$B,2,FALSE())),UPPER(Kundendaten!I249)))))</f>
        <v/>
      </c>
      <c r="J248" s="59" t="str">
        <f>IF(Kundendaten!C249="","",Einstellungen!$C$9-Kundendaten!J249)</f>
        <v/>
      </c>
      <c r="K248" s="37" t="str">
        <f>IF(Kundendaten!C249="","",IF(J248&lt;0,-1,IF(J248&gt;Einstellungen!$C$11,0,IF(J248&lt;=Einstellungen!$D$15,5,IF(J248&lt;=Einstellungen!$D$16,4,IF(J248&lt;=Einstellungen!$D$17,3,IF(J248&lt;=Einstellungen!$D$18,2,1)))))))</f>
        <v/>
      </c>
      <c r="L248" s="37" t="str">
        <f>IF(Kundendaten!C249="","",IF(J248&lt;0,-1,IF(J248&gt;Einstellungen!$C$11,0,IF(Kundendaten!K249&gt;=Einstellungen!$C$24,5,IF(Kundendaten!K249&gt;=Einstellungen!$C$25,4,IF(Kundendaten!K249&gt;=Einstellungen!$C$26,3,IF(Kundendaten!K249&gt;=Einstellungen!$C$27,2,1)))))))</f>
        <v/>
      </c>
      <c r="M248" s="37" t="str">
        <f>IF(Kundendaten!C249="","",IF(J248&lt;0,-1,IF(J248&gt;Einstellungen!$C$11,0,IF(Kundendaten!L249&gt;=Einstellungen!$C$32,5,IF(Kundendaten!L249&gt;=Einstellungen!$C$33,4,IF(Kundendaten!L249&gt;=Einstellungen!$C$34,3,IF(Kundendaten!L249&gt;=Einstellungen!$C$35,2,1)))))))</f>
        <v/>
      </c>
      <c r="N248" s="37" t="str">
        <f>IF(Kundendaten!C249="","",IF(K248=-1,"",IF(K248=0,0,IF(SUM(Einstellungen!$G$15,Einstellungen!$G$24,Einstellungen!$G$32)&lt;&gt;100,"—",ROUND((K248*Einstellungen!$G$15+L248*Einstellungen!$G$24+M248*Einstellungen!$G$32)/100,1)))))</f>
        <v/>
      </c>
      <c r="O248" s="37" t="str">
        <f>IF(Kundendaten!C249="","",IF(K248=-1,"⚠ Datenfehler",IF(K248=0,"Inaktiv",IF(SUM(Einstellungen!$G$15,Einstellungen!$G$24,Einstellungen!$G$32)&lt;&gt;100,"—",IF(N248&gt;=4,"Champion",IF(N248&gt;=3,"Entwicklung",IF(N248&gt;=2,"Gefährdet","Abwanderung")))))))</f>
        <v/>
      </c>
    </row>
    <row r="249" spans="2:15" ht="14.25" customHeight="1" x14ac:dyDescent="0.35">
      <c r="B249" s="37" t="str">
        <f>IF(Kundendaten!C250="","",Kundendaten!B250)</f>
        <v/>
      </c>
      <c r="C249" s="38" t="str">
        <f>IF(Kundendaten!C250="","",IF(Kundendaten!C250="","",Kundendaten!C250))</f>
        <v/>
      </c>
      <c r="D249" s="38" t="str">
        <f>IF(Kundendaten!C250="","",IF(Kundendaten!D250="","",Kundendaten!D250))</f>
        <v/>
      </c>
      <c r="E249" s="38" t="str">
        <f>IF(Kundendaten!C250="","",IF(Kundendaten!E250="","",Kundendaten!E250))</f>
        <v/>
      </c>
      <c r="F249" s="38" t="str">
        <f>IF(Kundendaten!C250="","",IF(Kundendaten!F250="","",Kundendaten!F250))</f>
        <v/>
      </c>
      <c r="G249" s="37" t="str">
        <f>IF(Kundendaten!C250="","",IF(Kundendaten!G250="","",Kundendaten!G250))</f>
        <v/>
      </c>
      <c r="H249" s="38" t="str">
        <f>IF(Kundendaten!C250="","",IF(Kundendaten!H250="","",Kundendaten!H250))</f>
        <v/>
      </c>
      <c r="I249" s="37" t="str">
        <f>IF(Kundendaten!C250="","",IF(Kundendaten!I250="","",IF(OR(UPPER(Kundendaten!I250)="D",UPPER(Kundendaten!I250)="DE",UPPER(Kundendaten!I250)="DEU",UPPER(Kundendaten!I250)="DEUTSCHLAND",UPPER(Kundendaten!I250)="GERMANY",UPPER(Kundendaten!I250)="GER"),"",IFERROR(UPPER(VLOOKUP(UPPER(Kundendaten!I250),Laendercodes!$A:$B,2,FALSE())),UPPER(Kundendaten!I250)))))</f>
        <v/>
      </c>
      <c r="J249" s="59" t="str">
        <f>IF(Kundendaten!C250="","",Einstellungen!$C$9-Kundendaten!J250)</f>
        <v/>
      </c>
      <c r="K249" s="37" t="str">
        <f>IF(Kundendaten!C250="","",IF(J249&lt;0,-1,IF(J249&gt;Einstellungen!$C$11,0,IF(J249&lt;=Einstellungen!$D$15,5,IF(J249&lt;=Einstellungen!$D$16,4,IF(J249&lt;=Einstellungen!$D$17,3,IF(J249&lt;=Einstellungen!$D$18,2,1)))))))</f>
        <v/>
      </c>
      <c r="L249" s="37" t="str">
        <f>IF(Kundendaten!C250="","",IF(J249&lt;0,-1,IF(J249&gt;Einstellungen!$C$11,0,IF(Kundendaten!K250&gt;=Einstellungen!$C$24,5,IF(Kundendaten!K250&gt;=Einstellungen!$C$25,4,IF(Kundendaten!K250&gt;=Einstellungen!$C$26,3,IF(Kundendaten!K250&gt;=Einstellungen!$C$27,2,1)))))))</f>
        <v/>
      </c>
      <c r="M249" s="37" t="str">
        <f>IF(Kundendaten!C250="","",IF(J249&lt;0,-1,IF(J249&gt;Einstellungen!$C$11,0,IF(Kundendaten!L250&gt;=Einstellungen!$C$32,5,IF(Kundendaten!L250&gt;=Einstellungen!$C$33,4,IF(Kundendaten!L250&gt;=Einstellungen!$C$34,3,IF(Kundendaten!L250&gt;=Einstellungen!$C$35,2,1)))))))</f>
        <v/>
      </c>
      <c r="N249" s="37" t="str">
        <f>IF(Kundendaten!C250="","",IF(K249=-1,"",IF(K249=0,0,IF(SUM(Einstellungen!$G$15,Einstellungen!$G$24,Einstellungen!$G$32)&lt;&gt;100,"—",ROUND((K249*Einstellungen!$G$15+L249*Einstellungen!$G$24+M249*Einstellungen!$G$32)/100,1)))))</f>
        <v/>
      </c>
      <c r="O249" s="37" t="str">
        <f>IF(Kundendaten!C250="","",IF(K249=-1,"⚠ Datenfehler",IF(K249=0,"Inaktiv",IF(SUM(Einstellungen!$G$15,Einstellungen!$G$24,Einstellungen!$G$32)&lt;&gt;100,"—",IF(N249&gt;=4,"Champion",IF(N249&gt;=3,"Entwicklung",IF(N249&gt;=2,"Gefährdet","Abwanderung")))))))</f>
        <v/>
      </c>
    </row>
    <row r="250" spans="2:15" ht="14.25" customHeight="1" x14ac:dyDescent="0.35">
      <c r="B250" s="37" t="str">
        <f>IF(Kundendaten!C251="","",Kundendaten!B251)</f>
        <v/>
      </c>
      <c r="C250" s="38" t="str">
        <f>IF(Kundendaten!C251="","",IF(Kundendaten!C251="","",Kundendaten!C251))</f>
        <v/>
      </c>
      <c r="D250" s="38" t="str">
        <f>IF(Kundendaten!C251="","",IF(Kundendaten!D251="","",Kundendaten!D251))</f>
        <v/>
      </c>
      <c r="E250" s="38" t="str">
        <f>IF(Kundendaten!C251="","",IF(Kundendaten!E251="","",Kundendaten!E251))</f>
        <v/>
      </c>
      <c r="F250" s="38" t="str">
        <f>IF(Kundendaten!C251="","",IF(Kundendaten!F251="","",Kundendaten!F251))</f>
        <v/>
      </c>
      <c r="G250" s="37" t="str">
        <f>IF(Kundendaten!C251="","",IF(Kundendaten!G251="","",Kundendaten!G251))</f>
        <v/>
      </c>
      <c r="H250" s="38" t="str">
        <f>IF(Kundendaten!C251="","",IF(Kundendaten!H251="","",Kundendaten!H251))</f>
        <v/>
      </c>
      <c r="I250" s="37" t="str">
        <f>IF(Kundendaten!C251="","",IF(Kundendaten!I251="","",IF(OR(UPPER(Kundendaten!I251)="D",UPPER(Kundendaten!I251)="DE",UPPER(Kundendaten!I251)="DEU",UPPER(Kundendaten!I251)="DEUTSCHLAND",UPPER(Kundendaten!I251)="GERMANY",UPPER(Kundendaten!I251)="GER"),"",IFERROR(UPPER(VLOOKUP(UPPER(Kundendaten!I251),Laendercodes!$A:$B,2,FALSE())),UPPER(Kundendaten!I251)))))</f>
        <v/>
      </c>
      <c r="J250" s="59" t="str">
        <f>IF(Kundendaten!C251="","",Einstellungen!$C$9-Kundendaten!J251)</f>
        <v/>
      </c>
      <c r="K250" s="37" t="str">
        <f>IF(Kundendaten!C251="","",IF(J250&lt;0,-1,IF(J250&gt;Einstellungen!$C$11,0,IF(J250&lt;=Einstellungen!$D$15,5,IF(J250&lt;=Einstellungen!$D$16,4,IF(J250&lt;=Einstellungen!$D$17,3,IF(J250&lt;=Einstellungen!$D$18,2,1)))))))</f>
        <v/>
      </c>
      <c r="L250" s="37" t="str">
        <f>IF(Kundendaten!C251="","",IF(J250&lt;0,-1,IF(J250&gt;Einstellungen!$C$11,0,IF(Kundendaten!K251&gt;=Einstellungen!$C$24,5,IF(Kundendaten!K251&gt;=Einstellungen!$C$25,4,IF(Kundendaten!K251&gt;=Einstellungen!$C$26,3,IF(Kundendaten!K251&gt;=Einstellungen!$C$27,2,1)))))))</f>
        <v/>
      </c>
      <c r="M250" s="37" t="str">
        <f>IF(Kundendaten!C251="","",IF(J250&lt;0,-1,IF(J250&gt;Einstellungen!$C$11,0,IF(Kundendaten!L251&gt;=Einstellungen!$C$32,5,IF(Kundendaten!L251&gt;=Einstellungen!$C$33,4,IF(Kundendaten!L251&gt;=Einstellungen!$C$34,3,IF(Kundendaten!L251&gt;=Einstellungen!$C$35,2,1)))))))</f>
        <v/>
      </c>
      <c r="N250" s="37" t="str">
        <f>IF(Kundendaten!C251="","",IF(K250=-1,"",IF(K250=0,0,IF(SUM(Einstellungen!$G$15,Einstellungen!$G$24,Einstellungen!$G$32)&lt;&gt;100,"—",ROUND((K250*Einstellungen!$G$15+L250*Einstellungen!$G$24+M250*Einstellungen!$G$32)/100,1)))))</f>
        <v/>
      </c>
      <c r="O250" s="37" t="str">
        <f>IF(Kundendaten!C251="","",IF(K250=-1,"⚠ Datenfehler",IF(K250=0,"Inaktiv",IF(SUM(Einstellungen!$G$15,Einstellungen!$G$24,Einstellungen!$G$32)&lt;&gt;100,"—",IF(N250&gt;=4,"Champion",IF(N250&gt;=3,"Entwicklung",IF(N250&gt;=2,"Gefährdet","Abwanderung")))))))</f>
        <v/>
      </c>
    </row>
    <row r="251" spans="2:15" ht="14.25" customHeight="1" x14ac:dyDescent="0.35">
      <c r="B251" s="37" t="str">
        <f>IF(Kundendaten!C252="","",Kundendaten!B252)</f>
        <v/>
      </c>
      <c r="C251" s="38" t="str">
        <f>IF(Kundendaten!C252="","",IF(Kundendaten!C252="","",Kundendaten!C252))</f>
        <v/>
      </c>
      <c r="D251" s="38" t="str">
        <f>IF(Kundendaten!C252="","",IF(Kundendaten!D252="","",Kundendaten!D252))</f>
        <v/>
      </c>
      <c r="E251" s="38" t="str">
        <f>IF(Kundendaten!C252="","",IF(Kundendaten!E252="","",Kundendaten!E252))</f>
        <v/>
      </c>
      <c r="F251" s="38" t="str">
        <f>IF(Kundendaten!C252="","",IF(Kundendaten!F252="","",Kundendaten!F252))</f>
        <v/>
      </c>
      <c r="G251" s="37" t="str">
        <f>IF(Kundendaten!C252="","",IF(Kundendaten!G252="","",Kundendaten!G252))</f>
        <v/>
      </c>
      <c r="H251" s="38" t="str">
        <f>IF(Kundendaten!C252="","",IF(Kundendaten!H252="","",Kundendaten!H252))</f>
        <v/>
      </c>
      <c r="I251" s="37" t="str">
        <f>IF(Kundendaten!C252="","",IF(Kundendaten!I252="","",IF(OR(UPPER(Kundendaten!I252)="D",UPPER(Kundendaten!I252)="DE",UPPER(Kundendaten!I252)="DEU",UPPER(Kundendaten!I252)="DEUTSCHLAND",UPPER(Kundendaten!I252)="GERMANY",UPPER(Kundendaten!I252)="GER"),"",IFERROR(UPPER(VLOOKUP(UPPER(Kundendaten!I252),Laendercodes!$A:$B,2,FALSE())),UPPER(Kundendaten!I252)))))</f>
        <v/>
      </c>
      <c r="J251" s="59" t="str">
        <f>IF(Kundendaten!C252="","",Einstellungen!$C$9-Kundendaten!J252)</f>
        <v/>
      </c>
      <c r="K251" s="37" t="str">
        <f>IF(Kundendaten!C252="","",IF(J251&lt;0,-1,IF(J251&gt;Einstellungen!$C$11,0,IF(J251&lt;=Einstellungen!$D$15,5,IF(J251&lt;=Einstellungen!$D$16,4,IF(J251&lt;=Einstellungen!$D$17,3,IF(J251&lt;=Einstellungen!$D$18,2,1)))))))</f>
        <v/>
      </c>
      <c r="L251" s="37" t="str">
        <f>IF(Kundendaten!C252="","",IF(J251&lt;0,-1,IF(J251&gt;Einstellungen!$C$11,0,IF(Kundendaten!K252&gt;=Einstellungen!$C$24,5,IF(Kundendaten!K252&gt;=Einstellungen!$C$25,4,IF(Kundendaten!K252&gt;=Einstellungen!$C$26,3,IF(Kundendaten!K252&gt;=Einstellungen!$C$27,2,1)))))))</f>
        <v/>
      </c>
      <c r="M251" s="37" t="str">
        <f>IF(Kundendaten!C252="","",IF(J251&lt;0,-1,IF(J251&gt;Einstellungen!$C$11,0,IF(Kundendaten!L252&gt;=Einstellungen!$C$32,5,IF(Kundendaten!L252&gt;=Einstellungen!$C$33,4,IF(Kundendaten!L252&gt;=Einstellungen!$C$34,3,IF(Kundendaten!L252&gt;=Einstellungen!$C$35,2,1)))))))</f>
        <v/>
      </c>
      <c r="N251" s="37" t="str">
        <f>IF(Kundendaten!C252="","",IF(K251=-1,"",IF(K251=0,0,IF(SUM(Einstellungen!$G$15,Einstellungen!$G$24,Einstellungen!$G$32)&lt;&gt;100,"—",ROUND((K251*Einstellungen!$G$15+L251*Einstellungen!$G$24+M251*Einstellungen!$G$32)/100,1)))))</f>
        <v/>
      </c>
      <c r="O251" s="37" t="str">
        <f>IF(Kundendaten!C252="","",IF(K251=-1,"⚠ Datenfehler",IF(K251=0,"Inaktiv",IF(SUM(Einstellungen!$G$15,Einstellungen!$G$24,Einstellungen!$G$32)&lt;&gt;100,"—",IF(N251&gt;=4,"Champion",IF(N251&gt;=3,"Entwicklung",IF(N251&gt;=2,"Gefährdet","Abwanderung")))))))</f>
        <v/>
      </c>
    </row>
    <row r="252" spans="2:15" ht="14.25" customHeight="1" x14ac:dyDescent="0.35">
      <c r="B252" s="37" t="str">
        <f>IF(Kundendaten!C253="","",Kundendaten!B253)</f>
        <v/>
      </c>
      <c r="C252" s="38" t="str">
        <f>IF(Kundendaten!C253="","",IF(Kundendaten!C253="","",Kundendaten!C253))</f>
        <v/>
      </c>
      <c r="D252" s="38" t="str">
        <f>IF(Kundendaten!C253="","",IF(Kundendaten!D253="","",Kundendaten!D253))</f>
        <v/>
      </c>
      <c r="E252" s="38" t="str">
        <f>IF(Kundendaten!C253="","",IF(Kundendaten!E253="","",Kundendaten!E253))</f>
        <v/>
      </c>
      <c r="F252" s="38" t="str">
        <f>IF(Kundendaten!C253="","",IF(Kundendaten!F253="","",Kundendaten!F253))</f>
        <v/>
      </c>
      <c r="G252" s="37" t="str">
        <f>IF(Kundendaten!C253="","",IF(Kundendaten!G253="","",Kundendaten!G253))</f>
        <v/>
      </c>
      <c r="H252" s="38" t="str">
        <f>IF(Kundendaten!C253="","",IF(Kundendaten!H253="","",Kundendaten!H253))</f>
        <v/>
      </c>
      <c r="I252" s="37" t="str">
        <f>IF(Kundendaten!C253="","",IF(Kundendaten!I253="","",IF(OR(UPPER(Kundendaten!I253)="D",UPPER(Kundendaten!I253)="DE",UPPER(Kundendaten!I253)="DEU",UPPER(Kundendaten!I253)="DEUTSCHLAND",UPPER(Kundendaten!I253)="GERMANY",UPPER(Kundendaten!I253)="GER"),"",IFERROR(UPPER(VLOOKUP(UPPER(Kundendaten!I253),Laendercodes!$A:$B,2,FALSE())),UPPER(Kundendaten!I253)))))</f>
        <v/>
      </c>
      <c r="J252" s="59" t="str">
        <f>IF(Kundendaten!C253="","",Einstellungen!$C$9-Kundendaten!J253)</f>
        <v/>
      </c>
      <c r="K252" s="37" t="str">
        <f>IF(Kundendaten!C253="","",IF(J252&lt;0,-1,IF(J252&gt;Einstellungen!$C$11,0,IF(J252&lt;=Einstellungen!$D$15,5,IF(J252&lt;=Einstellungen!$D$16,4,IF(J252&lt;=Einstellungen!$D$17,3,IF(J252&lt;=Einstellungen!$D$18,2,1)))))))</f>
        <v/>
      </c>
      <c r="L252" s="37" t="str">
        <f>IF(Kundendaten!C253="","",IF(J252&lt;0,-1,IF(J252&gt;Einstellungen!$C$11,0,IF(Kundendaten!K253&gt;=Einstellungen!$C$24,5,IF(Kundendaten!K253&gt;=Einstellungen!$C$25,4,IF(Kundendaten!K253&gt;=Einstellungen!$C$26,3,IF(Kundendaten!K253&gt;=Einstellungen!$C$27,2,1)))))))</f>
        <v/>
      </c>
      <c r="M252" s="37" t="str">
        <f>IF(Kundendaten!C253="","",IF(J252&lt;0,-1,IF(J252&gt;Einstellungen!$C$11,0,IF(Kundendaten!L253&gt;=Einstellungen!$C$32,5,IF(Kundendaten!L253&gt;=Einstellungen!$C$33,4,IF(Kundendaten!L253&gt;=Einstellungen!$C$34,3,IF(Kundendaten!L253&gt;=Einstellungen!$C$35,2,1)))))))</f>
        <v/>
      </c>
      <c r="N252" s="37" t="str">
        <f>IF(Kundendaten!C253="","",IF(K252=-1,"",IF(K252=0,0,IF(SUM(Einstellungen!$G$15,Einstellungen!$G$24,Einstellungen!$G$32)&lt;&gt;100,"—",ROUND((K252*Einstellungen!$G$15+L252*Einstellungen!$G$24+M252*Einstellungen!$G$32)/100,1)))))</f>
        <v/>
      </c>
      <c r="O252" s="37" t="str">
        <f>IF(Kundendaten!C253="","",IF(K252=-1,"⚠ Datenfehler",IF(K252=0,"Inaktiv",IF(SUM(Einstellungen!$G$15,Einstellungen!$G$24,Einstellungen!$G$32)&lt;&gt;100,"—",IF(N252&gt;=4,"Champion",IF(N252&gt;=3,"Entwicklung",IF(N252&gt;=2,"Gefährdet","Abwanderung")))))))</f>
        <v/>
      </c>
    </row>
    <row r="253" spans="2:15" ht="14.25" customHeight="1" x14ac:dyDescent="0.35">
      <c r="B253" s="37" t="str">
        <f>IF(Kundendaten!C254="","",Kundendaten!B254)</f>
        <v/>
      </c>
      <c r="C253" s="38" t="str">
        <f>IF(Kundendaten!C254="","",IF(Kundendaten!C254="","",Kundendaten!C254))</f>
        <v/>
      </c>
      <c r="D253" s="38" t="str">
        <f>IF(Kundendaten!C254="","",IF(Kundendaten!D254="","",Kundendaten!D254))</f>
        <v/>
      </c>
      <c r="E253" s="38" t="str">
        <f>IF(Kundendaten!C254="","",IF(Kundendaten!E254="","",Kundendaten!E254))</f>
        <v/>
      </c>
      <c r="F253" s="38" t="str">
        <f>IF(Kundendaten!C254="","",IF(Kundendaten!F254="","",Kundendaten!F254))</f>
        <v/>
      </c>
      <c r="G253" s="37" t="str">
        <f>IF(Kundendaten!C254="","",IF(Kundendaten!G254="","",Kundendaten!G254))</f>
        <v/>
      </c>
      <c r="H253" s="38" t="str">
        <f>IF(Kundendaten!C254="","",IF(Kundendaten!H254="","",Kundendaten!H254))</f>
        <v/>
      </c>
      <c r="I253" s="37" t="str">
        <f>IF(Kundendaten!C254="","",IF(Kundendaten!I254="","",IF(OR(UPPER(Kundendaten!I254)="D",UPPER(Kundendaten!I254)="DE",UPPER(Kundendaten!I254)="DEU",UPPER(Kundendaten!I254)="DEUTSCHLAND",UPPER(Kundendaten!I254)="GERMANY",UPPER(Kundendaten!I254)="GER"),"",IFERROR(UPPER(VLOOKUP(UPPER(Kundendaten!I254),Laendercodes!$A:$B,2,FALSE())),UPPER(Kundendaten!I254)))))</f>
        <v/>
      </c>
      <c r="J253" s="59" t="str">
        <f>IF(Kundendaten!C254="","",Einstellungen!$C$9-Kundendaten!J254)</f>
        <v/>
      </c>
      <c r="K253" s="37" t="str">
        <f>IF(Kundendaten!C254="","",IF(J253&lt;0,-1,IF(J253&gt;Einstellungen!$C$11,0,IF(J253&lt;=Einstellungen!$D$15,5,IF(J253&lt;=Einstellungen!$D$16,4,IF(J253&lt;=Einstellungen!$D$17,3,IF(J253&lt;=Einstellungen!$D$18,2,1)))))))</f>
        <v/>
      </c>
      <c r="L253" s="37" t="str">
        <f>IF(Kundendaten!C254="","",IF(J253&lt;0,-1,IF(J253&gt;Einstellungen!$C$11,0,IF(Kundendaten!K254&gt;=Einstellungen!$C$24,5,IF(Kundendaten!K254&gt;=Einstellungen!$C$25,4,IF(Kundendaten!K254&gt;=Einstellungen!$C$26,3,IF(Kundendaten!K254&gt;=Einstellungen!$C$27,2,1)))))))</f>
        <v/>
      </c>
      <c r="M253" s="37" t="str">
        <f>IF(Kundendaten!C254="","",IF(J253&lt;0,-1,IF(J253&gt;Einstellungen!$C$11,0,IF(Kundendaten!L254&gt;=Einstellungen!$C$32,5,IF(Kundendaten!L254&gt;=Einstellungen!$C$33,4,IF(Kundendaten!L254&gt;=Einstellungen!$C$34,3,IF(Kundendaten!L254&gt;=Einstellungen!$C$35,2,1)))))))</f>
        <v/>
      </c>
      <c r="N253" s="37" t="str">
        <f>IF(Kundendaten!C254="","",IF(K253=-1,"",IF(K253=0,0,IF(SUM(Einstellungen!$G$15,Einstellungen!$G$24,Einstellungen!$G$32)&lt;&gt;100,"—",ROUND((K253*Einstellungen!$G$15+L253*Einstellungen!$G$24+M253*Einstellungen!$G$32)/100,1)))))</f>
        <v/>
      </c>
      <c r="O253" s="37" t="str">
        <f>IF(Kundendaten!C254="","",IF(K253=-1,"⚠ Datenfehler",IF(K253=0,"Inaktiv",IF(SUM(Einstellungen!$G$15,Einstellungen!$G$24,Einstellungen!$G$32)&lt;&gt;100,"—",IF(N253&gt;=4,"Champion",IF(N253&gt;=3,"Entwicklung",IF(N253&gt;=2,"Gefährdet","Abwanderung")))))))</f>
        <v/>
      </c>
    </row>
    <row r="254" spans="2:15" ht="14.25" customHeight="1" x14ac:dyDescent="0.35">
      <c r="B254" s="37" t="str">
        <f>IF(Kundendaten!C255="","",Kundendaten!B255)</f>
        <v/>
      </c>
      <c r="C254" s="38" t="str">
        <f>IF(Kundendaten!C255="","",IF(Kundendaten!C255="","",Kundendaten!C255))</f>
        <v/>
      </c>
      <c r="D254" s="38" t="str">
        <f>IF(Kundendaten!C255="","",IF(Kundendaten!D255="","",Kundendaten!D255))</f>
        <v/>
      </c>
      <c r="E254" s="38" t="str">
        <f>IF(Kundendaten!C255="","",IF(Kundendaten!E255="","",Kundendaten!E255))</f>
        <v/>
      </c>
      <c r="F254" s="38" t="str">
        <f>IF(Kundendaten!C255="","",IF(Kundendaten!F255="","",Kundendaten!F255))</f>
        <v/>
      </c>
      <c r="G254" s="37" t="str">
        <f>IF(Kundendaten!C255="","",IF(Kundendaten!G255="","",Kundendaten!G255))</f>
        <v/>
      </c>
      <c r="H254" s="38" t="str">
        <f>IF(Kundendaten!C255="","",IF(Kundendaten!H255="","",Kundendaten!H255))</f>
        <v/>
      </c>
      <c r="I254" s="37" t="str">
        <f>IF(Kundendaten!C255="","",IF(Kundendaten!I255="","",IF(OR(UPPER(Kundendaten!I255)="D",UPPER(Kundendaten!I255)="DE",UPPER(Kundendaten!I255)="DEU",UPPER(Kundendaten!I255)="DEUTSCHLAND",UPPER(Kundendaten!I255)="GERMANY",UPPER(Kundendaten!I255)="GER"),"",IFERROR(UPPER(VLOOKUP(UPPER(Kundendaten!I255),Laendercodes!$A:$B,2,FALSE())),UPPER(Kundendaten!I255)))))</f>
        <v/>
      </c>
      <c r="J254" s="59" t="str">
        <f>IF(Kundendaten!C255="","",Einstellungen!$C$9-Kundendaten!J255)</f>
        <v/>
      </c>
      <c r="K254" s="37" t="str">
        <f>IF(Kundendaten!C255="","",IF(J254&lt;0,-1,IF(J254&gt;Einstellungen!$C$11,0,IF(J254&lt;=Einstellungen!$D$15,5,IF(J254&lt;=Einstellungen!$D$16,4,IF(J254&lt;=Einstellungen!$D$17,3,IF(J254&lt;=Einstellungen!$D$18,2,1)))))))</f>
        <v/>
      </c>
      <c r="L254" s="37" t="str">
        <f>IF(Kundendaten!C255="","",IF(J254&lt;0,-1,IF(J254&gt;Einstellungen!$C$11,0,IF(Kundendaten!K255&gt;=Einstellungen!$C$24,5,IF(Kundendaten!K255&gt;=Einstellungen!$C$25,4,IF(Kundendaten!K255&gt;=Einstellungen!$C$26,3,IF(Kundendaten!K255&gt;=Einstellungen!$C$27,2,1)))))))</f>
        <v/>
      </c>
      <c r="M254" s="37" t="str">
        <f>IF(Kundendaten!C255="","",IF(J254&lt;0,-1,IF(J254&gt;Einstellungen!$C$11,0,IF(Kundendaten!L255&gt;=Einstellungen!$C$32,5,IF(Kundendaten!L255&gt;=Einstellungen!$C$33,4,IF(Kundendaten!L255&gt;=Einstellungen!$C$34,3,IF(Kundendaten!L255&gt;=Einstellungen!$C$35,2,1)))))))</f>
        <v/>
      </c>
      <c r="N254" s="37" t="str">
        <f>IF(Kundendaten!C255="","",IF(K254=-1,"",IF(K254=0,0,IF(SUM(Einstellungen!$G$15,Einstellungen!$G$24,Einstellungen!$G$32)&lt;&gt;100,"—",ROUND((K254*Einstellungen!$G$15+L254*Einstellungen!$G$24+M254*Einstellungen!$G$32)/100,1)))))</f>
        <v/>
      </c>
      <c r="O254" s="37" t="str">
        <f>IF(Kundendaten!C255="","",IF(K254=-1,"⚠ Datenfehler",IF(K254=0,"Inaktiv",IF(SUM(Einstellungen!$G$15,Einstellungen!$G$24,Einstellungen!$G$32)&lt;&gt;100,"—",IF(N254&gt;=4,"Champion",IF(N254&gt;=3,"Entwicklung",IF(N254&gt;=2,"Gefährdet","Abwanderung")))))))</f>
        <v/>
      </c>
    </row>
    <row r="255" spans="2:15" ht="14.25" customHeight="1" x14ac:dyDescent="0.35">
      <c r="B255" s="37" t="str">
        <f>IF(Kundendaten!C256="","",Kundendaten!B256)</f>
        <v/>
      </c>
      <c r="C255" s="38" t="str">
        <f>IF(Kundendaten!C256="","",IF(Kundendaten!C256="","",Kundendaten!C256))</f>
        <v/>
      </c>
      <c r="D255" s="38" t="str">
        <f>IF(Kundendaten!C256="","",IF(Kundendaten!D256="","",Kundendaten!D256))</f>
        <v/>
      </c>
      <c r="E255" s="38" t="str">
        <f>IF(Kundendaten!C256="","",IF(Kundendaten!E256="","",Kundendaten!E256))</f>
        <v/>
      </c>
      <c r="F255" s="38" t="str">
        <f>IF(Kundendaten!C256="","",IF(Kundendaten!F256="","",Kundendaten!F256))</f>
        <v/>
      </c>
      <c r="G255" s="37" t="str">
        <f>IF(Kundendaten!C256="","",IF(Kundendaten!G256="","",Kundendaten!G256))</f>
        <v/>
      </c>
      <c r="H255" s="38" t="str">
        <f>IF(Kundendaten!C256="","",IF(Kundendaten!H256="","",Kundendaten!H256))</f>
        <v/>
      </c>
      <c r="I255" s="37" t="str">
        <f>IF(Kundendaten!C256="","",IF(Kundendaten!I256="","",IF(OR(UPPER(Kundendaten!I256)="D",UPPER(Kundendaten!I256)="DE",UPPER(Kundendaten!I256)="DEU",UPPER(Kundendaten!I256)="DEUTSCHLAND",UPPER(Kundendaten!I256)="GERMANY",UPPER(Kundendaten!I256)="GER"),"",IFERROR(UPPER(VLOOKUP(UPPER(Kundendaten!I256),Laendercodes!$A:$B,2,FALSE())),UPPER(Kundendaten!I256)))))</f>
        <v/>
      </c>
      <c r="J255" s="59" t="str">
        <f>IF(Kundendaten!C256="","",Einstellungen!$C$9-Kundendaten!J256)</f>
        <v/>
      </c>
      <c r="K255" s="37" t="str">
        <f>IF(Kundendaten!C256="","",IF(J255&lt;0,-1,IF(J255&gt;Einstellungen!$C$11,0,IF(J255&lt;=Einstellungen!$D$15,5,IF(J255&lt;=Einstellungen!$D$16,4,IF(J255&lt;=Einstellungen!$D$17,3,IF(J255&lt;=Einstellungen!$D$18,2,1)))))))</f>
        <v/>
      </c>
      <c r="L255" s="37" t="str">
        <f>IF(Kundendaten!C256="","",IF(J255&lt;0,-1,IF(J255&gt;Einstellungen!$C$11,0,IF(Kundendaten!K256&gt;=Einstellungen!$C$24,5,IF(Kundendaten!K256&gt;=Einstellungen!$C$25,4,IF(Kundendaten!K256&gt;=Einstellungen!$C$26,3,IF(Kundendaten!K256&gt;=Einstellungen!$C$27,2,1)))))))</f>
        <v/>
      </c>
      <c r="M255" s="37" t="str">
        <f>IF(Kundendaten!C256="","",IF(J255&lt;0,-1,IF(J255&gt;Einstellungen!$C$11,0,IF(Kundendaten!L256&gt;=Einstellungen!$C$32,5,IF(Kundendaten!L256&gt;=Einstellungen!$C$33,4,IF(Kundendaten!L256&gt;=Einstellungen!$C$34,3,IF(Kundendaten!L256&gt;=Einstellungen!$C$35,2,1)))))))</f>
        <v/>
      </c>
      <c r="N255" s="37" t="str">
        <f>IF(Kundendaten!C256="","",IF(K255=-1,"",IF(K255=0,0,IF(SUM(Einstellungen!$G$15,Einstellungen!$G$24,Einstellungen!$G$32)&lt;&gt;100,"—",ROUND((K255*Einstellungen!$G$15+L255*Einstellungen!$G$24+M255*Einstellungen!$G$32)/100,1)))))</f>
        <v/>
      </c>
      <c r="O255" s="37" t="str">
        <f>IF(Kundendaten!C256="","",IF(K255=-1,"⚠ Datenfehler",IF(K255=0,"Inaktiv",IF(SUM(Einstellungen!$G$15,Einstellungen!$G$24,Einstellungen!$G$32)&lt;&gt;100,"—",IF(N255&gt;=4,"Champion",IF(N255&gt;=3,"Entwicklung",IF(N255&gt;=2,"Gefährdet","Abwanderung")))))))</f>
        <v/>
      </c>
    </row>
    <row r="256" spans="2:15" ht="14.25" customHeight="1" x14ac:dyDescent="0.35">
      <c r="B256" s="37" t="str">
        <f>IF(Kundendaten!C257="","",Kundendaten!B257)</f>
        <v/>
      </c>
      <c r="C256" s="38" t="str">
        <f>IF(Kundendaten!C257="","",IF(Kundendaten!C257="","",Kundendaten!C257))</f>
        <v/>
      </c>
      <c r="D256" s="38" t="str">
        <f>IF(Kundendaten!C257="","",IF(Kundendaten!D257="","",Kundendaten!D257))</f>
        <v/>
      </c>
      <c r="E256" s="38" t="str">
        <f>IF(Kundendaten!C257="","",IF(Kundendaten!E257="","",Kundendaten!E257))</f>
        <v/>
      </c>
      <c r="F256" s="38" t="str">
        <f>IF(Kundendaten!C257="","",IF(Kundendaten!F257="","",Kundendaten!F257))</f>
        <v/>
      </c>
      <c r="G256" s="37" t="str">
        <f>IF(Kundendaten!C257="","",IF(Kundendaten!G257="","",Kundendaten!G257))</f>
        <v/>
      </c>
      <c r="H256" s="38" t="str">
        <f>IF(Kundendaten!C257="","",IF(Kundendaten!H257="","",Kundendaten!H257))</f>
        <v/>
      </c>
      <c r="I256" s="37" t="str">
        <f>IF(Kundendaten!C257="","",IF(Kundendaten!I257="","",IF(OR(UPPER(Kundendaten!I257)="D",UPPER(Kundendaten!I257)="DE",UPPER(Kundendaten!I257)="DEU",UPPER(Kundendaten!I257)="DEUTSCHLAND",UPPER(Kundendaten!I257)="GERMANY",UPPER(Kundendaten!I257)="GER"),"",IFERROR(UPPER(VLOOKUP(UPPER(Kundendaten!I257),Laendercodes!$A:$B,2,FALSE())),UPPER(Kundendaten!I257)))))</f>
        <v/>
      </c>
      <c r="J256" s="59" t="str">
        <f>IF(Kundendaten!C257="","",Einstellungen!$C$9-Kundendaten!J257)</f>
        <v/>
      </c>
      <c r="K256" s="37" t="str">
        <f>IF(Kundendaten!C257="","",IF(J256&lt;0,-1,IF(J256&gt;Einstellungen!$C$11,0,IF(J256&lt;=Einstellungen!$D$15,5,IF(J256&lt;=Einstellungen!$D$16,4,IF(J256&lt;=Einstellungen!$D$17,3,IF(J256&lt;=Einstellungen!$D$18,2,1)))))))</f>
        <v/>
      </c>
      <c r="L256" s="37" t="str">
        <f>IF(Kundendaten!C257="","",IF(J256&lt;0,-1,IF(J256&gt;Einstellungen!$C$11,0,IF(Kundendaten!K257&gt;=Einstellungen!$C$24,5,IF(Kundendaten!K257&gt;=Einstellungen!$C$25,4,IF(Kundendaten!K257&gt;=Einstellungen!$C$26,3,IF(Kundendaten!K257&gt;=Einstellungen!$C$27,2,1)))))))</f>
        <v/>
      </c>
      <c r="M256" s="37" t="str">
        <f>IF(Kundendaten!C257="","",IF(J256&lt;0,-1,IF(J256&gt;Einstellungen!$C$11,0,IF(Kundendaten!L257&gt;=Einstellungen!$C$32,5,IF(Kundendaten!L257&gt;=Einstellungen!$C$33,4,IF(Kundendaten!L257&gt;=Einstellungen!$C$34,3,IF(Kundendaten!L257&gt;=Einstellungen!$C$35,2,1)))))))</f>
        <v/>
      </c>
      <c r="N256" s="37" t="str">
        <f>IF(Kundendaten!C257="","",IF(K256=-1,"",IF(K256=0,0,IF(SUM(Einstellungen!$G$15,Einstellungen!$G$24,Einstellungen!$G$32)&lt;&gt;100,"—",ROUND((K256*Einstellungen!$G$15+L256*Einstellungen!$G$24+M256*Einstellungen!$G$32)/100,1)))))</f>
        <v/>
      </c>
      <c r="O256" s="37" t="str">
        <f>IF(Kundendaten!C257="","",IF(K256=-1,"⚠ Datenfehler",IF(K256=0,"Inaktiv",IF(SUM(Einstellungen!$G$15,Einstellungen!$G$24,Einstellungen!$G$32)&lt;&gt;100,"—",IF(N256&gt;=4,"Champion",IF(N256&gt;=3,"Entwicklung",IF(N256&gt;=2,"Gefährdet","Abwanderung")))))))</f>
        <v/>
      </c>
    </row>
    <row r="257" spans="2:15" ht="14.25" customHeight="1" x14ac:dyDescent="0.35">
      <c r="B257" s="37" t="str">
        <f>IF(Kundendaten!C258="","",Kundendaten!B258)</f>
        <v/>
      </c>
      <c r="C257" s="38" t="str">
        <f>IF(Kundendaten!C258="","",IF(Kundendaten!C258="","",Kundendaten!C258))</f>
        <v/>
      </c>
      <c r="D257" s="38" t="str">
        <f>IF(Kundendaten!C258="","",IF(Kundendaten!D258="","",Kundendaten!D258))</f>
        <v/>
      </c>
      <c r="E257" s="38" t="str">
        <f>IF(Kundendaten!C258="","",IF(Kundendaten!E258="","",Kundendaten!E258))</f>
        <v/>
      </c>
      <c r="F257" s="38" t="str">
        <f>IF(Kundendaten!C258="","",IF(Kundendaten!F258="","",Kundendaten!F258))</f>
        <v/>
      </c>
      <c r="G257" s="37" t="str">
        <f>IF(Kundendaten!C258="","",IF(Kundendaten!G258="","",Kundendaten!G258))</f>
        <v/>
      </c>
      <c r="H257" s="38" t="str">
        <f>IF(Kundendaten!C258="","",IF(Kundendaten!H258="","",Kundendaten!H258))</f>
        <v/>
      </c>
      <c r="I257" s="37" t="str">
        <f>IF(Kundendaten!C258="","",IF(Kundendaten!I258="","",IF(OR(UPPER(Kundendaten!I258)="D",UPPER(Kundendaten!I258)="DE",UPPER(Kundendaten!I258)="DEU",UPPER(Kundendaten!I258)="DEUTSCHLAND",UPPER(Kundendaten!I258)="GERMANY",UPPER(Kundendaten!I258)="GER"),"",IFERROR(UPPER(VLOOKUP(UPPER(Kundendaten!I258),Laendercodes!$A:$B,2,FALSE())),UPPER(Kundendaten!I258)))))</f>
        <v/>
      </c>
      <c r="J257" s="59" t="str">
        <f>IF(Kundendaten!C258="","",Einstellungen!$C$9-Kundendaten!J258)</f>
        <v/>
      </c>
      <c r="K257" s="37" t="str">
        <f>IF(Kundendaten!C258="","",IF(J257&lt;0,-1,IF(J257&gt;Einstellungen!$C$11,0,IF(J257&lt;=Einstellungen!$D$15,5,IF(J257&lt;=Einstellungen!$D$16,4,IF(J257&lt;=Einstellungen!$D$17,3,IF(J257&lt;=Einstellungen!$D$18,2,1)))))))</f>
        <v/>
      </c>
      <c r="L257" s="37" t="str">
        <f>IF(Kundendaten!C258="","",IF(J257&lt;0,-1,IF(J257&gt;Einstellungen!$C$11,0,IF(Kundendaten!K258&gt;=Einstellungen!$C$24,5,IF(Kundendaten!K258&gt;=Einstellungen!$C$25,4,IF(Kundendaten!K258&gt;=Einstellungen!$C$26,3,IF(Kundendaten!K258&gt;=Einstellungen!$C$27,2,1)))))))</f>
        <v/>
      </c>
      <c r="M257" s="37" t="str">
        <f>IF(Kundendaten!C258="","",IF(J257&lt;0,-1,IF(J257&gt;Einstellungen!$C$11,0,IF(Kundendaten!L258&gt;=Einstellungen!$C$32,5,IF(Kundendaten!L258&gt;=Einstellungen!$C$33,4,IF(Kundendaten!L258&gt;=Einstellungen!$C$34,3,IF(Kundendaten!L258&gt;=Einstellungen!$C$35,2,1)))))))</f>
        <v/>
      </c>
      <c r="N257" s="37" t="str">
        <f>IF(Kundendaten!C258="","",IF(K257=-1,"",IF(K257=0,0,IF(SUM(Einstellungen!$G$15,Einstellungen!$G$24,Einstellungen!$G$32)&lt;&gt;100,"—",ROUND((K257*Einstellungen!$G$15+L257*Einstellungen!$G$24+M257*Einstellungen!$G$32)/100,1)))))</f>
        <v/>
      </c>
      <c r="O257" s="37" t="str">
        <f>IF(Kundendaten!C258="","",IF(K257=-1,"⚠ Datenfehler",IF(K257=0,"Inaktiv",IF(SUM(Einstellungen!$G$15,Einstellungen!$G$24,Einstellungen!$G$32)&lt;&gt;100,"—",IF(N257&gt;=4,"Champion",IF(N257&gt;=3,"Entwicklung",IF(N257&gt;=2,"Gefährdet","Abwanderung")))))))</f>
        <v/>
      </c>
    </row>
    <row r="258" spans="2:15" ht="14.25" customHeight="1" x14ac:dyDescent="0.35">
      <c r="B258" s="37" t="str">
        <f>IF(Kundendaten!C259="","",Kundendaten!B259)</f>
        <v/>
      </c>
      <c r="C258" s="38" t="str">
        <f>IF(Kundendaten!C259="","",IF(Kundendaten!C259="","",Kundendaten!C259))</f>
        <v/>
      </c>
      <c r="D258" s="38" t="str">
        <f>IF(Kundendaten!C259="","",IF(Kundendaten!D259="","",Kundendaten!D259))</f>
        <v/>
      </c>
      <c r="E258" s="38" t="str">
        <f>IF(Kundendaten!C259="","",IF(Kundendaten!E259="","",Kundendaten!E259))</f>
        <v/>
      </c>
      <c r="F258" s="38" t="str">
        <f>IF(Kundendaten!C259="","",IF(Kundendaten!F259="","",Kundendaten!F259))</f>
        <v/>
      </c>
      <c r="G258" s="37" t="str">
        <f>IF(Kundendaten!C259="","",IF(Kundendaten!G259="","",Kundendaten!G259))</f>
        <v/>
      </c>
      <c r="H258" s="38" t="str">
        <f>IF(Kundendaten!C259="","",IF(Kundendaten!H259="","",Kundendaten!H259))</f>
        <v/>
      </c>
      <c r="I258" s="37" t="str">
        <f>IF(Kundendaten!C259="","",IF(Kundendaten!I259="","",IF(OR(UPPER(Kundendaten!I259)="D",UPPER(Kundendaten!I259)="DE",UPPER(Kundendaten!I259)="DEU",UPPER(Kundendaten!I259)="DEUTSCHLAND",UPPER(Kundendaten!I259)="GERMANY",UPPER(Kundendaten!I259)="GER"),"",IFERROR(UPPER(VLOOKUP(UPPER(Kundendaten!I259),Laendercodes!$A:$B,2,FALSE())),UPPER(Kundendaten!I259)))))</f>
        <v/>
      </c>
      <c r="J258" s="59" t="str">
        <f>IF(Kundendaten!C259="","",Einstellungen!$C$9-Kundendaten!J259)</f>
        <v/>
      </c>
      <c r="K258" s="37" t="str">
        <f>IF(Kundendaten!C259="","",IF(J258&lt;0,-1,IF(J258&gt;Einstellungen!$C$11,0,IF(J258&lt;=Einstellungen!$D$15,5,IF(J258&lt;=Einstellungen!$D$16,4,IF(J258&lt;=Einstellungen!$D$17,3,IF(J258&lt;=Einstellungen!$D$18,2,1)))))))</f>
        <v/>
      </c>
      <c r="L258" s="37" t="str">
        <f>IF(Kundendaten!C259="","",IF(J258&lt;0,-1,IF(J258&gt;Einstellungen!$C$11,0,IF(Kundendaten!K259&gt;=Einstellungen!$C$24,5,IF(Kundendaten!K259&gt;=Einstellungen!$C$25,4,IF(Kundendaten!K259&gt;=Einstellungen!$C$26,3,IF(Kundendaten!K259&gt;=Einstellungen!$C$27,2,1)))))))</f>
        <v/>
      </c>
      <c r="M258" s="37" t="str">
        <f>IF(Kundendaten!C259="","",IF(J258&lt;0,-1,IF(J258&gt;Einstellungen!$C$11,0,IF(Kundendaten!L259&gt;=Einstellungen!$C$32,5,IF(Kundendaten!L259&gt;=Einstellungen!$C$33,4,IF(Kundendaten!L259&gt;=Einstellungen!$C$34,3,IF(Kundendaten!L259&gt;=Einstellungen!$C$35,2,1)))))))</f>
        <v/>
      </c>
      <c r="N258" s="37" t="str">
        <f>IF(Kundendaten!C259="","",IF(K258=-1,"",IF(K258=0,0,IF(SUM(Einstellungen!$G$15,Einstellungen!$G$24,Einstellungen!$G$32)&lt;&gt;100,"—",ROUND((K258*Einstellungen!$G$15+L258*Einstellungen!$G$24+M258*Einstellungen!$G$32)/100,1)))))</f>
        <v/>
      </c>
      <c r="O258" s="37" t="str">
        <f>IF(Kundendaten!C259="","",IF(K258=-1,"⚠ Datenfehler",IF(K258=0,"Inaktiv",IF(SUM(Einstellungen!$G$15,Einstellungen!$G$24,Einstellungen!$G$32)&lt;&gt;100,"—",IF(N258&gt;=4,"Champion",IF(N258&gt;=3,"Entwicklung",IF(N258&gt;=2,"Gefährdet","Abwanderung")))))))</f>
        <v/>
      </c>
    </row>
    <row r="259" spans="2:15" ht="14.25" customHeight="1" x14ac:dyDescent="0.35">
      <c r="B259" s="37" t="str">
        <f>IF(Kundendaten!C260="","",Kundendaten!B260)</f>
        <v/>
      </c>
      <c r="C259" s="38" t="str">
        <f>IF(Kundendaten!C260="","",IF(Kundendaten!C260="","",Kundendaten!C260))</f>
        <v/>
      </c>
      <c r="D259" s="38" t="str">
        <f>IF(Kundendaten!C260="","",IF(Kundendaten!D260="","",Kundendaten!D260))</f>
        <v/>
      </c>
      <c r="E259" s="38" t="str">
        <f>IF(Kundendaten!C260="","",IF(Kundendaten!E260="","",Kundendaten!E260))</f>
        <v/>
      </c>
      <c r="F259" s="38" t="str">
        <f>IF(Kundendaten!C260="","",IF(Kundendaten!F260="","",Kundendaten!F260))</f>
        <v/>
      </c>
      <c r="G259" s="37" t="str">
        <f>IF(Kundendaten!C260="","",IF(Kundendaten!G260="","",Kundendaten!G260))</f>
        <v/>
      </c>
      <c r="H259" s="38" t="str">
        <f>IF(Kundendaten!C260="","",IF(Kundendaten!H260="","",Kundendaten!H260))</f>
        <v/>
      </c>
      <c r="I259" s="37" t="str">
        <f>IF(Kundendaten!C260="","",IF(Kundendaten!I260="","",IF(OR(UPPER(Kundendaten!I260)="D",UPPER(Kundendaten!I260)="DE",UPPER(Kundendaten!I260)="DEU",UPPER(Kundendaten!I260)="DEUTSCHLAND",UPPER(Kundendaten!I260)="GERMANY",UPPER(Kundendaten!I260)="GER"),"",IFERROR(UPPER(VLOOKUP(UPPER(Kundendaten!I260),Laendercodes!$A:$B,2,FALSE())),UPPER(Kundendaten!I260)))))</f>
        <v/>
      </c>
      <c r="J259" s="59" t="str">
        <f>IF(Kundendaten!C260="","",Einstellungen!$C$9-Kundendaten!J260)</f>
        <v/>
      </c>
      <c r="K259" s="37" t="str">
        <f>IF(Kundendaten!C260="","",IF(J259&lt;0,-1,IF(J259&gt;Einstellungen!$C$11,0,IF(J259&lt;=Einstellungen!$D$15,5,IF(J259&lt;=Einstellungen!$D$16,4,IF(J259&lt;=Einstellungen!$D$17,3,IF(J259&lt;=Einstellungen!$D$18,2,1)))))))</f>
        <v/>
      </c>
      <c r="L259" s="37" t="str">
        <f>IF(Kundendaten!C260="","",IF(J259&lt;0,-1,IF(J259&gt;Einstellungen!$C$11,0,IF(Kundendaten!K260&gt;=Einstellungen!$C$24,5,IF(Kundendaten!K260&gt;=Einstellungen!$C$25,4,IF(Kundendaten!K260&gt;=Einstellungen!$C$26,3,IF(Kundendaten!K260&gt;=Einstellungen!$C$27,2,1)))))))</f>
        <v/>
      </c>
      <c r="M259" s="37" t="str">
        <f>IF(Kundendaten!C260="","",IF(J259&lt;0,-1,IF(J259&gt;Einstellungen!$C$11,0,IF(Kundendaten!L260&gt;=Einstellungen!$C$32,5,IF(Kundendaten!L260&gt;=Einstellungen!$C$33,4,IF(Kundendaten!L260&gt;=Einstellungen!$C$34,3,IF(Kundendaten!L260&gt;=Einstellungen!$C$35,2,1)))))))</f>
        <v/>
      </c>
      <c r="N259" s="37" t="str">
        <f>IF(Kundendaten!C260="","",IF(K259=-1,"",IF(K259=0,0,IF(SUM(Einstellungen!$G$15,Einstellungen!$G$24,Einstellungen!$G$32)&lt;&gt;100,"—",ROUND((K259*Einstellungen!$G$15+L259*Einstellungen!$G$24+M259*Einstellungen!$G$32)/100,1)))))</f>
        <v/>
      </c>
      <c r="O259" s="37" t="str">
        <f>IF(Kundendaten!C260="","",IF(K259=-1,"⚠ Datenfehler",IF(K259=0,"Inaktiv",IF(SUM(Einstellungen!$G$15,Einstellungen!$G$24,Einstellungen!$G$32)&lt;&gt;100,"—",IF(N259&gt;=4,"Champion",IF(N259&gt;=3,"Entwicklung",IF(N259&gt;=2,"Gefährdet","Abwanderung")))))))</f>
        <v/>
      </c>
    </row>
    <row r="260" spans="2:15" ht="14.25" customHeight="1" x14ac:dyDescent="0.35">
      <c r="B260" s="37" t="str">
        <f>IF(Kundendaten!C261="","",Kundendaten!B261)</f>
        <v/>
      </c>
      <c r="C260" s="38" t="str">
        <f>IF(Kundendaten!C261="","",IF(Kundendaten!C261="","",Kundendaten!C261))</f>
        <v/>
      </c>
      <c r="D260" s="38" t="str">
        <f>IF(Kundendaten!C261="","",IF(Kundendaten!D261="","",Kundendaten!D261))</f>
        <v/>
      </c>
      <c r="E260" s="38" t="str">
        <f>IF(Kundendaten!C261="","",IF(Kundendaten!E261="","",Kundendaten!E261))</f>
        <v/>
      </c>
      <c r="F260" s="38" t="str">
        <f>IF(Kundendaten!C261="","",IF(Kundendaten!F261="","",Kundendaten!F261))</f>
        <v/>
      </c>
      <c r="G260" s="37" t="str">
        <f>IF(Kundendaten!C261="","",IF(Kundendaten!G261="","",Kundendaten!G261))</f>
        <v/>
      </c>
      <c r="H260" s="38" t="str">
        <f>IF(Kundendaten!C261="","",IF(Kundendaten!H261="","",Kundendaten!H261))</f>
        <v/>
      </c>
      <c r="I260" s="37" t="str">
        <f>IF(Kundendaten!C261="","",IF(Kundendaten!I261="","",IF(OR(UPPER(Kundendaten!I261)="D",UPPER(Kundendaten!I261)="DE",UPPER(Kundendaten!I261)="DEU",UPPER(Kundendaten!I261)="DEUTSCHLAND",UPPER(Kundendaten!I261)="GERMANY",UPPER(Kundendaten!I261)="GER"),"",IFERROR(UPPER(VLOOKUP(UPPER(Kundendaten!I261),Laendercodes!$A:$B,2,FALSE())),UPPER(Kundendaten!I261)))))</f>
        <v/>
      </c>
      <c r="J260" s="59" t="str">
        <f>IF(Kundendaten!C261="","",Einstellungen!$C$9-Kundendaten!J261)</f>
        <v/>
      </c>
      <c r="K260" s="37" t="str">
        <f>IF(Kundendaten!C261="","",IF(J260&lt;0,-1,IF(J260&gt;Einstellungen!$C$11,0,IF(J260&lt;=Einstellungen!$D$15,5,IF(J260&lt;=Einstellungen!$D$16,4,IF(J260&lt;=Einstellungen!$D$17,3,IF(J260&lt;=Einstellungen!$D$18,2,1)))))))</f>
        <v/>
      </c>
      <c r="L260" s="37" t="str">
        <f>IF(Kundendaten!C261="","",IF(J260&lt;0,-1,IF(J260&gt;Einstellungen!$C$11,0,IF(Kundendaten!K261&gt;=Einstellungen!$C$24,5,IF(Kundendaten!K261&gt;=Einstellungen!$C$25,4,IF(Kundendaten!K261&gt;=Einstellungen!$C$26,3,IF(Kundendaten!K261&gt;=Einstellungen!$C$27,2,1)))))))</f>
        <v/>
      </c>
      <c r="M260" s="37" t="str">
        <f>IF(Kundendaten!C261="","",IF(J260&lt;0,-1,IF(J260&gt;Einstellungen!$C$11,0,IF(Kundendaten!L261&gt;=Einstellungen!$C$32,5,IF(Kundendaten!L261&gt;=Einstellungen!$C$33,4,IF(Kundendaten!L261&gt;=Einstellungen!$C$34,3,IF(Kundendaten!L261&gt;=Einstellungen!$C$35,2,1)))))))</f>
        <v/>
      </c>
      <c r="N260" s="37" t="str">
        <f>IF(Kundendaten!C261="","",IF(K260=-1,"",IF(K260=0,0,IF(SUM(Einstellungen!$G$15,Einstellungen!$G$24,Einstellungen!$G$32)&lt;&gt;100,"—",ROUND((K260*Einstellungen!$G$15+L260*Einstellungen!$G$24+M260*Einstellungen!$G$32)/100,1)))))</f>
        <v/>
      </c>
      <c r="O260" s="37" t="str">
        <f>IF(Kundendaten!C261="","",IF(K260=-1,"⚠ Datenfehler",IF(K260=0,"Inaktiv",IF(SUM(Einstellungen!$G$15,Einstellungen!$G$24,Einstellungen!$G$32)&lt;&gt;100,"—",IF(N260&gt;=4,"Champion",IF(N260&gt;=3,"Entwicklung",IF(N260&gt;=2,"Gefährdet","Abwanderung")))))))</f>
        <v/>
      </c>
    </row>
    <row r="261" spans="2:15" ht="14.25" customHeight="1" x14ac:dyDescent="0.35">
      <c r="B261" s="37" t="str">
        <f>IF(Kundendaten!C262="","",Kundendaten!B262)</f>
        <v/>
      </c>
      <c r="C261" s="38" t="str">
        <f>IF(Kundendaten!C262="","",IF(Kundendaten!C262="","",Kundendaten!C262))</f>
        <v/>
      </c>
      <c r="D261" s="38" t="str">
        <f>IF(Kundendaten!C262="","",IF(Kundendaten!D262="","",Kundendaten!D262))</f>
        <v/>
      </c>
      <c r="E261" s="38" t="str">
        <f>IF(Kundendaten!C262="","",IF(Kundendaten!E262="","",Kundendaten!E262))</f>
        <v/>
      </c>
      <c r="F261" s="38" t="str">
        <f>IF(Kundendaten!C262="","",IF(Kundendaten!F262="","",Kundendaten!F262))</f>
        <v/>
      </c>
      <c r="G261" s="37" t="str">
        <f>IF(Kundendaten!C262="","",IF(Kundendaten!G262="","",Kundendaten!G262))</f>
        <v/>
      </c>
      <c r="H261" s="38" t="str">
        <f>IF(Kundendaten!C262="","",IF(Kundendaten!H262="","",Kundendaten!H262))</f>
        <v/>
      </c>
      <c r="I261" s="37" t="str">
        <f>IF(Kundendaten!C262="","",IF(Kundendaten!I262="","",IF(OR(UPPER(Kundendaten!I262)="D",UPPER(Kundendaten!I262)="DE",UPPER(Kundendaten!I262)="DEU",UPPER(Kundendaten!I262)="DEUTSCHLAND",UPPER(Kundendaten!I262)="GERMANY",UPPER(Kundendaten!I262)="GER"),"",IFERROR(UPPER(VLOOKUP(UPPER(Kundendaten!I262),Laendercodes!$A:$B,2,FALSE())),UPPER(Kundendaten!I262)))))</f>
        <v/>
      </c>
      <c r="J261" s="59" t="str">
        <f>IF(Kundendaten!C262="","",Einstellungen!$C$9-Kundendaten!J262)</f>
        <v/>
      </c>
      <c r="K261" s="37" t="str">
        <f>IF(Kundendaten!C262="","",IF(J261&lt;0,-1,IF(J261&gt;Einstellungen!$C$11,0,IF(J261&lt;=Einstellungen!$D$15,5,IF(J261&lt;=Einstellungen!$D$16,4,IF(J261&lt;=Einstellungen!$D$17,3,IF(J261&lt;=Einstellungen!$D$18,2,1)))))))</f>
        <v/>
      </c>
      <c r="L261" s="37" t="str">
        <f>IF(Kundendaten!C262="","",IF(J261&lt;0,-1,IF(J261&gt;Einstellungen!$C$11,0,IF(Kundendaten!K262&gt;=Einstellungen!$C$24,5,IF(Kundendaten!K262&gt;=Einstellungen!$C$25,4,IF(Kundendaten!K262&gt;=Einstellungen!$C$26,3,IF(Kundendaten!K262&gt;=Einstellungen!$C$27,2,1)))))))</f>
        <v/>
      </c>
      <c r="M261" s="37" t="str">
        <f>IF(Kundendaten!C262="","",IF(J261&lt;0,-1,IF(J261&gt;Einstellungen!$C$11,0,IF(Kundendaten!L262&gt;=Einstellungen!$C$32,5,IF(Kundendaten!L262&gt;=Einstellungen!$C$33,4,IF(Kundendaten!L262&gt;=Einstellungen!$C$34,3,IF(Kundendaten!L262&gt;=Einstellungen!$C$35,2,1)))))))</f>
        <v/>
      </c>
      <c r="N261" s="37" t="str">
        <f>IF(Kundendaten!C262="","",IF(K261=-1,"",IF(K261=0,0,IF(SUM(Einstellungen!$G$15,Einstellungen!$G$24,Einstellungen!$G$32)&lt;&gt;100,"—",ROUND((K261*Einstellungen!$G$15+L261*Einstellungen!$G$24+M261*Einstellungen!$G$32)/100,1)))))</f>
        <v/>
      </c>
      <c r="O261" s="37" t="str">
        <f>IF(Kundendaten!C262="","",IF(K261=-1,"⚠ Datenfehler",IF(K261=0,"Inaktiv",IF(SUM(Einstellungen!$G$15,Einstellungen!$G$24,Einstellungen!$G$32)&lt;&gt;100,"—",IF(N261&gt;=4,"Champion",IF(N261&gt;=3,"Entwicklung",IF(N261&gt;=2,"Gefährdet","Abwanderung")))))))</f>
        <v/>
      </c>
    </row>
    <row r="262" spans="2:15" ht="14.25" customHeight="1" x14ac:dyDescent="0.35">
      <c r="B262" s="37" t="str">
        <f>IF(Kundendaten!C263="","",Kundendaten!B263)</f>
        <v/>
      </c>
      <c r="C262" s="38" t="str">
        <f>IF(Kundendaten!C263="","",IF(Kundendaten!C263="","",Kundendaten!C263))</f>
        <v/>
      </c>
      <c r="D262" s="38" t="str">
        <f>IF(Kundendaten!C263="","",IF(Kundendaten!D263="","",Kundendaten!D263))</f>
        <v/>
      </c>
      <c r="E262" s="38" t="str">
        <f>IF(Kundendaten!C263="","",IF(Kundendaten!E263="","",Kundendaten!E263))</f>
        <v/>
      </c>
      <c r="F262" s="38" t="str">
        <f>IF(Kundendaten!C263="","",IF(Kundendaten!F263="","",Kundendaten!F263))</f>
        <v/>
      </c>
      <c r="G262" s="37" t="str">
        <f>IF(Kundendaten!C263="","",IF(Kundendaten!G263="","",Kundendaten!G263))</f>
        <v/>
      </c>
      <c r="H262" s="38" t="str">
        <f>IF(Kundendaten!C263="","",IF(Kundendaten!H263="","",Kundendaten!H263))</f>
        <v/>
      </c>
      <c r="I262" s="37" t="str">
        <f>IF(Kundendaten!C263="","",IF(Kundendaten!I263="","",IF(OR(UPPER(Kundendaten!I263)="D",UPPER(Kundendaten!I263)="DE",UPPER(Kundendaten!I263)="DEU",UPPER(Kundendaten!I263)="DEUTSCHLAND",UPPER(Kundendaten!I263)="GERMANY",UPPER(Kundendaten!I263)="GER"),"",IFERROR(UPPER(VLOOKUP(UPPER(Kundendaten!I263),Laendercodes!$A:$B,2,FALSE())),UPPER(Kundendaten!I263)))))</f>
        <v/>
      </c>
      <c r="J262" s="59" t="str">
        <f>IF(Kundendaten!C263="","",Einstellungen!$C$9-Kundendaten!J263)</f>
        <v/>
      </c>
      <c r="K262" s="37" t="str">
        <f>IF(Kundendaten!C263="","",IF(J262&lt;0,-1,IF(J262&gt;Einstellungen!$C$11,0,IF(J262&lt;=Einstellungen!$D$15,5,IF(J262&lt;=Einstellungen!$D$16,4,IF(J262&lt;=Einstellungen!$D$17,3,IF(J262&lt;=Einstellungen!$D$18,2,1)))))))</f>
        <v/>
      </c>
      <c r="L262" s="37" t="str">
        <f>IF(Kundendaten!C263="","",IF(J262&lt;0,-1,IF(J262&gt;Einstellungen!$C$11,0,IF(Kundendaten!K263&gt;=Einstellungen!$C$24,5,IF(Kundendaten!K263&gt;=Einstellungen!$C$25,4,IF(Kundendaten!K263&gt;=Einstellungen!$C$26,3,IF(Kundendaten!K263&gt;=Einstellungen!$C$27,2,1)))))))</f>
        <v/>
      </c>
      <c r="M262" s="37" t="str">
        <f>IF(Kundendaten!C263="","",IF(J262&lt;0,-1,IF(J262&gt;Einstellungen!$C$11,0,IF(Kundendaten!L263&gt;=Einstellungen!$C$32,5,IF(Kundendaten!L263&gt;=Einstellungen!$C$33,4,IF(Kundendaten!L263&gt;=Einstellungen!$C$34,3,IF(Kundendaten!L263&gt;=Einstellungen!$C$35,2,1)))))))</f>
        <v/>
      </c>
      <c r="N262" s="37" t="str">
        <f>IF(Kundendaten!C263="","",IF(K262=-1,"",IF(K262=0,0,IF(SUM(Einstellungen!$G$15,Einstellungen!$G$24,Einstellungen!$G$32)&lt;&gt;100,"—",ROUND((K262*Einstellungen!$G$15+L262*Einstellungen!$G$24+M262*Einstellungen!$G$32)/100,1)))))</f>
        <v/>
      </c>
      <c r="O262" s="37" t="str">
        <f>IF(Kundendaten!C263="","",IF(K262=-1,"⚠ Datenfehler",IF(K262=0,"Inaktiv",IF(SUM(Einstellungen!$G$15,Einstellungen!$G$24,Einstellungen!$G$32)&lt;&gt;100,"—",IF(N262&gt;=4,"Champion",IF(N262&gt;=3,"Entwicklung",IF(N262&gt;=2,"Gefährdet","Abwanderung")))))))</f>
        <v/>
      </c>
    </row>
    <row r="263" spans="2:15" ht="14.25" customHeight="1" x14ac:dyDescent="0.35">
      <c r="B263" s="37" t="str">
        <f>IF(Kundendaten!C264="","",Kundendaten!B264)</f>
        <v/>
      </c>
      <c r="C263" s="38" t="str">
        <f>IF(Kundendaten!C264="","",IF(Kundendaten!C264="","",Kundendaten!C264))</f>
        <v/>
      </c>
      <c r="D263" s="38" t="str">
        <f>IF(Kundendaten!C264="","",IF(Kundendaten!D264="","",Kundendaten!D264))</f>
        <v/>
      </c>
      <c r="E263" s="38" t="str">
        <f>IF(Kundendaten!C264="","",IF(Kundendaten!E264="","",Kundendaten!E264))</f>
        <v/>
      </c>
      <c r="F263" s="38" t="str">
        <f>IF(Kundendaten!C264="","",IF(Kundendaten!F264="","",Kundendaten!F264))</f>
        <v/>
      </c>
      <c r="G263" s="37" t="str">
        <f>IF(Kundendaten!C264="","",IF(Kundendaten!G264="","",Kundendaten!G264))</f>
        <v/>
      </c>
      <c r="H263" s="38" t="str">
        <f>IF(Kundendaten!C264="","",IF(Kundendaten!H264="","",Kundendaten!H264))</f>
        <v/>
      </c>
      <c r="I263" s="37" t="str">
        <f>IF(Kundendaten!C264="","",IF(Kundendaten!I264="","",IF(OR(UPPER(Kundendaten!I264)="D",UPPER(Kundendaten!I264)="DE",UPPER(Kundendaten!I264)="DEU",UPPER(Kundendaten!I264)="DEUTSCHLAND",UPPER(Kundendaten!I264)="GERMANY",UPPER(Kundendaten!I264)="GER"),"",IFERROR(UPPER(VLOOKUP(UPPER(Kundendaten!I264),Laendercodes!$A:$B,2,FALSE())),UPPER(Kundendaten!I264)))))</f>
        <v/>
      </c>
      <c r="J263" s="59" t="str">
        <f>IF(Kundendaten!C264="","",Einstellungen!$C$9-Kundendaten!J264)</f>
        <v/>
      </c>
      <c r="K263" s="37" t="str">
        <f>IF(Kundendaten!C264="","",IF(J263&lt;0,-1,IF(J263&gt;Einstellungen!$C$11,0,IF(J263&lt;=Einstellungen!$D$15,5,IF(J263&lt;=Einstellungen!$D$16,4,IF(J263&lt;=Einstellungen!$D$17,3,IF(J263&lt;=Einstellungen!$D$18,2,1)))))))</f>
        <v/>
      </c>
      <c r="L263" s="37" t="str">
        <f>IF(Kundendaten!C264="","",IF(J263&lt;0,-1,IF(J263&gt;Einstellungen!$C$11,0,IF(Kundendaten!K264&gt;=Einstellungen!$C$24,5,IF(Kundendaten!K264&gt;=Einstellungen!$C$25,4,IF(Kundendaten!K264&gt;=Einstellungen!$C$26,3,IF(Kundendaten!K264&gt;=Einstellungen!$C$27,2,1)))))))</f>
        <v/>
      </c>
      <c r="M263" s="37" t="str">
        <f>IF(Kundendaten!C264="","",IF(J263&lt;0,-1,IF(J263&gt;Einstellungen!$C$11,0,IF(Kundendaten!L264&gt;=Einstellungen!$C$32,5,IF(Kundendaten!L264&gt;=Einstellungen!$C$33,4,IF(Kundendaten!L264&gt;=Einstellungen!$C$34,3,IF(Kundendaten!L264&gt;=Einstellungen!$C$35,2,1)))))))</f>
        <v/>
      </c>
      <c r="N263" s="37" t="str">
        <f>IF(Kundendaten!C264="","",IF(K263=-1,"",IF(K263=0,0,IF(SUM(Einstellungen!$G$15,Einstellungen!$G$24,Einstellungen!$G$32)&lt;&gt;100,"—",ROUND((K263*Einstellungen!$G$15+L263*Einstellungen!$G$24+M263*Einstellungen!$G$32)/100,1)))))</f>
        <v/>
      </c>
      <c r="O263" s="37" t="str">
        <f>IF(Kundendaten!C264="","",IF(K263=-1,"⚠ Datenfehler",IF(K263=0,"Inaktiv",IF(SUM(Einstellungen!$G$15,Einstellungen!$G$24,Einstellungen!$G$32)&lt;&gt;100,"—",IF(N263&gt;=4,"Champion",IF(N263&gt;=3,"Entwicklung",IF(N263&gt;=2,"Gefährdet","Abwanderung")))))))</f>
        <v/>
      </c>
    </row>
    <row r="264" spans="2:15" ht="14.25" customHeight="1" x14ac:dyDescent="0.35">
      <c r="B264" s="37" t="str">
        <f>IF(Kundendaten!C265="","",Kundendaten!B265)</f>
        <v/>
      </c>
      <c r="C264" s="38" t="str">
        <f>IF(Kundendaten!C265="","",IF(Kundendaten!C265="","",Kundendaten!C265))</f>
        <v/>
      </c>
      <c r="D264" s="38" t="str">
        <f>IF(Kundendaten!C265="","",IF(Kundendaten!D265="","",Kundendaten!D265))</f>
        <v/>
      </c>
      <c r="E264" s="38" t="str">
        <f>IF(Kundendaten!C265="","",IF(Kundendaten!E265="","",Kundendaten!E265))</f>
        <v/>
      </c>
      <c r="F264" s="38" t="str">
        <f>IF(Kundendaten!C265="","",IF(Kundendaten!F265="","",Kundendaten!F265))</f>
        <v/>
      </c>
      <c r="G264" s="37" t="str">
        <f>IF(Kundendaten!C265="","",IF(Kundendaten!G265="","",Kundendaten!G265))</f>
        <v/>
      </c>
      <c r="H264" s="38" t="str">
        <f>IF(Kundendaten!C265="","",IF(Kundendaten!H265="","",Kundendaten!H265))</f>
        <v/>
      </c>
      <c r="I264" s="37" t="str">
        <f>IF(Kundendaten!C265="","",IF(Kundendaten!I265="","",IF(OR(UPPER(Kundendaten!I265)="D",UPPER(Kundendaten!I265)="DE",UPPER(Kundendaten!I265)="DEU",UPPER(Kundendaten!I265)="DEUTSCHLAND",UPPER(Kundendaten!I265)="GERMANY",UPPER(Kundendaten!I265)="GER"),"",IFERROR(UPPER(VLOOKUP(UPPER(Kundendaten!I265),Laendercodes!$A:$B,2,FALSE())),UPPER(Kundendaten!I265)))))</f>
        <v/>
      </c>
      <c r="J264" s="59" t="str">
        <f>IF(Kundendaten!C265="","",Einstellungen!$C$9-Kundendaten!J265)</f>
        <v/>
      </c>
      <c r="K264" s="37" t="str">
        <f>IF(Kundendaten!C265="","",IF(J264&lt;0,-1,IF(J264&gt;Einstellungen!$C$11,0,IF(J264&lt;=Einstellungen!$D$15,5,IF(J264&lt;=Einstellungen!$D$16,4,IF(J264&lt;=Einstellungen!$D$17,3,IF(J264&lt;=Einstellungen!$D$18,2,1)))))))</f>
        <v/>
      </c>
      <c r="L264" s="37" t="str">
        <f>IF(Kundendaten!C265="","",IF(J264&lt;0,-1,IF(J264&gt;Einstellungen!$C$11,0,IF(Kundendaten!K265&gt;=Einstellungen!$C$24,5,IF(Kundendaten!K265&gt;=Einstellungen!$C$25,4,IF(Kundendaten!K265&gt;=Einstellungen!$C$26,3,IF(Kundendaten!K265&gt;=Einstellungen!$C$27,2,1)))))))</f>
        <v/>
      </c>
      <c r="M264" s="37" t="str">
        <f>IF(Kundendaten!C265="","",IF(J264&lt;0,-1,IF(J264&gt;Einstellungen!$C$11,0,IF(Kundendaten!L265&gt;=Einstellungen!$C$32,5,IF(Kundendaten!L265&gt;=Einstellungen!$C$33,4,IF(Kundendaten!L265&gt;=Einstellungen!$C$34,3,IF(Kundendaten!L265&gt;=Einstellungen!$C$35,2,1)))))))</f>
        <v/>
      </c>
      <c r="N264" s="37" t="str">
        <f>IF(Kundendaten!C265="","",IF(K264=-1,"",IF(K264=0,0,IF(SUM(Einstellungen!$G$15,Einstellungen!$G$24,Einstellungen!$G$32)&lt;&gt;100,"—",ROUND((K264*Einstellungen!$G$15+L264*Einstellungen!$G$24+M264*Einstellungen!$G$32)/100,1)))))</f>
        <v/>
      </c>
      <c r="O264" s="37" t="str">
        <f>IF(Kundendaten!C265="","",IF(K264=-1,"⚠ Datenfehler",IF(K264=0,"Inaktiv",IF(SUM(Einstellungen!$G$15,Einstellungen!$G$24,Einstellungen!$G$32)&lt;&gt;100,"—",IF(N264&gt;=4,"Champion",IF(N264&gt;=3,"Entwicklung",IF(N264&gt;=2,"Gefährdet","Abwanderung")))))))</f>
        <v/>
      </c>
    </row>
    <row r="265" spans="2:15" ht="14.25" customHeight="1" x14ac:dyDescent="0.35">
      <c r="B265" s="37" t="str">
        <f>IF(Kundendaten!C266="","",Kundendaten!B266)</f>
        <v/>
      </c>
      <c r="C265" s="38" t="str">
        <f>IF(Kundendaten!C266="","",IF(Kundendaten!C266="","",Kundendaten!C266))</f>
        <v/>
      </c>
      <c r="D265" s="38" t="str">
        <f>IF(Kundendaten!C266="","",IF(Kundendaten!D266="","",Kundendaten!D266))</f>
        <v/>
      </c>
      <c r="E265" s="38" t="str">
        <f>IF(Kundendaten!C266="","",IF(Kundendaten!E266="","",Kundendaten!E266))</f>
        <v/>
      </c>
      <c r="F265" s="38" t="str">
        <f>IF(Kundendaten!C266="","",IF(Kundendaten!F266="","",Kundendaten!F266))</f>
        <v/>
      </c>
      <c r="G265" s="37" t="str">
        <f>IF(Kundendaten!C266="","",IF(Kundendaten!G266="","",Kundendaten!G266))</f>
        <v/>
      </c>
      <c r="H265" s="38" t="str">
        <f>IF(Kundendaten!C266="","",IF(Kundendaten!H266="","",Kundendaten!H266))</f>
        <v/>
      </c>
      <c r="I265" s="37" t="str">
        <f>IF(Kundendaten!C266="","",IF(Kundendaten!I266="","",IF(OR(UPPER(Kundendaten!I266)="D",UPPER(Kundendaten!I266)="DE",UPPER(Kundendaten!I266)="DEU",UPPER(Kundendaten!I266)="DEUTSCHLAND",UPPER(Kundendaten!I266)="GERMANY",UPPER(Kundendaten!I266)="GER"),"",IFERROR(UPPER(VLOOKUP(UPPER(Kundendaten!I266),Laendercodes!$A:$B,2,FALSE())),UPPER(Kundendaten!I266)))))</f>
        <v/>
      </c>
      <c r="J265" s="59" t="str">
        <f>IF(Kundendaten!C266="","",Einstellungen!$C$9-Kundendaten!J266)</f>
        <v/>
      </c>
      <c r="K265" s="37" t="str">
        <f>IF(Kundendaten!C266="","",IF(J265&lt;0,-1,IF(J265&gt;Einstellungen!$C$11,0,IF(J265&lt;=Einstellungen!$D$15,5,IF(J265&lt;=Einstellungen!$D$16,4,IF(J265&lt;=Einstellungen!$D$17,3,IF(J265&lt;=Einstellungen!$D$18,2,1)))))))</f>
        <v/>
      </c>
      <c r="L265" s="37" t="str">
        <f>IF(Kundendaten!C266="","",IF(J265&lt;0,-1,IF(J265&gt;Einstellungen!$C$11,0,IF(Kundendaten!K266&gt;=Einstellungen!$C$24,5,IF(Kundendaten!K266&gt;=Einstellungen!$C$25,4,IF(Kundendaten!K266&gt;=Einstellungen!$C$26,3,IF(Kundendaten!K266&gt;=Einstellungen!$C$27,2,1)))))))</f>
        <v/>
      </c>
      <c r="M265" s="37" t="str">
        <f>IF(Kundendaten!C266="","",IF(J265&lt;0,-1,IF(J265&gt;Einstellungen!$C$11,0,IF(Kundendaten!L266&gt;=Einstellungen!$C$32,5,IF(Kundendaten!L266&gt;=Einstellungen!$C$33,4,IF(Kundendaten!L266&gt;=Einstellungen!$C$34,3,IF(Kundendaten!L266&gt;=Einstellungen!$C$35,2,1)))))))</f>
        <v/>
      </c>
      <c r="N265" s="37" t="str">
        <f>IF(Kundendaten!C266="","",IF(K265=-1,"",IF(K265=0,0,IF(SUM(Einstellungen!$G$15,Einstellungen!$G$24,Einstellungen!$G$32)&lt;&gt;100,"—",ROUND((K265*Einstellungen!$G$15+L265*Einstellungen!$G$24+M265*Einstellungen!$G$32)/100,1)))))</f>
        <v/>
      </c>
      <c r="O265" s="37" t="str">
        <f>IF(Kundendaten!C266="","",IF(K265=-1,"⚠ Datenfehler",IF(K265=0,"Inaktiv",IF(SUM(Einstellungen!$G$15,Einstellungen!$G$24,Einstellungen!$G$32)&lt;&gt;100,"—",IF(N265&gt;=4,"Champion",IF(N265&gt;=3,"Entwicklung",IF(N265&gt;=2,"Gefährdet","Abwanderung")))))))</f>
        <v/>
      </c>
    </row>
    <row r="266" spans="2:15" ht="14.25" customHeight="1" x14ac:dyDescent="0.35">
      <c r="B266" s="37" t="str">
        <f>IF(Kundendaten!C267="","",Kundendaten!B267)</f>
        <v/>
      </c>
      <c r="C266" s="38" t="str">
        <f>IF(Kundendaten!C267="","",IF(Kundendaten!C267="","",Kundendaten!C267))</f>
        <v/>
      </c>
      <c r="D266" s="38" t="str">
        <f>IF(Kundendaten!C267="","",IF(Kundendaten!D267="","",Kundendaten!D267))</f>
        <v/>
      </c>
      <c r="E266" s="38" t="str">
        <f>IF(Kundendaten!C267="","",IF(Kundendaten!E267="","",Kundendaten!E267))</f>
        <v/>
      </c>
      <c r="F266" s="38" t="str">
        <f>IF(Kundendaten!C267="","",IF(Kundendaten!F267="","",Kundendaten!F267))</f>
        <v/>
      </c>
      <c r="G266" s="37" t="str">
        <f>IF(Kundendaten!C267="","",IF(Kundendaten!G267="","",Kundendaten!G267))</f>
        <v/>
      </c>
      <c r="H266" s="38" t="str">
        <f>IF(Kundendaten!C267="","",IF(Kundendaten!H267="","",Kundendaten!H267))</f>
        <v/>
      </c>
      <c r="I266" s="37" t="str">
        <f>IF(Kundendaten!C267="","",IF(Kundendaten!I267="","",IF(OR(UPPER(Kundendaten!I267)="D",UPPER(Kundendaten!I267)="DE",UPPER(Kundendaten!I267)="DEU",UPPER(Kundendaten!I267)="DEUTSCHLAND",UPPER(Kundendaten!I267)="GERMANY",UPPER(Kundendaten!I267)="GER"),"",IFERROR(UPPER(VLOOKUP(UPPER(Kundendaten!I267),Laendercodes!$A:$B,2,FALSE())),UPPER(Kundendaten!I267)))))</f>
        <v/>
      </c>
      <c r="J266" s="59" t="str">
        <f>IF(Kundendaten!C267="","",Einstellungen!$C$9-Kundendaten!J267)</f>
        <v/>
      </c>
      <c r="K266" s="37" t="str">
        <f>IF(Kundendaten!C267="","",IF(J266&lt;0,-1,IF(J266&gt;Einstellungen!$C$11,0,IF(J266&lt;=Einstellungen!$D$15,5,IF(J266&lt;=Einstellungen!$D$16,4,IF(J266&lt;=Einstellungen!$D$17,3,IF(J266&lt;=Einstellungen!$D$18,2,1)))))))</f>
        <v/>
      </c>
      <c r="L266" s="37" t="str">
        <f>IF(Kundendaten!C267="","",IF(J266&lt;0,-1,IF(J266&gt;Einstellungen!$C$11,0,IF(Kundendaten!K267&gt;=Einstellungen!$C$24,5,IF(Kundendaten!K267&gt;=Einstellungen!$C$25,4,IF(Kundendaten!K267&gt;=Einstellungen!$C$26,3,IF(Kundendaten!K267&gt;=Einstellungen!$C$27,2,1)))))))</f>
        <v/>
      </c>
      <c r="M266" s="37" t="str">
        <f>IF(Kundendaten!C267="","",IF(J266&lt;0,-1,IF(J266&gt;Einstellungen!$C$11,0,IF(Kundendaten!L267&gt;=Einstellungen!$C$32,5,IF(Kundendaten!L267&gt;=Einstellungen!$C$33,4,IF(Kundendaten!L267&gt;=Einstellungen!$C$34,3,IF(Kundendaten!L267&gt;=Einstellungen!$C$35,2,1)))))))</f>
        <v/>
      </c>
      <c r="N266" s="37" t="str">
        <f>IF(Kundendaten!C267="","",IF(K266=-1,"",IF(K266=0,0,IF(SUM(Einstellungen!$G$15,Einstellungen!$G$24,Einstellungen!$G$32)&lt;&gt;100,"—",ROUND((K266*Einstellungen!$G$15+L266*Einstellungen!$G$24+M266*Einstellungen!$G$32)/100,1)))))</f>
        <v/>
      </c>
      <c r="O266" s="37" t="str">
        <f>IF(Kundendaten!C267="","",IF(K266=-1,"⚠ Datenfehler",IF(K266=0,"Inaktiv",IF(SUM(Einstellungen!$G$15,Einstellungen!$G$24,Einstellungen!$G$32)&lt;&gt;100,"—",IF(N266&gt;=4,"Champion",IF(N266&gt;=3,"Entwicklung",IF(N266&gt;=2,"Gefährdet","Abwanderung")))))))</f>
        <v/>
      </c>
    </row>
    <row r="267" spans="2:15" ht="14.25" customHeight="1" x14ac:dyDescent="0.35">
      <c r="B267" s="37" t="str">
        <f>IF(Kundendaten!C268="","",Kundendaten!B268)</f>
        <v/>
      </c>
      <c r="C267" s="38" t="str">
        <f>IF(Kundendaten!C268="","",IF(Kundendaten!C268="","",Kundendaten!C268))</f>
        <v/>
      </c>
      <c r="D267" s="38" t="str">
        <f>IF(Kundendaten!C268="","",IF(Kundendaten!D268="","",Kundendaten!D268))</f>
        <v/>
      </c>
      <c r="E267" s="38" t="str">
        <f>IF(Kundendaten!C268="","",IF(Kundendaten!E268="","",Kundendaten!E268))</f>
        <v/>
      </c>
      <c r="F267" s="38" t="str">
        <f>IF(Kundendaten!C268="","",IF(Kundendaten!F268="","",Kundendaten!F268))</f>
        <v/>
      </c>
      <c r="G267" s="37" t="str">
        <f>IF(Kundendaten!C268="","",IF(Kundendaten!G268="","",Kundendaten!G268))</f>
        <v/>
      </c>
      <c r="H267" s="38" t="str">
        <f>IF(Kundendaten!C268="","",IF(Kundendaten!H268="","",Kundendaten!H268))</f>
        <v/>
      </c>
      <c r="I267" s="37" t="str">
        <f>IF(Kundendaten!C268="","",IF(Kundendaten!I268="","",IF(OR(UPPER(Kundendaten!I268)="D",UPPER(Kundendaten!I268)="DE",UPPER(Kundendaten!I268)="DEU",UPPER(Kundendaten!I268)="DEUTSCHLAND",UPPER(Kundendaten!I268)="GERMANY",UPPER(Kundendaten!I268)="GER"),"",IFERROR(UPPER(VLOOKUP(UPPER(Kundendaten!I268),Laendercodes!$A:$B,2,FALSE())),UPPER(Kundendaten!I268)))))</f>
        <v/>
      </c>
      <c r="J267" s="59" t="str">
        <f>IF(Kundendaten!C268="","",Einstellungen!$C$9-Kundendaten!J268)</f>
        <v/>
      </c>
      <c r="K267" s="37" t="str">
        <f>IF(Kundendaten!C268="","",IF(J267&lt;0,-1,IF(J267&gt;Einstellungen!$C$11,0,IF(J267&lt;=Einstellungen!$D$15,5,IF(J267&lt;=Einstellungen!$D$16,4,IF(J267&lt;=Einstellungen!$D$17,3,IF(J267&lt;=Einstellungen!$D$18,2,1)))))))</f>
        <v/>
      </c>
      <c r="L267" s="37" t="str">
        <f>IF(Kundendaten!C268="","",IF(J267&lt;0,-1,IF(J267&gt;Einstellungen!$C$11,0,IF(Kundendaten!K268&gt;=Einstellungen!$C$24,5,IF(Kundendaten!K268&gt;=Einstellungen!$C$25,4,IF(Kundendaten!K268&gt;=Einstellungen!$C$26,3,IF(Kundendaten!K268&gt;=Einstellungen!$C$27,2,1)))))))</f>
        <v/>
      </c>
      <c r="M267" s="37" t="str">
        <f>IF(Kundendaten!C268="","",IF(J267&lt;0,-1,IF(J267&gt;Einstellungen!$C$11,0,IF(Kundendaten!L268&gt;=Einstellungen!$C$32,5,IF(Kundendaten!L268&gt;=Einstellungen!$C$33,4,IF(Kundendaten!L268&gt;=Einstellungen!$C$34,3,IF(Kundendaten!L268&gt;=Einstellungen!$C$35,2,1)))))))</f>
        <v/>
      </c>
      <c r="N267" s="37" t="str">
        <f>IF(Kundendaten!C268="","",IF(K267=-1,"",IF(K267=0,0,IF(SUM(Einstellungen!$G$15,Einstellungen!$G$24,Einstellungen!$G$32)&lt;&gt;100,"—",ROUND((K267*Einstellungen!$G$15+L267*Einstellungen!$G$24+M267*Einstellungen!$G$32)/100,1)))))</f>
        <v/>
      </c>
      <c r="O267" s="37" t="str">
        <f>IF(Kundendaten!C268="","",IF(K267=-1,"⚠ Datenfehler",IF(K267=0,"Inaktiv",IF(SUM(Einstellungen!$G$15,Einstellungen!$G$24,Einstellungen!$G$32)&lt;&gt;100,"—",IF(N267&gt;=4,"Champion",IF(N267&gt;=3,"Entwicklung",IF(N267&gt;=2,"Gefährdet","Abwanderung")))))))</f>
        <v/>
      </c>
    </row>
    <row r="268" spans="2:15" ht="14.25" customHeight="1" x14ac:dyDescent="0.35">
      <c r="B268" s="37" t="str">
        <f>IF(Kundendaten!C269="","",Kundendaten!B269)</f>
        <v/>
      </c>
      <c r="C268" s="38" t="str">
        <f>IF(Kundendaten!C269="","",IF(Kundendaten!C269="","",Kundendaten!C269))</f>
        <v/>
      </c>
      <c r="D268" s="38" t="str">
        <f>IF(Kundendaten!C269="","",IF(Kundendaten!D269="","",Kundendaten!D269))</f>
        <v/>
      </c>
      <c r="E268" s="38" t="str">
        <f>IF(Kundendaten!C269="","",IF(Kundendaten!E269="","",Kundendaten!E269))</f>
        <v/>
      </c>
      <c r="F268" s="38" t="str">
        <f>IF(Kundendaten!C269="","",IF(Kundendaten!F269="","",Kundendaten!F269))</f>
        <v/>
      </c>
      <c r="G268" s="37" t="str">
        <f>IF(Kundendaten!C269="","",IF(Kundendaten!G269="","",Kundendaten!G269))</f>
        <v/>
      </c>
      <c r="H268" s="38" t="str">
        <f>IF(Kundendaten!C269="","",IF(Kundendaten!H269="","",Kundendaten!H269))</f>
        <v/>
      </c>
      <c r="I268" s="37" t="str">
        <f>IF(Kundendaten!C269="","",IF(Kundendaten!I269="","",IF(OR(UPPER(Kundendaten!I269)="D",UPPER(Kundendaten!I269)="DE",UPPER(Kundendaten!I269)="DEU",UPPER(Kundendaten!I269)="DEUTSCHLAND",UPPER(Kundendaten!I269)="GERMANY",UPPER(Kundendaten!I269)="GER"),"",IFERROR(UPPER(VLOOKUP(UPPER(Kundendaten!I269),Laendercodes!$A:$B,2,FALSE())),UPPER(Kundendaten!I269)))))</f>
        <v/>
      </c>
      <c r="J268" s="59" t="str">
        <f>IF(Kundendaten!C269="","",Einstellungen!$C$9-Kundendaten!J269)</f>
        <v/>
      </c>
      <c r="K268" s="37" t="str">
        <f>IF(Kundendaten!C269="","",IF(J268&lt;0,-1,IF(J268&gt;Einstellungen!$C$11,0,IF(J268&lt;=Einstellungen!$D$15,5,IF(J268&lt;=Einstellungen!$D$16,4,IF(J268&lt;=Einstellungen!$D$17,3,IF(J268&lt;=Einstellungen!$D$18,2,1)))))))</f>
        <v/>
      </c>
      <c r="L268" s="37" t="str">
        <f>IF(Kundendaten!C269="","",IF(J268&lt;0,-1,IF(J268&gt;Einstellungen!$C$11,0,IF(Kundendaten!K269&gt;=Einstellungen!$C$24,5,IF(Kundendaten!K269&gt;=Einstellungen!$C$25,4,IF(Kundendaten!K269&gt;=Einstellungen!$C$26,3,IF(Kundendaten!K269&gt;=Einstellungen!$C$27,2,1)))))))</f>
        <v/>
      </c>
      <c r="M268" s="37" t="str">
        <f>IF(Kundendaten!C269="","",IF(J268&lt;0,-1,IF(J268&gt;Einstellungen!$C$11,0,IF(Kundendaten!L269&gt;=Einstellungen!$C$32,5,IF(Kundendaten!L269&gt;=Einstellungen!$C$33,4,IF(Kundendaten!L269&gt;=Einstellungen!$C$34,3,IF(Kundendaten!L269&gt;=Einstellungen!$C$35,2,1)))))))</f>
        <v/>
      </c>
      <c r="N268" s="37" t="str">
        <f>IF(Kundendaten!C269="","",IF(K268=-1,"",IF(K268=0,0,IF(SUM(Einstellungen!$G$15,Einstellungen!$G$24,Einstellungen!$G$32)&lt;&gt;100,"—",ROUND((K268*Einstellungen!$G$15+L268*Einstellungen!$G$24+M268*Einstellungen!$G$32)/100,1)))))</f>
        <v/>
      </c>
      <c r="O268" s="37" t="str">
        <f>IF(Kundendaten!C269="","",IF(K268=-1,"⚠ Datenfehler",IF(K268=0,"Inaktiv",IF(SUM(Einstellungen!$G$15,Einstellungen!$G$24,Einstellungen!$G$32)&lt;&gt;100,"—",IF(N268&gt;=4,"Champion",IF(N268&gt;=3,"Entwicklung",IF(N268&gt;=2,"Gefährdet","Abwanderung")))))))</f>
        <v/>
      </c>
    </row>
    <row r="269" spans="2:15" ht="14.25" customHeight="1" x14ac:dyDescent="0.35">
      <c r="B269" s="37" t="str">
        <f>IF(Kundendaten!C270="","",Kundendaten!B270)</f>
        <v/>
      </c>
      <c r="C269" s="38" t="str">
        <f>IF(Kundendaten!C270="","",IF(Kundendaten!C270="","",Kundendaten!C270))</f>
        <v/>
      </c>
      <c r="D269" s="38" t="str">
        <f>IF(Kundendaten!C270="","",IF(Kundendaten!D270="","",Kundendaten!D270))</f>
        <v/>
      </c>
      <c r="E269" s="38" t="str">
        <f>IF(Kundendaten!C270="","",IF(Kundendaten!E270="","",Kundendaten!E270))</f>
        <v/>
      </c>
      <c r="F269" s="38" t="str">
        <f>IF(Kundendaten!C270="","",IF(Kundendaten!F270="","",Kundendaten!F270))</f>
        <v/>
      </c>
      <c r="G269" s="37" t="str">
        <f>IF(Kundendaten!C270="","",IF(Kundendaten!G270="","",Kundendaten!G270))</f>
        <v/>
      </c>
      <c r="H269" s="38" t="str">
        <f>IF(Kundendaten!C270="","",IF(Kundendaten!H270="","",Kundendaten!H270))</f>
        <v/>
      </c>
      <c r="I269" s="37" t="str">
        <f>IF(Kundendaten!C270="","",IF(Kundendaten!I270="","",IF(OR(UPPER(Kundendaten!I270)="D",UPPER(Kundendaten!I270)="DE",UPPER(Kundendaten!I270)="DEU",UPPER(Kundendaten!I270)="DEUTSCHLAND",UPPER(Kundendaten!I270)="GERMANY",UPPER(Kundendaten!I270)="GER"),"",IFERROR(UPPER(VLOOKUP(UPPER(Kundendaten!I270),Laendercodes!$A:$B,2,FALSE())),UPPER(Kundendaten!I270)))))</f>
        <v/>
      </c>
      <c r="J269" s="59" t="str">
        <f>IF(Kundendaten!C270="","",Einstellungen!$C$9-Kundendaten!J270)</f>
        <v/>
      </c>
      <c r="K269" s="37" t="str">
        <f>IF(Kundendaten!C270="","",IF(J269&lt;0,-1,IF(J269&gt;Einstellungen!$C$11,0,IF(J269&lt;=Einstellungen!$D$15,5,IF(J269&lt;=Einstellungen!$D$16,4,IF(J269&lt;=Einstellungen!$D$17,3,IF(J269&lt;=Einstellungen!$D$18,2,1)))))))</f>
        <v/>
      </c>
      <c r="L269" s="37" t="str">
        <f>IF(Kundendaten!C270="","",IF(J269&lt;0,-1,IF(J269&gt;Einstellungen!$C$11,0,IF(Kundendaten!K270&gt;=Einstellungen!$C$24,5,IF(Kundendaten!K270&gt;=Einstellungen!$C$25,4,IF(Kundendaten!K270&gt;=Einstellungen!$C$26,3,IF(Kundendaten!K270&gt;=Einstellungen!$C$27,2,1)))))))</f>
        <v/>
      </c>
      <c r="M269" s="37" t="str">
        <f>IF(Kundendaten!C270="","",IF(J269&lt;0,-1,IF(J269&gt;Einstellungen!$C$11,0,IF(Kundendaten!L270&gt;=Einstellungen!$C$32,5,IF(Kundendaten!L270&gt;=Einstellungen!$C$33,4,IF(Kundendaten!L270&gt;=Einstellungen!$C$34,3,IF(Kundendaten!L270&gt;=Einstellungen!$C$35,2,1)))))))</f>
        <v/>
      </c>
      <c r="N269" s="37" t="str">
        <f>IF(Kundendaten!C270="","",IF(K269=-1,"",IF(K269=0,0,IF(SUM(Einstellungen!$G$15,Einstellungen!$G$24,Einstellungen!$G$32)&lt;&gt;100,"—",ROUND((K269*Einstellungen!$G$15+L269*Einstellungen!$G$24+M269*Einstellungen!$G$32)/100,1)))))</f>
        <v/>
      </c>
      <c r="O269" s="37" t="str">
        <f>IF(Kundendaten!C270="","",IF(K269=-1,"⚠ Datenfehler",IF(K269=0,"Inaktiv",IF(SUM(Einstellungen!$G$15,Einstellungen!$G$24,Einstellungen!$G$32)&lt;&gt;100,"—",IF(N269&gt;=4,"Champion",IF(N269&gt;=3,"Entwicklung",IF(N269&gt;=2,"Gefährdet","Abwanderung")))))))</f>
        <v/>
      </c>
    </row>
    <row r="270" spans="2:15" ht="14.25" customHeight="1" x14ac:dyDescent="0.35">
      <c r="B270" s="37" t="str">
        <f>IF(Kundendaten!C271="","",Kundendaten!B271)</f>
        <v/>
      </c>
      <c r="C270" s="38" t="str">
        <f>IF(Kundendaten!C271="","",IF(Kundendaten!C271="","",Kundendaten!C271))</f>
        <v/>
      </c>
      <c r="D270" s="38" t="str">
        <f>IF(Kundendaten!C271="","",IF(Kundendaten!D271="","",Kundendaten!D271))</f>
        <v/>
      </c>
      <c r="E270" s="38" t="str">
        <f>IF(Kundendaten!C271="","",IF(Kundendaten!E271="","",Kundendaten!E271))</f>
        <v/>
      </c>
      <c r="F270" s="38" t="str">
        <f>IF(Kundendaten!C271="","",IF(Kundendaten!F271="","",Kundendaten!F271))</f>
        <v/>
      </c>
      <c r="G270" s="37" t="str">
        <f>IF(Kundendaten!C271="","",IF(Kundendaten!G271="","",Kundendaten!G271))</f>
        <v/>
      </c>
      <c r="H270" s="38" t="str">
        <f>IF(Kundendaten!C271="","",IF(Kundendaten!H271="","",Kundendaten!H271))</f>
        <v/>
      </c>
      <c r="I270" s="37" t="str">
        <f>IF(Kundendaten!C271="","",IF(Kundendaten!I271="","",IF(OR(UPPER(Kundendaten!I271)="D",UPPER(Kundendaten!I271)="DE",UPPER(Kundendaten!I271)="DEU",UPPER(Kundendaten!I271)="DEUTSCHLAND",UPPER(Kundendaten!I271)="GERMANY",UPPER(Kundendaten!I271)="GER"),"",IFERROR(UPPER(VLOOKUP(UPPER(Kundendaten!I271),Laendercodes!$A:$B,2,FALSE())),UPPER(Kundendaten!I271)))))</f>
        <v/>
      </c>
      <c r="J270" s="59" t="str">
        <f>IF(Kundendaten!C271="","",Einstellungen!$C$9-Kundendaten!J271)</f>
        <v/>
      </c>
      <c r="K270" s="37" t="str">
        <f>IF(Kundendaten!C271="","",IF(J270&lt;0,-1,IF(J270&gt;Einstellungen!$C$11,0,IF(J270&lt;=Einstellungen!$D$15,5,IF(J270&lt;=Einstellungen!$D$16,4,IF(J270&lt;=Einstellungen!$D$17,3,IF(J270&lt;=Einstellungen!$D$18,2,1)))))))</f>
        <v/>
      </c>
      <c r="L270" s="37" t="str">
        <f>IF(Kundendaten!C271="","",IF(J270&lt;0,-1,IF(J270&gt;Einstellungen!$C$11,0,IF(Kundendaten!K271&gt;=Einstellungen!$C$24,5,IF(Kundendaten!K271&gt;=Einstellungen!$C$25,4,IF(Kundendaten!K271&gt;=Einstellungen!$C$26,3,IF(Kundendaten!K271&gt;=Einstellungen!$C$27,2,1)))))))</f>
        <v/>
      </c>
      <c r="M270" s="37" t="str">
        <f>IF(Kundendaten!C271="","",IF(J270&lt;0,-1,IF(J270&gt;Einstellungen!$C$11,0,IF(Kundendaten!L271&gt;=Einstellungen!$C$32,5,IF(Kundendaten!L271&gt;=Einstellungen!$C$33,4,IF(Kundendaten!L271&gt;=Einstellungen!$C$34,3,IF(Kundendaten!L271&gt;=Einstellungen!$C$35,2,1)))))))</f>
        <v/>
      </c>
      <c r="N270" s="37" t="str">
        <f>IF(Kundendaten!C271="","",IF(K270=-1,"",IF(K270=0,0,IF(SUM(Einstellungen!$G$15,Einstellungen!$G$24,Einstellungen!$G$32)&lt;&gt;100,"—",ROUND((K270*Einstellungen!$G$15+L270*Einstellungen!$G$24+M270*Einstellungen!$G$32)/100,1)))))</f>
        <v/>
      </c>
      <c r="O270" s="37" t="str">
        <f>IF(Kundendaten!C271="","",IF(K270=-1,"⚠ Datenfehler",IF(K270=0,"Inaktiv",IF(SUM(Einstellungen!$G$15,Einstellungen!$G$24,Einstellungen!$G$32)&lt;&gt;100,"—",IF(N270&gt;=4,"Champion",IF(N270&gt;=3,"Entwicklung",IF(N270&gt;=2,"Gefährdet","Abwanderung")))))))</f>
        <v/>
      </c>
    </row>
    <row r="271" spans="2:15" ht="14.25" customHeight="1" x14ac:dyDescent="0.35">
      <c r="B271" s="37" t="str">
        <f>IF(Kundendaten!C272="","",Kundendaten!B272)</f>
        <v/>
      </c>
      <c r="C271" s="38" t="str">
        <f>IF(Kundendaten!C272="","",IF(Kundendaten!C272="","",Kundendaten!C272))</f>
        <v/>
      </c>
      <c r="D271" s="38" t="str">
        <f>IF(Kundendaten!C272="","",IF(Kundendaten!D272="","",Kundendaten!D272))</f>
        <v/>
      </c>
      <c r="E271" s="38" t="str">
        <f>IF(Kundendaten!C272="","",IF(Kundendaten!E272="","",Kundendaten!E272))</f>
        <v/>
      </c>
      <c r="F271" s="38" t="str">
        <f>IF(Kundendaten!C272="","",IF(Kundendaten!F272="","",Kundendaten!F272))</f>
        <v/>
      </c>
      <c r="G271" s="37" t="str">
        <f>IF(Kundendaten!C272="","",IF(Kundendaten!G272="","",Kundendaten!G272))</f>
        <v/>
      </c>
      <c r="H271" s="38" t="str">
        <f>IF(Kundendaten!C272="","",IF(Kundendaten!H272="","",Kundendaten!H272))</f>
        <v/>
      </c>
      <c r="I271" s="37" t="str">
        <f>IF(Kundendaten!C272="","",IF(Kundendaten!I272="","",IF(OR(UPPER(Kundendaten!I272)="D",UPPER(Kundendaten!I272)="DE",UPPER(Kundendaten!I272)="DEU",UPPER(Kundendaten!I272)="DEUTSCHLAND",UPPER(Kundendaten!I272)="GERMANY",UPPER(Kundendaten!I272)="GER"),"",IFERROR(UPPER(VLOOKUP(UPPER(Kundendaten!I272),Laendercodes!$A:$B,2,FALSE())),UPPER(Kundendaten!I272)))))</f>
        <v/>
      </c>
      <c r="J271" s="59" t="str">
        <f>IF(Kundendaten!C272="","",Einstellungen!$C$9-Kundendaten!J272)</f>
        <v/>
      </c>
      <c r="K271" s="37" t="str">
        <f>IF(Kundendaten!C272="","",IF(J271&lt;0,-1,IF(J271&gt;Einstellungen!$C$11,0,IF(J271&lt;=Einstellungen!$D$15,5,IF(J271&lt;=Einstellungen!$D$16,4,IF(J271&lt;=Einstellungen!$D$17,3,IF(J271&lt;=Einstellungen!$D$18,2,1)))))))</f>
        <v/>
      </c>
      <c r="L271" s="37" t="str">
        <f>IF(Kundendaten!C272="","",IF(J271&lt;0,-1,IF(J271&gt;Einstellungen!$C$11,0,IF(Kundendaten!K272&gt;=Einstellungen!$C$24,5,IF(Kundendaten!K272&gt;=Einstellungen!$C$25,4,IF(Kundendaten!K272&gt;=Einstellungen!$C$26,3,IF(Kundendaten!K272&gt;=Einstellungen!$C$27,2,1)))))))</f>
        <v/>
      </c>
      <c r="M271" s="37" t="str">
        <f>IF(Kundendaten!C272="","",IF(J271&lt;0,-1,IF(J271&gt;Einstellungen!$C$11,0,IF(Kundendaten!L272&gt;=Einstellungen!$C$32,5,IF(Kundendaten!L272&gt;=Einstellungen!$C$33,4,IF(Kundendaten!L272&gt;=Einstellungen!$C$34,3,IF(Kundendaten!L272&gt;=Einstellungen!$C$35,2,1)))))))</f>
        <v/>
      </c>
      <c r="N271" s="37" t="str">
        <f>IF(Kundendaten!C272="","",IF(K271=-1,"",IF(K271=0,0,IF(SUM(Einstellungen!$G$15,Einstellungen!$G$24,Einstellungen!$G$32)&lt;&gt;100,"—",ROUND((K271*Einstellungen!$G$15+L271*Einstellungen!$G$24+M271*Einstellungen!$G$32)/100,1)))))</f>
        <v/>
      </c>
      <c r="O271" s="37" t="str">
        <f>IF(Kundendaten!C272="","",IF(K271=-1,"⚠ Datenfehler",IF(K271=0,"Inaktiv",IF(SUM(Einstellungen!$G$15,Einstellungen!$G$24,Einstellungen!$G$32)&lt;&gt;100,"—",IF(N271&gt;=4,"Champion",IF(N271&gt;=3,"Entwicklung",IF(N271&gt;=2,"Gefährdet","Abwanderung")))))))</f>
        <v/>
      </c>
    </row>
    <row r="272" spans="2:15" ht="14.25" customHeight="1" x14ac:dyDescent="0.35">
      <c r="B272" s="37" t="str">
        <f>IF(Kundendaten!C273="","",Kundendaten!B273)</f>
        <v/>
      </c>
      <c r="C272" s="38" t="str">
        <f>IF(Kundendaten!C273="","",IF(Kundendaten!C273="","",Kundendaten!C273))</f>
        <v/>
      </c>
      <c r="D272" s="38" t="str">
        <f>IF(Kundendaten!C273="","",IF(Kundendaten!D273="","",Kundendaten!D273))</f>
        <v/>
      </c>
      <c r="E272" s="38" t="str">
        <f>IF(Kundendaten!C273="","",IF(Kundendaten!E273="","",Kundendaten!E273))</f>
        <v/>
      </c>
      <c r="F272" s="38" t="str">
        <f>IF(Kundendaten!C273="","",IF(Kundendaten!F273="","",Kundendaten!F273))</f>
        <v/>
      </c>
      <c r="G272" s="37" t="str">
        <f>IF(Kundendaten!C273="","",IF(Kundendaten!G273="","",Kundendaten!G273))</f>
        <v/>
      </c>
      <c r="H272" s="38" t="str">
        <f>IF(Kundendaten!C273="","",IF(Kundendaten!H273="","",Kundendaten!H273))</f>
        <v/>
      </c>
      <c r="I272" s="37" t="str">
        <f>IF(Kundendaten!C273="","",IF(Kundendaten!I273="","",IF(OR(UPPER(Kundendaten!I273)="D",UPPER(Kundendaten!I273)="DE",UPPER(Kundendaten!I273)="DEU",UPPER(Kundendaten!I273)="DEUTSCHLAND",UPPER(Kundendaten!I273)="GERMANY",UPPER(Kundendaten!I273)="GER"),"",IFERROR(UPPER(VLOOKUP(UPPER(Kundendaten!I273),Laendercodes!$A:$B,2,FALSE())),UPPER(Kundendaten!I273)))))</f>
        <v/>
      </c>
      <c r="J272" s="59" t="str">
        <f>IF(Kundendaten!C273="","",Einstellungen!$C$9-Kundendaten!J273)</f>
        <v/>
      </c>
      <c r="K272" s="37" t="str">
        <f>IF(Kundendaten!C273="","",IF(J272&lt;0,-1,IF(J272&gt;Einstellungen!$C$11,0,IF(J272&lt;=Einstellungen!$D$15,5,IF(J272&lt;=Einstellungen!$D$16,4,IF(J272&lt;=Einstellungen!$D$17,3,IF(J272&lt;=Einstellungen!$D$18,2,1)))))))</f>
        <v/>
      </c>
      <c r="L272" s="37" t="str">
        <f>IF(Kundendaten!C273="","",IF(J272&lt;0,-1,IF(J272&gt;Einstellungen!$C$11,0,IF(Kundendaten!K273&gt;=Einstellungen!$C$24,5,IF(Kundendaten!K273&gt;=Einstellungen!$C$25,4,IF(Kundendaten!K273&gt;=Einstellungen!$C$26,3,IF(Kundendaten!K273&gt;=Einstellungen!$C$27,2,1)))))))</f>
        <v/>
      </c>
      <c r="M272" s="37" t="str">
        <f>IF(Kundendaten!C273="","",IF(J272&lt;0,-1,IF(J272&gt;Einstellungen!$C$11,0,IF(Kundendaten!L273&gt;=Einstellungen!$C$32,5,IF(Kundendaten!L273&gt;=Einstellungen!$C$33,4,IF(Kundendaten!L273&gt;=Einstellungen!$C$34,3,IF(Kundendaten!L273&gt;=Einstellungen!$C$35,2,1)))))))</f>
        <v/>
      </c>
      <c r="N272" s="37" t="str">
        <f>IF(Kundendaten!C273="","",IF(K272=-1,"",IF(K272=0,0,IF(SUM(Einstellungen!$G$15,Einstellungen!$G$24,Einstellungen!$G$32)&lt;&gt;100,"—",ROUND((K272*Einstellungen!$G$15+L272*Einstellungen!$G$24+M272*Einstellungen!$G$32)/100,1)))))</f>
        <v/>
      </c>
      <c r="O272" s="37" t="str">
        <f>IF(Kundendaten!C273="","",IF(K272=-1,"⚠ Datenfehler",IF(K272=0,"Inaktiv",IF(SUM(Einstellungen!$G$15,Einstellungen!$G$24,Einstellungen!$G$32)&lt;&gt;100,"—",IF(N272&gt;=4,"Champion",IF(N272&gt;=3,"Entwicklung",IF(N272&gt;=2,"Gefährdet","Abwanderung")))))))</f>
        <v/>
      </c>
    </row>
    <row r="273" spans="2:15" ht="14.25" customHeight="1" x14ac:dyDescent="0.35">
      <c r="B273" s="37" t="str">
        <f>IF(Kundendaten!C274="","",Kundendaten!B274)</f>
        <v/>
      </c>
      <c r="C273" s="38" t="str">
        <f>IF(Kundendaten!C274="","",IF(Kundendaten!C274="","",Kundendaten!C274))</f>
        <v/>
      </c>
      <c r="D273" s="38" t="str">
        <f>IF(Kundendaten!C274="","",IF(Kundendaten!D274="","",Kundendaten!D274))</f>
        <v/>
      </c>
      <c r="E273" s="38" t="str">
        <f>IF(Kundendaten!C274="","",IF(Kundendaten!E274="","",Kundendaten!E274))</f>
        <v/>
      </c>
      <c r="F273" s="38" t="str">
        <f>IF(Kundendaten!C274="","",IF(Kundendaten!F274="","",Kundendaten!F274))</f>
        <v/>
      </c>
      <c r="G273" s="37" t="str">
        <f>IF(Kundendaten!C274="","",IF(Kundendaten!G274="","",Kundendaten!G274))</f>
        <v/>
      </c>
      <c r="H273" s="38" t="str">
        <f>IF(Kundendaten!C274="","",IF(Kundendaten!H274="","",Kundendaten!H274))</f>
        <v/>
      </c>
      <c r="I273" s="37" t="str">
        <f>IF(Kundendaten!C274="","",IF(Kundendaten!I274="","",IF(OR(UPPER(Kundendaten!I274)="D",UPPER(Kundendaten!I274)="DE",UPPER(Kundendaten!I274)="DEU",UPPER(Kundendaten!I274)="DEUTSCHLAND",UPPER(Kundendaten!I274)="GERMANY",UPPER(Kundendaten!I274)="GER"),"",IFERROR(UPPER(VLOOKUP(UPPER(Kundendaten!I274),Laendercodes!$A:$B,2,FALSE())),UPPER(Kundendaten!I274)))))</f>
        <v/>
      </c>
      <c r="J273" s="59" t="str">
        <f>IF(Kundendaten!C274="","",Einstellungen!$C$9-Kundendaten!J274)</f>
        <v/>
      </c>
      <c r="K273" s="37" t="str">
        <f>IF(Kundendaten!C274="","",IF(J273&lt;0,-1,IF(J273&gt;Einstellungen!$C$11,0,IF(J273&lt;=Einstellungen!$D$15,5,IF(J273&lt;=Einstellungen!$D$16,4,IF(J273&lt;=Einstellungen!$D$17,3,IF(J273&lt;=Einstellungen!$D$18,2,1)))))))</f>
        <v/>
      </c>
      <c r="L273" s="37" t="str">
        <f>IF(Kundendaten!C274="","",IF(J273&lt;0,-1,IF(J273&gt;Einstellungen!$C$11,0,IF(Kundendaten!K274&gt;=Einstellungen!$C$24,5,IF(Kundendaten!K274&gt;=Einstellungen!$C$25,4,IF(Kundendaten!K274&gt;=Einstellungen!$C$26,3,IF(Kundendaten!K274&gt;=Einstellungen!$C$27,2,1)))))))</f>
        <v/>
      </c>
      <c r="M273" s="37" t="str">
        <f>IF(Kundendaten!C274="","",IF(J273&lt;0,-1,IF(J273&gt;Einstellungen!$C$11,0,IF(Kundendaten!L274&gt;=Einstellungen!$C$32,5,IF(Kundendaten!L274&gt;=Einstellungen!$C$33,4,IF(Kundendaten!L274&gt;=Einstellungen!$C$34,3,IF(Kundendaten!L274&gt;=Einstellungen!$C$35,2,1)))))))</f>
        <v/>
      </c>
      <c r="N273" s="37" t="str">
        <f>IF(Kundendaten!C274="","",IF(K273=-1,"",IF(K273=0,0,IF(SUM(Einstellungen!$G$15,Einstellungen!$G$24,Einstellungen!$G$32)&lt;&gt;100,"—",ROUND((K273*Einstellungen!$G$15+L273*Einstellungen!$G$24+M273*Einstellungen!$G$32)/100,1)))))</f>
        <v/>
      </c>
      <c r="O273" s="37" t="str">
        <f>IF(Kundendaten!C274="","",IF(K273=-1,"⚠ Datenfehler",IF(K273=0,"Inaktiv",IF(SUM(Einstellungen!$G$15,Einstellungen!$G$24,Einstellungen!$G$32)&lt;&gt;100,"—",IF(N273&gt;=4,"Champion",IF(N273&gt;=3,"Entwicklung",IF(N273&gt;=2,"Gefährdet","Abwanderung")))))))</f>
        <v/>
      </c>
    </row>
    <row r="274" spans="2:15" ht="14.25" customHeight="1" x14ac:dyDescent="0.35">
      <c r="B274" s="37" t="str">
        <f>IF(Kundendaten!C275="","",Kundendaten!B275)</f>
        <v/>
      </c>
      <c r="C274" s="38" t="str">
        <f>IF(Kundendaten!C275="","",IF(Kundendaten!C275="","",Kundendaten!C275))</f>
        <v/>
      </c>
      <c r="D274" s="38" t="str">
        <f>IF(Kundendaten!C275="","",IF(Kundendaten!D275="","",Kundendaten!D275))</f>
        <v/>
      </c>
      <c r="E274" s="38" t="str">
        <f>IF(Kundendaten!C275="","",IF(Kundendaten!E275="","",Kundendaten!E275))</f>
        <v/>
      </c>
      <c r="F274" s="38" t="str">
        <f>IF(Kundendaten!C275="","",IF(Kundendaten!F275="","",Kundendaten!F275))</f>
        <v/>
      </c>
      <c r="G274" s="37" t="str">
        <f>IF(Kundendaten!C275="","",IF(Kundendaten!G275="","",Kundendaten!G275))</f>
        <v/>
      </c>
      <c r="H274" s="38" t="str">
        <f>IF(Kundendaten!C275="","",IF(Kundendaten!H275="","",Kundendaten!H275))</f>
        <v/>
      </c>
      <c r="I274" s="37" t="str">
        <f>IF(Kundendaten!C275="","",IF(Kundendaten!I275="","",IF(OR(UPPER(Kundendaten!I275)="D",UPPER(Kundendaten!I275)="DE",UPPER(Kundendaten!I275)="DEU",UPPER(Kundendaten!I275)="DEUTSCHLAND",UPPER(Kundendaten!I275)="GERMANY",UPPER(Kundendaten!I275)="GER"),"",IFERROR(UPPER(VLOOKUP(UPPER(Kundendaten!I275),Laendercodes!$A:$B,2,FALSE())),UPPER(Kundendaten!I275)))))</f>
        <v/>
      </c>
      <c r="J274" s="59" t="str">
        <f>IF(Kundendaten!C275="","",Einstellungen!$C$9-Kundendaten!J275)</f>
        <v/>
      </c>
      <c r="K274" s="37" t="str">
        <f>IF(Kundendaten!C275="","",IF(J274&lt;0,-1,IF(J274&gt;Einstellungen!$C$11,0,IF(J274&lt;=Einstellungen!$D$15,5,IF(J274&lt;=Einstellungen!$D$16,4,IF(J274&lt;=Einstellungen!$D$17,3,IF(J274&lt;=Einstellungen!$D$18,2,1)))))))</f>
        <v/>
      </c>
      <c r="L274" s="37" t="str">
        <f>IF(Kundendaten!C275="","",IF(J274&lt;0,-1,IF(J274&gt;Einstellungen!$C$11,0,IF(Kundendaten!K275&gt;=Einstellungen!$C$24,5,IF(Kundendaten!K275&gt;=Einstellungen!$C$25,4,IF(Kundendaten!K275&gt;=Einstellungen!$C$26,3,IF(Kundendaten!K275&gt;=Einstellungen!$C$27,2,1)))))))</f>
        <v/>
      </c>
      <c r="M274" s="37" t="str">
        <f>IF(Kundendaten!C275="","",IF(J274&lt;0,-1,IF(J274&gt;Einstellungen!$C$11,0,IF(Kundendaten!L275&gt;=Einstellungen!$C$32,5,IF(Kundendaten!L275&gt;=Einstellungen!$C$33,4,IF(Kundendaten!L275&gt;=Einstellungen!$C$34,3,IF(Kundendaten!L275&gt;=Einstellungen!$C$35,2,1)))))))</f>
        <v/>
      </c>
      <c r="N274" s="37" t="str">
        <f>IF(Kundendaten!C275="","",IF(K274=-1,"",IF(K274=0,0,IF(SUM(Einstellungen!$G$15,Einstellungen!$G$24,Einstellungen!$G$32)&lt;&gt;100,"—",ROUND((K274*Einstellungen!$G$15+L274*Einstellungen!$G$24+M274*Einstellungen!$G$32)/100,1)))))</f>
        <v/>
      </c>
      <c r="O274" s="37" t="str">
        <f>IF(Kundendaten!C275="","",IF(K274=-1,"⚠ Datenfehler",IF(K274=0,"Inaktiv",IF(SUM(Einstellungen!$G$15,Einstellungen!$G$24,Einstellungen!$G$32)&lt;&gt;100,"—",IF(N274&gt;=4,"Champion",IF(N274&gt;=3,"Entwicklung",IF(N274&gt;=2,"Gefährdet","Abwanderung")))))))</f>
        <v/>
      </c>
    </row>
    <row r="275" spans="2:15" ht="14.25" customHeight="1" x14ac:dyDescent="0.35">
      <c r="B275" s="37" t="str">
        <f>IF(Kundendaten!C276="","",Kundendaten!B276)</f>
        <v/>
      </c>
      <c r="C275" s="38" t="str">
        <f>IF(Kundendaten!C276="","",IF(Kundendaten!C276="","",Kundendaten!C276))</f>
        <v/>
      </c>
      <c r="D275" s="38" t="str">
        <f>IF(Kundendaten!C276="","",IF(Kundendaten!D276="","",Kundendaten!D276))</f>
        <v/>
      </c>
      <c r="E275" s="38" t="str">
        <f>IF(Kundendaten!C276="","",IF(Kundendaten!E276="","",Kundendaten!E276))</f>
        <v/>
      </c>
      <c r="F275" s="38" t="str">
        <f>IF(Kundendaten!C276="","",IF(Kundendaten!F276="","",Kundendaten!F276))</f>
        <v/>
      </c>
      <c r="G275" s="37" t="str">
        <f>IF(Kundendaten!C276="","",IF(Kundendaten!G276="","",Kundendaten!G276))</f>
        <v/>
      </c>
      <c r="H275" s="38" t="str">
        <f>IF(Kundendaten!C276="","",IF(Kundendaten!H276="","",Kundendaten!H276))</f>
        <v/>
      </c>
      <c r="I275" s="37" t="str">
        <f>IF(Kundendaten!C276="","",IF(Kundendaten!I276="","",IF(OR(UPPER(Kundendaten!I276)="D",UPPER(Kundendaten!I276)="DE",UPPER(Kundendaten!I276)="DEU",UPPER(Kundendaten!I276)="DEUTSCHLAND",UPPER(Kundendaten!I276)="GERMANY",UPPER(Kundendaten!I276)="GER"),"",IFERROR(UPPER(VLOOKUP(UPPER(Kundendaten!I276),Laendercodes!$A:$B,2,FALSE())),UPPER(Kundendaten!I276)))))</f>
        <v/>
      </c>
      <c r="J275" s="59" t="str">
        <f>IF(Kundendaten!C276="","",Einstellungen!$C$9-Kundendaten!J276)</f>
        <v/>
      </c>
      <c r="K275" s="37" t="str">
        <f>IF(Kundendaten!C276="","",IF(J275&lt;0,-1,IF(J275&gt;Einstellungen!$C$11,0,IF(J275&lt;=Einstellungen!$D$15,5,IF(J275&lt;=Einstellungen!$D$16,4,IF(J275&lt;=Einstellungen!$D$17,3,IF(J275&lt;=Einstellungen!$D$18,2,1)))))))</f>
        <v/>
      </c>
      <c r="L275" s="37" t="str">
        <f>IF(Kundendaten!C276="","",IF(J275&lt;0,-1,IF(J275&gt;Einstellungen!$C$11,0,IF(Kundendaten!K276&gt;=Einstellungen!$C$24,5,IF(Kundendaten!K276&gt;=Einstellungen!$C$25,4,IF(Kundendaten!K276&gt;=Einstellungen!$C$26,3,IF(Kundendaten!K276&gt;=Einstellungen!$C$27,2,1)))))))</f>
        <v/>
      </c>
      <c r="M275" s="37" t="str">
        <f>IF(Kundendaten!C276="","",IF(J275&lt;0,-1,IF(J275&gt;Einstellungen!$C$11,0,IF(Kundendaten!L276&gt;=Einstellungen!$C$32,5,IF(Kundendaten!L276&gt;=Einstellungen!$C$33,4,IF(Kundendaten!L276&gt;=Einstellungen!$C$34,3,IF(Kundendaten!L276&gt;=Einstellungen!$C$35,2,1)))))))</f>
        <v/>
      </c>
      <c r="N275" s="37" t="str">
        <f>IF(Kundendaten!C276="","",IF(K275=-1,"",IF(K275=0,0,IF(SUM(Einstellungen!$G$15,Einstellungen!$G$24,Einstellungen!$G$32)&lt;&gt;100,"—",ROUND((K275*Einstellungen!$G$15+L275*Einstellungen!$G$24+M275*Einstellungen!$G$32)/100,1)))))</f>
        <v/>
      </c>
      <c r="O275" s="37" t="str">
        <f>IF(Kundendaten!C276="","",IF(K275=-1,"⚠ Datenfehler",IF(K275=0,"Inaktiv",IF(SUM(Einstellungen!$G$15,Einstellungen!$G$24,Einstellungen!$G$32)&lt;&gt;100,"—",IF(N275&gt;=4,"Champion",IF(N275&gt;=3,"Entwicklung",IF(N275&gt;=2,"Gefährdet","Abwanderung")))))))</f>
        <v/>
      </c>
    </row>
    <row r="276" spans="2:15" ht="14.25" customHeight="1" x14ac:dyDescent="0.35">
      <c r="B276" s="37" t="str">
        <f>IF(Kundendaten!C277="","",Kundendaten!B277)</f>
        <v/>
      </c>
      <c r="C276" s="38" t="str">
        <f>IF(Kundendaten!C277="","",IF(Kundendaten!C277="","",Kundendaten!C277))</f>
        <v/>
      </c>
      <c r="D276" s="38" t="str">
        <f>IF(Kundendaten!C277="","",IF(Kundendaten!D277="","",Kundendaten!D277))</f>
        <v/>
      </c>
      <c r="E276" s="38" t="str">
        <f>IF(Kundendaten!C277="","",IF(Kundendaten!E277="","",Kundendaten!E277))</f>
        <v/>
      </c>
      <c r="F276" s="38" t="str">
        <f>IF(Kundendaten!C277="","",IF(Kundendaten!F277="","",Kundendaten!F277))</f>
        <v/>
      </c>
      <c r="G276" s="37" t="str">
        <f>IF(Kundendaten!C277="","",IF(Kundendaten!G277="","",Kundendaten!G277))</f>
        <v/>
      </c>
      <c r="H276" s="38" t="str">
        <f>IF(Kundendaten!C277="","",IF(Kundendaten!H277="","",Kundendaten!H277))</f>
        <v/>
      </c>
      <c r="I276" s="37" t="str">
        <f>IF(Kundendaten!C277="","",IF(Kundendaten!I277="","",IF(OR(UPPER(Kundendaten!I277)="D",UPPER(Kundendaten!I277)="DE",UPPER(Kundendaten!I277)="DEU",UPPER(Kundendaten!I277)="DEUTSCHLAND",UPPER(Kundendaten!I277)="GERMANY",UPPER(Kundendaten!I277)="GER"),"",IFERROR(UPPER(VLOOKUP(UPPER(Kundendaten!I277),Laendercodes!$A:$B,2,FALSE())),UPPER(Kundendaten!I277)))))</f>
        <v/>
      </c>
      <c r="J276" s="59" t="str">
        <f>IF(Kundendaten!C277="","",Einstellungen!$C$9-Kundendaten!J277)</f>
        <v/>
      </c>
      <c r="K276" s="37" t="str">
        <f>IF(Kundendaten!C277="","",IF(J276&lt;0,-1,IF(J276&gt;Einstellungen!$C$11,0,IF(J276&lt;=Einstellungen!$D$15,5,IF(J276&lt;=Einstellungen!$D$16,4,IF(J276&lt;=Einstellungen!$D$17,3,IF(J276&lt;=Einstellungen!$D$18,2,1)))))))</f>
        <v/>
      </c>
      <c r="L276" s="37" t="str">
        <f>IF(Kundendaten!C277="","",IF(J276&lt;0,-1,IF(J276&gt;Einstellungen!$C$11,0,IF(Kundendaten!K277&gt;=Einstellungen!$C$24,5,IF(Kundendaten!K277&gt;=Einstellungen!$C$25,4,IF(Kundendaten!K277&gt;=Einstellungen!$C$26,3,IF(Kundendaten!K277&gt;=Einstellungen!$C$27,2,1)))))))</f>
        <v/>
      </c>
      <c r="M276" s="37" t="str">
        <f>IF(Kundendaten!C277="","",IF(J276&lt;0,-1,IF(J276&gt;Einstellungen!$C$11,0,IF(Kundendaten!L277&gt;=Einstellungen!$C$32,5,IF(Kundendaten!L277&gt;=Einstellungen!$C$33,4,IF(Kundendaten!L277&gt;=Einstellungen!$C$34,3,IF(Kundendaten!L277&gt;=Einstellungen!$C$35,2,1)))))))</f>
        <v/>
      </c>
      <c r="N276" s="37" t="str">
        <f>IF(Kundendaten!C277="","",IF(K276=-1,"",IF(K276=0,0,IF(SUM(Einstellungen!$G$15,Einstellungen!$G$24,Einstellungen!$G$32)&lt;&gt;100,"—",ROUND((K276*Einstellungen!$G$15+L276*Einstellungen!$G$24+M276*Einstellungen!$G$32)/100,1)))))</f>
        <v/>
      </c>
      <c r="O276" s="37" t="str">
        <f>IF(Kundendaten!C277="","",IF(K276=-1,"⚠ Datenfehler",IF(K276=0,"Inaktiv",IF(SUM(Einstellungen!$G$15,Einstellungen!$G$24,Einstellungen!$G$32)&lt;&gt;100,"—",IF(N276&gt;=4,"Champion",IF(N276&gt;=3,"Entwicklung",IF(N276&gt;=2,"Gefährdet","Abwanderung")))))))</f>
        <v/>
      </c>
    </row>
    <row r="277" spans="2:15" ht="14.25" customHeight="1" x14ac:dyDescent="0.35">
      <c r="B277" s="37" t="str">
        <f>IF(Kundendaten!C278="","",Kundendaten!B278)</f>
        <v/>
      </c>
      <c r="C277" s="38" t="str">
        <f>IF(Kundendaten!C278="","",IF(Kundendaten!C278="","",Kundendaten!C278))</f>
        <v/>
      </c>
      <c r="D277" s="38" t="str">
        <f>IF(Kundendaten!C278="","",IF(Kundendaten!D278="","",Kundendaten!D278))</f>
        <v/>
      </c>
      <c r="E277" s="38" t="str">
        <f>IF(Kundendaten!C278="","",IF(Kundendaten!E278="","",Kundendaten!E278))</f>
        <v/>
      </c>
      <c r="F277" s="38" t="str">
        <f>IF(Kundendaten!C278="","",IF(Kundendaten!F278="","",Kundendaten!F278))</f>
        <v/>
      </c>
      <c r="G277" s="37" t="str">
        <f>IF(Kundendaten!C278="","",IF(Kundendaten!G278="","",Kundendaten!G278))</f>
        <v/>
      </c>
      <c r="H277" s="38" t="str">
        <f>IF(Kundendaten!C278="","",IF(Kundendaten!H278="","",Kundendaten!H278))</f>
        <v/>
      </c>
      <c r="I277" s="37" t="str">
        <f>IF(Kundendaten!C278="","",IF(Kundendaten!I278="","",IF(OR(UPPER(Kundendaten!I278)="D",UPPER(Kundendaten!I278)="DE",UPPER(Kundendaten!I278)="DEU",UPPER(Kundendaten!I278)="DEUTSCHLAND",UPPER(Kundendaten!I278)="GERMANY",UPPER(Kundendaten!I278)="GER"),"",IFERROR(UPPER(VLOOKUP(UPPER(Kundendaten!I278),Laendercodes!$A:$B,2,FALSE())),UPPER(Kundendaten!I278)))))</f>
        <v/>
      </c>
      <c r="J277" s="59" t="str">
        <f>IF(Kundendaten!C278="","",Einstellungen!$C$9-Kundendaten!J278)</f>
        <v/>
      </c>
      <c r="K277" s="37" t="str">
        <f>IF(Kundendaten!C278="","",IF(J277&lt;0,-1,IF(J277&gt;Einstellungen!$C$11,0,IF(J277&lt;=Einstellungen!$D$15,5,IF(J277&lt;=Einstellungen!$D$16,4,IF(J277&lt;=Einstellungen!$D$17,3,IF(J277&lt;=Einstellungen!$D$18,2,1)))))))</f>
        <v/>
      </c>
      <c r="L277" s="37" t="str">
        <f>IF(Kundendaten!C278="","",IF(J277&lt;0,-1,IF(J277&gt;Einstellungen!$C$11,0,IF(Kundendaten!K278&gt;=Einstellungen!$C$24,5,IF(Kundendaten!K278&gt;=Einstellungen!$C$25,4,IF(Kundendaten!K278&gt;=Einstellungen!$C$26,3,IF(Kundendaten!K278&gt;=Einstellungen!$C$27,2,1)))))))</f>
        <v/>
      </c>
      <c r="M277" s="37" t="str">
        <f>IF(Kundendaten!C278="","",IF(J277&lt;0,-1,IF(J277&gt;Einstellungen!$C$11,0,IF(Kundendaten!L278&gt;=Einstellungen!$C$32,5,IF(Kundendaten!L278&gt;=Einstellungen!$C$33,4,IF(Kundendaten!L278&gt;=Einstellungen!$C$34,3,IF(Kundendaten!L278&gt;=Einstellungen!$C$35,2,1)))))))</f>
        <v/>
      </c>
      <c r="N277" s="37" t="str">
        <f>IF(Kundendaten!C278="","",IF(K277=-1,"",IF(K277=0,0,IF(SUM(Einstellungen!$G$15,Einstellungen!$G$24,Einstellungen!$G$32)&lt;&gt;100,"—",ROUND((K277*Einstellungen!$G$15+L277*Einstellungen!$G$24+M277*Einstellungen!$G$32)/100,1)))))</f>
        <v/>
      </c>
      <c r="O277" s="37" t="str">
        <f>IF(Kundendaten!C278="","",IF(K277=-1,"⚠ Datenfehler",IF(K277=0,"Inaktiv",IF(SUM(Einstellungen!$G$15,Einstellungen!$G$24,Einstellungen!$G$32)&lt;&gt;100,"—",IF(N277&gt;=4,"Champion",IF(N277&gt;=3,"Entwicklung",IF(N277&gt;=2,"Gefährdet","Abwanderung")))))))</f>
        <v/>
      </c>
    </row>
    <row r="278" spans="2:15" ht="14.25" customHeight="1" x14ac:dyDescent="0.35">
      <c r="B278" s="37" t="str">
        <f>IF(Kundendaten!C279="","",Kundendaten!B279)</f>
        <v/>
      </c>
      <c r="C278" s="38" t="str">
        <f>IF(Kundendaten!C279="","",IF(Kundendaten!C279="","",Kundendaten!C279))</f>
        <v/>
      </c>
      <c r="D278" s="38" t="str">
        <f>IF(Kundendaten!C279="","",IF(Kundendaten!D279="","",Kundendaten!D279))</f>
        <v/>
      </c>
      <c r="E278" s="38" t="str">
        <f>IF(Kundendaten!C279="","",IF(Kundendaten!E279="","",Kundendaten!E279))</f>
        <v/>
      </c>
      <c r="F278" s="38" t="str">
        <f>IF(Kundendaten!C279="","",IF(Kundendaten!F279="","",Kundendaten!F279))</f>
        <v/>
      </c>
      <c r="G278" s="37" t="str">
        <f>IF(Kundendaten!C279="","",IF(Kundendaten!G279="","",Kundendaten!G279))</f>
        <v/>
      </c>
      <c r="H278" s="38" t="str">
        <f>IF(Kundendaten!C279="","",IF(Kundendaten!H279="","",Kundendaten!H279))</f>
        <v/>
      </c>
      <c r="I278" s="37" t="str">
        <f>IF(Kundendaten!C279="","",IF(Kundendaten!I279="","",IF(OR(UPPER(Kundendaten!I279)="D",UPPER(Kundendaten!I279)="DE",UPPER(Kundendaten!I279)="DEU",UPPER(Kundendaten!I279)="DEUTSCHLAND",UPPER(Kundendaten!I279)="GERMANY",UPPER(Kundendaten!I279)="GER"),"",IFERROR(UPPER(VLOOKUP(UPPER(Kundendaten!I279),Laendercodes!$A:$B,2,FALSE())),UPPER(Kundendaten!I279)))))</f>
        <v/>
      </c>
      <c r="J278" s="59" t="str">
        <f>IF(Kundendaten!C279="","",Einstellungen!$C$9-Kundendaten!J279)</f>
        <v/>
      </c>
      <c r="K278" s="37" t="str">
        <f>IF(Kundendaten!C279="","",IF(J278&lt;0,-1,IF(J278&gt;Einstellungen!$C$11,0,IF(J278&lt;=Einstellungen!$D$15,5,IF(J278&lt;=Einstellungen!$D$16,4,IF(J278&lt;=Einstellungen!$D$17,3,IF(J278&lt;=Einstellungen!$D$18,2,1)))))))</f>
        <v/>
      </c>
      <c r="L278" s="37" t="str">
        <f>IF(Kundendaten!C279="","",IF(J278&lt;0,-1,IF(J278&gt;Einstellungen!$C$11,0,IF(Kundendaten!K279&gt;=Einstellungen!$C$24,5,IF(Kundendaten!K279&gt;=Einstellungen!$C$25,4,IF(Kundendaten!K279&gt;=Einstellungen!$C$26,3,IF(Kundendaten!K279&gt;=Einstellungen!$C$27,2,1)))))))</f>
        <v/>
      </c>
      <c r="M278" s="37" t="str">
        <f>IF(Kundendaten!C279="","",IF(J278&lt;0,-1,IF(J278&gt;Einstellungen!$C$11,0,IF(Kundendaten!L279&gt;=Einstellungen!$C$32,5,IF(Kundendaten!L279&gt;=Einstellungen!$C$33,4,IF(Kundendaten!L279&gt;=Einstellungen!$C$34,3,IF(Kundendaten!L279&gt;=Einstellungen!$C$35,2,1)))))))</f>
        <v/>
      </c>
      <c r="N278" s="37" t="str">
        <f>IF(Kundendaten!C279="","",IF(K278=-1,"",IF(K278=0,0,IF(SUM(Einstellungen!$G$15,Einstellungen!$G$24,Einstellungen!$G$32)&lt;&gt;100,"—",ROUND((K278*Einstellungen!$G$15+L278*Einstellungen!$G$24+M278*Einstellungen!$G$32)/100,1)))))</f>
        <v/>
      </c>
      <c r="O278" s="37" t="str">
        <f>IF(Kundendaten!C279="","",IF(K278=-1,"⚠ Datenfehler",IF(K278=0,"Inaktiv",IF(SUM(Einstellungen!$G$15,Einstellungen!$G$24,Einstellungen!$G$32)&lt;&gt;100,"—",IF(N278&gt;=4,"Champion",IF(N278&gt;=3,"Entwicklung",IF(N278&gt;=2,"Gefährdet","Abwanderung")))))))</f>
        <v/>
      </c>
    </row>
    <row r="279" spans="2:15" ht="14.25" customHeight="1" x14ac:dyDescent="0.35">
      <c r="B279" s="37" t="str">
        <f>IF(Kundendaten!C280="","",Kundendaten!B280)</f>
        <v/>
      </c>
      <c r="C279" s="38" t="str">
        <f>IF(Kundendaten!C280="","",IF(Kundendaten!C280="","",Kundendaten!C280))</f>
        <v/>
      </c>
      <c r="D279" s="38" t="str">
        <f>IF(Kundendaten!C280="","",IF(Kundendaten!D280="","",Kundendaten!D280))</f>
        <v/>
      </c>
      <c r="E279" s="38" t="str">
        <f>IF(Kundendaten!C280="","",IF(Kundendaten!E280="","",Kundendaten!E280))</f>
        <v/>
      </c>
      <c r="F279" s="38" t="str">
        <f>IF(Kundendaten!C280="","",IF(Kundendaten!F280="","",Kundendaten!F280))</f>
        <v/>
      </c>
      <c r="G279" s="37" t="str">
        <f>IF(Kundendaten!C280="","",IF(Kundendaten!G280="","",Kundendaten!G280))</f>
        <v/>
      </c>
      <c r="H279" s="38" t="str">
        <f>IF(Kundendaten!C280="","",IF(Kundendaten!H280="","",Kundendaten!H280))</f>
        <v/>
      </c>
      <c r="I279" s="37" t="str">
        <f>IF(Kundendaten!C280="","",IF(Kundendaten!I280="","",IF(OR(UPPER(Kundendaten!I280)="D",UPPER(Kundendaten!I280)="DE",UPPER(Kundendaten!I280)="DEU",UPPER(Kundendaten!I280)="DEUTSCHLAND",UPPER(Kundendaten!I280)="GERMANY",UPPER(Kundendaten!I280)="GER"),"",IFERROR(UPPER(VLOOKUP(UPPER(Kundendaten!I280),Laendercodes!$A:$B,2,FALSE())),UPPER(Kundendaten!I280)))))</f>
        <v/>
      </c>
      <c r="J279" s="59" t="str">
        <f>IF(Kundendaten!C280="","",Einstellungen!$C$9-Kundendaten!J280)</f>
        <v/>
      </c>
      <c r="K279" s="37" t="str">
        <f>IF(Kundendaten!C280="","",IF(J279&lt;0,-1,IF(J279&gt;Einstellungen!$C$11,0,IF(J279&lt;=Einstellungen!$D$15,5,IF(J279&lt;=Einstellungen!$D$16,4,IF(J279&lt;=Einstellungen!$D$17,3,IF(J279&lt;=Einstellungen!$D$18,2,1)))))))</f>
        <v/>
      </c>
      <c r="L279" s="37" t="str">
        <f>IF(Kundendaten!C280="","",IF(J279&lt;0,-1,IF(J279&gt;Einstellungen!$C$11,0,IF(Kundendaten!K280&gt;=Einstellungen!$C$24,5,IF(Kundendaten!K280&gt;=Einstellungen!$C$25,4,IF(Kundendaten!K280&gt;=Einstellungen!$C$26,3,IF(Kundendaten!K280&gt;=Einstellungen!$C$27,2,1)))))))</f>
        <v/>
      </c>
      <c r="M279" s="37" t="str">
        <f>IF(Kundendaten!C280="","",IF(J279&lt;0,-1,IF(J279&gt;Einstellungen!$C$11,0,IF(Kundendaten!L280&gt;=Einstellungen!$C$32,5,IF(Kundendaten!L280&gt;=Einstellungen!$C$33,4,IF(Kundendaten!L280&gt;=Einstellungen!$C$34,3,IF(Kundendaten!L280&gt;=Einstellungen!$C$35,2,1)))))))</f>
        <v/>
      </c>
      <c r="N279" s="37" t="str">
        <f>IF(Kundendaten!C280="","",IF(K279=-1,"",IF(K279=0,0,IF(SUM(Einstellungen!$G$15,Einstellungen!$G$24,Einstellungen!$G$32)&lt;&gt;100,"—",ROUND((K279*Einstellungen!$G$15+L279*Einstellungen!$G$24+M279*Einstellungen!$G$32)/100,1)))))</f>
        <v/>
      </c>
      <c r="O279" s="37" t="str">
        <f>IF(Kundendaten!C280="","",IF(K279=-1,"⚠ Datenfehler",IF(K279=0,"Inaktiv",IF(SUM(Einstellungen!$G$15,Einstellungen!$G$24,Einstellungen!$G$32)&lt;&gt;100,"—",IF(N279&gt;=4,"Champion",IF(N279&gt;=3,"Entwicklung",IF(N279&gt;=2,"Gefährdet","Abwanderung")))))))</f>
        <v/>
      </c>
    </row>
    <row r="280" spans="2:15" ht="14.25" customHeight="1" x14ac:dyDescent="0.35">
      <c r="B280" s="37" t="str">
        <f>IF(Kundendaten!C281="","",Kundendaten!B281)</f>
        <v/>
      </c>
      <c r="C280" s="38" t="str">
        <f>IF(Kundendaten!C281="","",IF(Kundendaten!C281="","",Kundendaten!C281))</f>
        <v/>
      </c>
      <c r="D280" s="38" t="str">
        <f>IF(Kundendaten!C281="","",IF(Kundendaten!D281="","",Kundendaten!D281))</f>
        <v/>
      </c>
      <c r="E280" s="38" t="str">
        <f>IF(Kundendaten!C281="","",IF(Kundendaten!E281="","",Kundendaten!E281))</f>
        <v/>
      </c>
      <c r="F280" s="38" t="str">
        <f>IF(Kundendaten!C281="","",IF(Kundendaten!F281="","",Kundendaten!F281))</f>
        <v/>
      </c>
      <c r="G280" s="37" t="str">
        <f>IF(Kundendaten!C281="","",IF(Kundendaten!G281="","",Kundendaten!G281))</f>
        <v/>
      </c>
      <c r="H280" s="38" t="str">
        <f>IF(Kundendaten!C281="","",IF(Kundendaten!H281="","",Kundendaten!H281))</f>
        <v/>
      </c>
      <c r="I280" s="37" t="str">
        <f>IF(Kundendaten!C281="","",IF(Kundendaten!I281="","",IF(OR(UPPER(Kundendaten!I281)="D",UPPER(Kundendaten!I281)="DE",UPPER(Kundendaten!I281)="DEU",UPPER(Kundendaten!I281)="DEUTSCHLAND",UPPER(Kundendaten!I281)="GERMANY",UPPER(Kundendaten!I281)="GER"),"",IFERROR(UPPER(VLOOKUP(UPPER(Kundendaten!I281),Laendercodes!$A:$B,2,FALSE())),UPPER(Kundendaten!I281)))))</f>
        <v/>
      </c>
      <c r="J280" s="59" t="str">
        <f>IF(Kundendaten!C281="","",Einstellungen!$C$9-Kundendaten!J281)</f>
        <v/>
      </c>
      <c r="K280" s="37" t="str">
        <f>IF(Kundendaten!C281="","",IF(J280&lt;0,-1,IF(J280&gt;Einstellungen!$C$11,0,IF(J280&lt;=Einstellungen!$D$15,5,IF(J280&lt;=Einstellungen!$D$16,4,IF(J280&lt;=Einstellungen!$D$17,3,IF(J280&lt;=Einstellungen!$D$18,2,1)))))))</f>
        <v/>
      </c>
      <c r="L280" s="37" t="str">
        <f>IF(Kundendaten!C281="","",IF(J280&lt;0,-1,IF(J280&gt;Einstellungen!$C$11,0,IF(Kundendaten!K281&gt;=Einstellungen!$C$24,5,IF(Kundendaten!K281&gt;=Einstellungen!$C$25,4,IF(Kundendaten!K281&gt;=Einstellungen!$C$26,3,IF(Kundendaten!K281&gt;=Einstellungen!$C$27,2,1)))))))</f>
        <v/>
      </c>
      <c r="M280" s="37" t="str">
        <f>IF(Kundendaten!C281="","",IF(J280&lt;0,-1,IF(J280&gt;Einstellungen!$C$11,0,IF(Kundendaten!L281&gt;=Einstellungen!$C$32,5,IF(Kundendaten!L281&gt;=Einstellungen!$C$33,4,IF(Kundendaten!L281&gt;=Einstellungen!$C$34,3,IF(Kundendaten!L281&gt;=Einstellungen!$C$35,2,1)))))))</f>
        <v/>
      </c>
      <c r="N280" s="37" t="str">
        <f>IF(Kundendaten!C281="","",IF(K280=-1,"",IF(K280=0,0,IF(SUM(Einstellungen!$G$15,Einstellungen!$G$24,Einstellungen!$G$32)&lt;&gt;100,"—",ROUND((K280*Einstellungen!$G$15+L280*Einstellungen!$G$24+M280*Einstellungen!$G$32)/100,1)))))</f>
        <v/>
      </c>
      <c r="O280" s="37" t="str">
        <f>IF(Kundendaten!C281="","",IF(K280=-1,"⚠ Datenfehler",IF(K280=0,"Inaktiv",IF(SUM(Einstellungen!$G$15,Einstellungen!$G$24,Einstellungen!$G$32)&lt;&gt;100,"—",IF(N280&gt;=4,"Champion",IF(N280&gt;=3,"Entwicklung",IF(N280&gt;=2,"Gefährdet","Abwanderung")))))))</f>
        <v/>
      </c>
    </row>
    <row r="281" spans="2:15" ht="14.25" customHeight="1" x14ac:dyDescent="0.35">
      <c r="B281" s="37" t="str">
        <f>IF(Kundendaten!C282="","",Kundendaten!B282)</f>
        <v/>
      </c>
      <c r="C281" s="38" t="str">
        <f>IF(Kundendaten!C282="","",IF(Kundendaten!C282="","",Kundendaten!C282))</f>
        <v/>
      </c>
      <c r="D281" s="38" t="str">
        <f>IF(Kundendaten!C282="","",IF(Kundendaten!D282="","",Kundendaten!D282))</f>
        <v/>
      </c>
      <c r="E281" s="38" t="str">
        <f>IF(Kundendaten!C282="","",IF(Kundendaten!E282="","",Kundendaten!E282))</f>
        <v/>
      </c>
      <c r="F281" s="38" t="str">
        <f>IF(Kundendaten!C282="","",IF(Kundendaten!F282="","",Kundendaten!F282))</f>
        <v/>
      </c>
      <c r="G281" s="37" t="str">
        <f>IF(Kundendaten!C282="","",IF(Kundendaten!G282="","",Kundendaten!G282))</f>
        <v/>
      </c>
      <c r="H281" s="38" t="str">
        <f>IF(Kundendaten!C282="","",IF(Kundendaten!H282="","",Kundendaten!H282))</f>
        <v/>
      </c>
      <c r="I281" s="37" t="str">
        <f>IF(Kundendaten!C282="","",IF(Kundendaten!I282="","",IF(OR(UPPER(Kundendaten!I282)="D",UPPER(Kundendaten!I282)="DE",UPPER(Kundendaten!I282)="DEU",UPPER(Kundendaten!I282)="DEUTSCHLAND",UPPER(Kundendaten!I282)="GERMANY",UPPER(Kundendaten!I282)="GER"),"",IFERROR(UPPER(VLOOKUP(UPPER(Kundendaten!I282),Laendercodes!$A:$B,2,FALSE())),UPPER(Kundendaten!I282)))))</f>
        <v/>
      </c>
      <c r="J281" s="59" t="str">
        <f>IF(Kundendaten!C282="","",Einstellungen!$C$9-Kundendaten!J282)</f>
        <v/>
      </c>
      <c r="K281" s="37" t="str">
        <f>IF(Kundendaten!C282="","",IF(J281&lt;0,-1,IF(J281&gt;Einstellungen!$C$11,0,IF(J281&lt;=Einstellungen!$D$15,5,IF(J281&lt;=Einstellungen!$D$16,4,IF(J281&lt;=Einstellungen!$D$17,3,IF(J281&lt;=Einstellungen!$D$18,2,1)))))))</f>
        <v/>
      </c>
      <c r="L281" s="37" t="str">
        <f>IF(Kundendaten!C282="","",IF(J281&lt;0,-1,IF(J281&gt;Einstellungen!$C$11,0,IF(Kundendaten!K282&gt;=Einstellungen!$C$24,5,IF(Kundendaten!K282&gt;=Einstellungen!$C$25,4,IF(Kundendaten!K282&gt;=Einstellungen!$C$26,3,IF(Kundendaten!K282&gt;=Einstellungen!$C$27,2,1)))))))</f>
        <v/>
      </c>
      <c r="M281" s="37" t="str">
        <f>IF(Kundendaten!C282="","",IF(J281&lt;0,-1,IF(J281&gt;Einstellungen!$C$11,0,IF(Kundendaten!L282&gt;=Einstellungen!$C$32,5,IF(Kundendaten!L282&gt;=Einstellungen!$C$33,4,IF(Kundendaten!L282&gt;=Einstellungen!$C$34,3,IF(Kundendaten!L282&gt;=Einstellungen!$C$35,2,1)))))))</f>
        <v/>
      </c>
      <c r="N281" s="37" t="str">
        <f>IF(Kundendaten!C282="","",IF(K281=-1,"",IF(K281=0,0,IF(SUM(Einstellungen!$G$15,Einstellungen!$G$24,Einstellungen!$G$32)&lt;&gt;100,"—",ROUND((K281*Einstellungen!$G$15+L281*Einstellungen!$G$24+M281*Einstellungen!$G$32)/100,1)))))</f>
        <v/>
      </c>
      <c r="O281" s="37" t="str">
        <f>IF(Kundendaten!C282="","",IF(K281=-1,"⚠ Datenfehler",IF(K281=0,"Inaktiv",IF(SUM(Einstellungen!$G$15,Einstellungen!$G$24,Einstellungen!$G$32)&lt;&gt;100,"—",IF(N281&gt;=4,"Champion",IF(N281&gt;=3,"Entwicklung",IF(N281&gt;=2,"Gefährdet","Abwanderung")))))))</f>
        <v/>
      </c>
    </row>
    <row r="282" spans="2:15" ht="14.25" customHeight="1" x14ac:dyDescent="0.35">
      <c r="B282" s="37" t="str">
        <f>IF(Kundendaten!C283="","",Kundendaten!B283)</f>
        <v/>
      </c>
      <c r="C282" s="38" t="str">
        <f>IF(Kundendaten!C283="","",IF(Kundendaten!C283="","",Kundendaten!C283))</f>
        <v/>
      </c>
      <c r="D282" s="38" t="str">
        <f>IF(Kundendaten!C283="","",IF(Kundendaten!D283="","",Kundendaten!D283))</f>
        <v/>
      </c>
      <c r="E282" s="38" t="str">
        <f>IF(Kundendaten!C283="","",IF(Kundendaten!E283="","",Kundendaten!E283))</f>
        <v/>
      </c>
      <c r="F282" s="38" t="str">
        <f>IF(Kundendaten!C283="","",IF(Kundendaten!F283="","",Kundendaten!F283))</f>
        <v/>
      </c>
      <c r="G282" s="37" t="str">
        <f>IF(Kundendaten!C283="","",IF(Kundendaten!G283="","",Kundendaten!G283))</f>
        <v/>
      </c>
      <c r="H282" s="38" t="str">
        <f>IF(Kundendaten!C283="","",IF(Kundendaten!H283="","",Kundendaten!H283))</f>
        <v/>
      </c>
      <c r="I282" s="37" t="str">
        <f>IF(Kundendaten!C283="","",IF(Kundendaten!I283="","",IF(OR(UPPER(Kundendaten!I283)="D",UPPER(Kundendaten!I283)="DE",UPPER(Kundendaten!I283)="DEU",UPPER(Kundendaten!I283)="DEUTSCHLAND",UPPER(Kundendaten!I283)="GERMANY",UPPER(Kundendaten!I283)="GER"),"",IFERROR(UPPER(VLOOKUP(UPPER(Kundendaten!I283),Laendercodes!$A:$B,2,FALSE())),UPPER(Kundendaten!I283)))))</f>
        <v/>
      </c>
      <c r="J282" s="59" t="str">
        <f>IF(Kundendaten!C283="","",Einstellungen!$C$9-Kundendaten!J283)</f>
        <v/>
      </c>
      <c r="K282" s="37" t="str">
        <f>IF(Kundendaten!C283="","",IF(J282&lt;0,-1,IF(J282&gt;Einstellungen!$C$11,0,IF(J282&lt;=Einstellungen!$D$15,5,IF(J282&lt;=Einstellungen!$D$16,4,IF(J282&lt;=Einstellungen!$D$17,3,IF(J282&lt;=Einstellungen!$D$18,2,1)))))))</f>
        <v/>
      </c>
      <c r="L282" s="37" t="str">
        <f>IF(Kundendaten!C283="","",IF(J282&lt;0,-1,IF(J282&gt;Einstellungen!$C$11,0,IF(Kundendaten!K283&gt;=Einstellungen!$C$24,5,IF(Kundendaten!K283&gt;=Einstellungen!$C$25,4,IF(Kundendaten!K283&gt;=Einstellungen!$C$26,3,IF(Kundendaten!K283&gt;=Einstellungen!$C$27,2,1)))))))</f>
        <v/>
      </c>
      <c r="M282" s="37" t="str">
        <f>IF(Kundendaten!C283="","",IF(J282&lt;0,-1,IF(J282&gt;Einstellungen!$C$11,0,IF(Kundendaten!L283&gt;=Einstellungen!$C$32,5,IF(Kundendaten!L283&gt;=Einstellungen!$C$33,4,IF(Kundendaten!L283&gt;=Einstellungen!$C$34,3,IF(Kundendaten!L283&gt;=Einstellungen!$C$35,2,1)))))))</f>
        <v/>
      </c>
      <c r="N282" s="37" t="str">
        <f>IF(Kundendaten!C283="","",IF(K282=-1,"",IF(K282=0,0,IF(SUM(Einstellungen!$G$15,Einstellungen!$G$24,Einstellungen!$G$32)&lt;&gt;100,"—",ROUND((K282*Einstellungen!$G$15+L282*Einstellungen!$G$24+M282*Einstellungen!$G$32)/100,1)))))</f>
        <v/>
      </c>
      <c r="O282" s="37" t="str">
        <f>IF(Kundendaten!C283="","",IF(K282=-1,"⚠ Datenfehler",IF(K282=0,"Inaktiv",IF(SUM(Einstellungen!$G$15,Einstellungen!$G$24,Einstellungen!$G$32)&lt;&gt;100,"—",IF(N282&gt;=4,"Champion",IF(N282&gt;=3,"Entwicklung",IF(N282&gt;=2,"Gefährdet","Abwanderung")))))))</f>
        <v/>
      </c>
    </row>
    <row r="283" spans="2:15" ht="14.25" customHeight="1" x14ac:dyDescent="0.35">
      <c r="B283" s="37" t="str">
        <f>IF(Kundendaten!C284="","",Kundendaten!B284)</f>
        <v/>
      </c>
      <c r="C283" s="38" t="str">
        <f>IF(Kundendaten!C284="","",IF(Kundendaten!C284="","",Kundendaten!C284))</f>
        <v/>
      </c>
      <c r="D283" s="38" t="str">
        <f>IF(Kundendaten!C284="","",IF(Kundendaten!D284="","",Kundendaten!D284))</f>
        <v/>
      </c>
      <c r="E283" s="38" t="str">
        <f>IF(Kundendaten!C284="","",IF(Kundendaten!E284="","",Kundendaten!E284))</f>
        <v/>
      </c>
      <c r="F283" s="38" t="str">
        <f>IF(Kundendaten!C284="","",IF(Kundendaten!F284="","",Kundendaten!F284))</f>
        <v/>
      </c>
      <c r="G283" s="37" t="str">
        <f>IF(Kundendaten!C284="","",IF(Kundendaten!G284="","",Kundendaten!G284))</f>
        <v/>
      </c>
      <c r="H283" s="38" t="str">
        <f>IF(Kundendaten!C284="","",IF(Kundendaten!H284="","",Kundendaten!H284))</f>
        <v/>
      </c>
      <c r="I283" s="37" t="str">
        <f>IF(Kundendaten!C284="","",IF(Kundendaten!I284="","",IF(OR(UPPER(Kundendaten!I284)="D",UPPER(Kundendaten!I284)="DE",UPPER(Kundendaten!I284)="DEU",UPPER(Kundendaten!I284)="DEUTSCHLAND",UPPER(Kundendaten!I284)="GERMANY",UPPER(Kundendaten!I284)="GER"),"",IFERROR(UPPER(VLOOKUP(UPPER(Kundendaten!I284),Laendercodes!$A:$B,2,FALSE())),UPPER(Kundendaten!I284)))))</f>
        <v/>
      </c>
      <c r="J283" s="59" t="str">
        <f>IF(Kundendaten!C284="","",Einstellungen!$C$9-Kundendaten!J284)</f>
        <v/>
      </c>
      <c r="K283" s="37" t="str">
        <f>IF(Kundendaten!C284="","",IF(J283&lt;0,-1,IF(J283&gt;Einstellungen!$C$11,0,IF(J283&lt;=Einstellungen!$D$15,5,IF(J283&lt;=Einstellungen!$D$16,4,IF(J283&lt;=Einstellungen!$D$17,3,IF(J283&lt;=Einstellungen!$D$18,2,1)))))))</f>
        <v/>
      </c>
      <c r="L283" s="37" t="str">
        <f>IF(Kundendaten!C284="","",IF(J283&lt;0,-1,IF(J283&gt;Einstellungen!$C$11,0,IF(Kundendaten!K284&gt;=Einstellungen!$C$24,5,IF(Kundendaten!K284&gt;=Einstellungen!$C$25,4,IF(Kundendaten!K284&gt;=Einstellungen!$C$26,3,IF(Kundendaten!K284&gt;=Einstellungen!$C$27,2,1)))))))</f>
        <v/>
      </c>
      <c r="M283" s="37" t="str">
        <f>IF(Kundendaten!C284="","",IF(J283&lt;0,-1,IF(J283&gt;Einstellungen!$C$11,0,IF(Kundendaten!L284&gt;=Einstellungen!$C$32,5,IF(Kundendaten!L284&gt;=Einstellungen!$C$33,4,IF(Kundendaten!L284&gt;=Einstellungen!$C$34,3,IF(Kundendaten!L284&gt;=Einstellungen!$C$35,2,1)))))))</f>
        <v/>
      </c>
      <c r="N283" s="37" t="str">
        <f>IF(Kundendaten!C284="","",IF(K283=-1,"",IF(K283=0,0,IF(SUM(Einstellungen!$G$15,Einstellungen!$G$24,Einstellungen!$G$32)&lt;&gt;100,"—",ROUND((K283*Einstellungen!$G$15+L283*Einstellungen!$G$24+M283*Einstellungen!$G$32)/100,1)))))</f>
        <v/>
      </c>
      <c r="O283" s="37" t="str">
        <f>IF(Kundendaten!C284="","",IF(K283=-1,"⚠ Datenfehler",IF(K283=0,"Inaktiv",IF(SUM(Einstellungen!$G$15,Einstellungen!$G$24,Einstellungen!$G$32)&lt;&gt;100,"—",IF(N283&gt;=4,"Champion",IF(N283&gt;=3,"Entwicklung",IF(N283&gt;=2,"Gefährdet","Abwanderung")))))))</f>
        <v/>
      </c>
    </row>
    <row r="284" spans="2:15" ht="14.25" customHeight="1" x14ac:dyDescent="0.35">
      <c r="B284" s="37" t="str">
        <f>IF(Kundendaten!C285="","",Kundendaten!B285)</f>
        <v/>
      </c>
      <c r="C284" s="38" t="str">
        <f>IF(Kundendaten!C285="","",IF(Kundendaten!C285="","",Kundendaten!C285))</f>
        <v/>
      </c>
      <c r="D284" s="38" t="str">
        <f>IF(Kundendaten!C285="","",IF(Kundendaten!D285="","",Kundendaten!D285))</f>
        <v/>
      </c>
      <c r="E284" s="38" t="str">
        <f>IF(Kundendaten!C285="","",IF(Kundendaten!E285="","",Kundendaten!E285))</f>
        <v/>
      </c>
      <c r="F284" s="38" t="str">
        <f>IF(Kundendaten!C285="","",IF(Kundendaten!F285="","",Kundendaten!F285))</f>
        <v/>
      </c>
      <c r="G284" s="37" t="str">
        <f>IF(Kundendaten!C285="","",IF(Kundendaten!G285="","",Kundendaten!G285))</f>
        <v/>
      </c>
      <c r="H284" s="38" t="str">
        <f>IF(Kundendaten!C285="","",IF(Kundendaten!H285="","",Kundendaten!H285))</f>
        <v/>
      </c>
      <c r="I284" s="37" t="str">
        <f>IF(Kundendaten!C285="","",IF(Kundendaten!I285="","",IF(OR(UPPER(Kundendaten!I285)="D",UPPER(Kundendaten!I285)="DE",UPPER(Kundendaten!I285)="DEU",UPPER(Kundendaten!I285)="DEUTSCHLAND",UPPER(Kundendaten!I285)="GERMANY",UPPER(Kundendaten!I285)="GER"),"",IFERROR(UPPER(VLOOKUP(UPPER(Kundendaten!I285),Laendercodes!$A:$B,2,FALSE())),UPPER(Kundendaten!I285)))))</f>
        <v/>
      </c>
      <c r="J284" s="59" t="str">
        <f>IF(Kundendaten!C285="","",Einstellungen!$C$9-Kundendaten!J285)</f>
        <v/>
      </c>
      <c r="K284" s="37" t="str">
        <f>IF(Kundendaten!C285="","",IF(J284&lt;0,-1,IF(J284&gt;Einstellungen!$C$11,0,IF(J284&lt;=Einstellungen!$D$15,5,IF(J284&lt;=Einstellungen!$D$16,4,IF(J284&lt;=Einstellungen!$D$17,3,IF(J284&lt;=Einstellungen!$D$18,2,1)))))))</f>
        <v/>
      </c>
      <c r="L284" s="37" t="str">
        <f>IF(Kundendaten!C285="","",IF(J284&lt;0,-1,IF(J284&gt;Einstellungen!$C$11,0,IF(Kundendaten!K285&gt;=Einstellungen!$C$24,5,IF(Kundendaten!K285&gt;=Einstellungen!$C$25,4,IF(Kundendaten!K285&gt;=Einstellungen!$C$26,3,IF(Kundendaten!K285&gt;=Einstellungen!$C$27,2,1)))))))</f>
        <v/>
      </c>
      <c r="M284" s="37" t="str">
        <f>IF(Kundendaten!C285="","",IF(J284&lt;0,-1,IF(J284&gt;Einstellungen!$C$11,0,IF(Kundendaten!L285&gt;=Einstellungen!$C$32,5,IF(Kundendaten!L285&gt;=Einstellungen!$C$33,4,IF(Kundendaten!L285&gt;=Einstellungen!$C$34,3,IF(Kundendaten!L285&gt;=Einstellungen!$C$35,2,1)))))))</f>
        <v/>
      </c>
      <c r="N284" s="37" t="str">
        <f>IF(Kundendaten!C285="","",IF(K284=-1,"",IF(K284=0,0,IF(SUM(Einstellungen!$G$15,Einstellungen!$G$24,Einstellungen!$G$32)&lt;&gt;100,"—",ROUND((K284*Einstellungen!$G$15+L284*Einstellungen!$G$24+M284*Einstellungen!$G$32)/100,1)))))</f>
        <v/>
      </c>
      <c r="O284" s="37" t="str">
        <f>IF(Kundendaten!C285="","",IF(K284=-1,"⚠ Datenfehler",IF(K284=0,"Inaktiv",IF(SUM(Einstellungen!$G$15,Einstellungen!$G$24,Einstellungen!$G$32)&lt;&gt;100,"—",IF(N284&gt;=4,"Champion",IF(N284&gt;=3,"Entwicklung",IF(N284&gt;=2,"Gefährdet","Abwanderung")))))))</f>
        <v/>
      </c>
    </row>
    <row r="285" spans="2:15" ht="14.25" customHeight="1" x14ac:dyDescent="0.35">
      <c r="B285" s="37" t="str">
        <f>IF(Kundendaten!C286="","",Kundendaten!B286)</f>
        <v/>
      </c>
      <c r="C285" s="38" t="str">
        <f>IF(Kundendaten!C286="","",IF(Kundendaten!C286="","",Kundendaten!C286))</f>
        <v/>
      </c>
      <c r="D285" s="38" t="str">
        <f>IF(Kundendaten!C286="","",IF(Kundendaten!D286="","",Kundendaten!D286))</f>
        <v/>
      </c>
      <c r="E285" s="38" t="str">
        <f>IF(Kundendaten!C286="","",IF(Kundendaten!E286="","",Kundendaten!E286))</f>
        <v/>
      </c>
      <c r="F285" s="38" t="str">
        <f>IF(Kundendaten!C286="","",IF(Kundendaten!F286="","",Kundendaten!F286))</f>
        <v/>
      </c>
      <c r="G285" s="37" t="str">
        <f>IF(Kundendaten!C286="","",IF(Kundendaten!G286="","",Kundendaten!G286))</f>
        <v/>
      </c>
      <c r="H285" s="38" t="str">
        <f>IF(Kundendaten!C286="","",IF(Kundendaten!H286="","",Kundendaten!H286))</f>
        <v/>
      </c>
      <c r="I285" s="37" t="str">
        <f>IF(Kundendaten!C286="","",IF(Kundendaten!I286="","",IF(OR(UPPER(Kundendaten!I286)="D",UPPER(Kundendaten!I286)="DE",UPPER(Kundendaten!I286)="DEU",UPPER(Kundendaten!I286)="DEUTSCHLAND",UPPER(Kundendaten!I286)="GERMANY",UPPER(Kundendaten!I286)="GER"),"",IFERROR(UPPER(VLOOKUP(UPPER(Kundendaten!I286),Laendercodes!$A:$B,2,FALSE())),UPPER(Kundendaten!I286)))))</f>
        <v/>
      </c>
      <c r="J285" s="59" t="str">
        <f>IF(Kundendaten!C286="","",Einstellungen!$C$9-Kundendaten!J286)</f>
        <v/>
      </c>
      <c r="K285" s="37" t="str">
        <f>IF(Kundendaten!C286="","",IF(J285&lt;0,-1,IF(J285&gt;Einstellungen!$C$11,0,IF(J285&lt;=Einstellungen!$D$15,5,IF(J285&lt;=Einstellungen!$D$16,4,IF(J285&lt;=Einstellungen!$D$17,3,IF(J285&lt;=Einstellungen!$D$18,2,1)))))))</f>
        <v/>
      </c>
      <c r="L285" s="37" t="str">
        <f>IF(Kundendaten!C286="","",IF(J285&lt;0,-1,IF(J285&gt;Einstellungen!$C$11,0,IF(Kundendaten!K286&gt;=Einstellungen!$C$24,5,IF(Kundendaten!K286&gt;=Einstellungen!$C$25,4,IF(Kundendaten!K286&gt;=Einstellungen!$C$26,3,IF(Kundendaten!K286&gt;=Einstellungen!$C$27,2,1)))))))</f>
        <v/>
      </c>
      <c r="M285" s="37" t="str">
        <f>IF(Kundendaten!C286="","",IF(J285&lt;0,-1,IF(J285&gt;Einstellungen!$C$11,0,IF(Kundendaten!L286&gt;=Einstellungen!$C$32,5,IF(Kundendaten!L286&gt;=Einstellungen!$C$33,4,IF(Kundendaten!L286&gt;=Einstellungen!$C$34,3,IF(Kundendaten!L286&gt;=Einstellungen!$C$35,2,1)))))))</f>
        <v/>
      </c>
      <c r="N285" s="37" t="str">
        <f>IF(Kundendaten!C286="","",IF(K285=-1,"",IF(K285=0,0,IF(SUM(Einstellungen!$G$15,Einstellungen!$G$24,Einstellungen!$G$32)&lt;&gt;100,"—",ROUND((K285*Einstellungen!$G$15+L285*Einstellungen!$G$24+M285*Einstellungen!$G$32)/100,1)))))</f>
        <v/>
      </c>
      <c r="O285" s="37" t="str">
        <f>IF(Kundendaten!C286="","",IF(K285=-1,"⚠ Datenfehler",IF(K285=0,"Inaktiv",IF(SUM(Einstellungen!$G$15,Einstellungen!$G$24,Einstellungen!$G$32)&lt;&gt;100,"—",IF(N285&gt;=4,"Champion",IF(N285&gt;=3,"Entwicklung",IF(N285&gt;=2,"Gefährdet","Abwanderung")))))))</f>
        <v/>
      </c>
    </row>
    <row r="286" spans="2:15" ht="14.25" customHeight="1" x14ac:dyDescent="0.35">
      <c r="B286" s="37" t="str">
        <f>IF(Kundendaten!C287="","",Kundendaten!B287)</f>
        <v/>
      </c>
      <c r="C286" s="38" t="str">
        <f>IF(Kundendaten!C287="","",IF(Kundendaten!C287="","",Kundendaten!C287))</f>
        <v/>
      </c>
      <c r="D286" s="38" t="str">
        <f>IF(Kundendaten!C287="","",IF(Kundendaten!D287="","",Kundendaten!D287))</f>
        <v/>
      </c>
      <c r="E286" s="38" t="str">
        <f>IF(Kundendaten!C287="","",IF(Kundendaten!E287="","",Kundendaten!E287))</f>
        <v/>
      </c>
      <c r="F286" s="38" t="str">
        <f>IF(Kundendaten!C287="","",IF(Kundendaten!F287="","",Kundendaten!F287))</f>
        <v/>
      </c>
      <c r="G286" s="37" t="str">
        <f>IF(Kundendaten!C287="","",IF(Kundendaten!G287="","",Kundendaten!G287))</f>
        <v/>
      </c>
      <c r="H286" s="38" t="str">
        <f>IF(Kundendaten!C287="","",IF(Kundendaten!H287="","",Kundendaten!H287))</f>
        <v/>
      </c>
      <c r="I286" s="37" t="str">
        <f>IF(Kundendaten!C287="","",IF(Kundendaten!I287="","",IF(OR(UPPER(Kundendaten!I287)="D",UPPER(Kundendaten!I287)="DE",UPPER(Kundendaten!I287)="DEU",UPPER(Kundendaten!I287)="DEUTSCHLAND",UPPER(Kundendaten!I287)="GERMANY",UPPER(Kundendaten!I287)="GER"),"",IFERROR(UPPER(VLOOKUP(UPPER(Kundendaten!I287),Laendercodes!$A:$B,2,FALSE())),UPPER(Kundendaten!I287)))))</f>
        <v/>
      </c>
      <c r="J286" s="59" t="str">
        <f>IF(Kundendaten!C287="","",Einstellungen!$C$9-Kundendaten!J287)</f>
        <v/>
      </c>
      <c r="K286" s="37" t="str">
        <f>IF(Kundendaten!C287="","",IF(J286&lt;0,-1,IF(J286&gt;Einstellungen!$C$11,0,IF(J286&lt;=Einstellungen!$D$15,5,IF(J286&lt;=Einstellungen!$D$16,4,IF(J286&lt;=Einstellungen!$D$17,3,IF(J286&lt;=Einstellungen!$D$18,2,1)))))))</f>
        <v/>
      </c>
      <c r="L286" s="37" t="str">
        <f>IF(Kundendaten!C287="","",IF(J286&lt;0,-1,IF(J286&gt;Einstellungen!$C$11,0,IF(Kundendaten!K287&gt;=Einstellungen!$C$24,5,IF(Kundendaten!K287&gt;=Einstellungen!$C$25,4,IF(Kundendaten!K287&gt;=Einstellungen!$C$26,3,IF(Kundendaten!K287&gt;=Einstellungen!$C$27,2,1)))))))</f>
        <v/>
      </c>
      <c r="M286" s="37" t="str">
        <f>IF(Kundendaten!C287="","",IF(J286&lt;0,-1,IF(J286&gt;Einstellungen!$C$11,0,IF(Kundendaten!L287&gt;=Einstellungen!$C$32,5,IF(Kundendaten!L287&gt;=Einstellungen!$C$33,4,IF(Kundendaten!L287&gt;=Einstellungen!$C$34,3,IF(Kundendaten!L287&gt;=Einstellungen!$C$35,2,1)))))))</f>
        <v/>
      </c>
      <c r="N286" s="37" t="str">
        <f>IF(Kundendaten!C287="","",IF(K286=-1,"",IF(K286=0,0,IF(SUM(Einstellungen!$G$15,Einstellungen!$G$24,Einstellungen!$G$32)&lt;&gt;100,"—",ROUND((K286*Einstellungen!$G$15+L286*Einstellungen!$G$24+M286*Einstellungen!$G$32)/100,1)))))</f>
        <v/>
      </c>
      <c r="O286" s="37" t="str">
        <f>IF(Kundendaten!C287="","",IF(K286=-1,"⚠ Datenfehler",IF(K286=0,"Inaktiv",IF(SUM(Einstellungen!$G$15,Einstellungen!$G$24,Einstellungen!$G$32)&lt;&gt;100,"—",IF(N286&gt;=4,"Champion",IF(N286&gt;=3,"Entwicklung",IF(N286&gt;=2,"Gefährdet","Abwanderung")))))))</f>
        <v/>
      </c>
    </row>
    <row r="287" spans="2:15" ht="14.25" customHeight="1" x14ac:dyDescent="0.35">
      <c r="B287" s="37" t="str">
        <f>IF(Kundendaten!C288="","",Kundendaten!B288)</f>
        <v/>
      </c>
      <c r="C287" s="38" t="str">
        <f>IF(Kundendaten!C288="","",IF(Kundendaten!C288="","",Kundendaten!C288))</f>
        <v/>
      </c>
      <c r="D287" s="38" t="str">
        <f>IF(Kundendaten!C288="","",IF(Kundendaten!D288="","",Kundendaten!D288))</f>
        <v/>
      </c>
      <c r="E287" s="38" t="str">
        <f>IF(Kundendaten!C288="","",IF(Kundendaten!E288="","",Kundendaten!E288))</f>
        <v/>
      </c>
      <c r="F287" s="38" t="str">
        <f>IF(Kundendaten!C288="","",IF(Kundendaten!F288="","",Kundendaten!F288))</f>
        <v/>
      </c>
      <c r="G287" s="37" t="str">
        <f>IF(Kundendaten!C288="","",IF(Kundendaten!G288="","",Kundendaten!G288))</f>
        <v/>
      </c>
      <c r="H287" s="38" t="str">
        <f>IF(Kundendaten!C288="","",IF(Kundendaten!H288="","",Kundendaten!H288))</f>
        <v/>
      </c>
      <c r="I287" s="37" t="str">
        <f>IF(Kundendaten!C288="","",IF(Kundendaten!I288="","",IF(OR(UPPER(Kundendaten!I288)="D",UPPER(Kundendaten!I288)="DE",UPPER(Kundendaten!I288)="DEU",UPPER(Kundendaten!I288)="DEUTSCHLAND",UPPER(Kundendaten!I288)="GERMANY",UPPER(Kundendaten!I288)="GER"),"",IFERROR(UPPER(VLOOKUP(UPPER(Kundendaten!I288),Laendercodes!$A:$B,2,FALSE())),UPPER(Kundendaten!I288)))))</f>
        <v/>
      </c>
      <c r="J287" s="59" t="str">
        <f>IF(Kundendaten!C288="","",Einstellungen!$C$9-Kundendaten!J288)</f>
        <v/>
      </c>
      <c r="K287" s="37" t="str">
        <f>IF(Kundendaten!C288="","",IF(J287&lt;0,-1,IF(J287&gt;Einstellungen!$C$11,0,IF(J287&lt;=Einstellungen!$D$15,5,IF(J287&lt;=Einstellungen!$D$16,4,IF(J287&lt;=Einstellungen!$D$17,3,IF(J287&lt;=Einstellungen!$D$18,2,1)))))))</f>
        <v/>
      </c>
      <c r="L287" s="37" t="str">
        <f>IF(Kundendaten!C288="","",IF(J287&lt;0,-1,IF(J287&gt;Einstellungen!$C$11,0,IF(Kundendaten!K288&gt;=Einstellungen!$C$24,5,IF(Kundendaten!K288&gt;=Einstellungen!$C$25,4,IF(Kundendaten!K288&gt;=Einstellungen!$C$26,3,IF(Kundendaten!K288&gt;=Einstellungen!$C$27,2,1)))))))</f>
        <v/>
      </c>
      <c r="M287" s="37" t="str">
        <f>IF(Kundendaten!C288="","",IF(J287&lt;0,-1,IF(J287&gt;Einstellungen!$C$11,0,IF(Kundendaten!L288&gt;=Einstellungen!$C$32,5,IF(Kundendaten!L288&gt;=Einstellungen!$C$33,4,IF(Kundendaten!L288&gt;=Einstellungen!$C$34,3,IF(Kundendaten!L288&gt;=Einstellungen!$C$35,2,1)))))))</f>
        <v/>
      </c>
      <c r="N287" s="37" t="str">
        <f>IF(Kundendaten!C288="","",IF(K287=-1,"",IF(K287=0,0,IF(SUM(Einstellungen!$G$15,Einstellungen!$G$24,Einstellungen!$G$32)&lt;&gt;100,"—",ROUND((K287*Einstellungen!$G$15+L287*Einstellungen!$G$24+M287*Einstellungen!$G$32)/100,1)))))</f>
        <v/>
      </c>
      <c r="O287" s="37" t="str">
        <f>IF(Kundendaten!C288="","",IF(K287=-1,"⚠ Datenfehler",IF(K287=0,"Inaktiv",IF(SUM(Einstellungen!$G$15,Einstellungen!$G$24,Einstellungen!$G$32)&lt;&gt;100,"—",IF(N287&gt;=4,"Champion",IF(N287&gt;=3,"Entwicklung",IF(N287&gt;=2,"Gefährdet","Abwanderung")))))))</f>
        <v/>
      </c>
    </row>
    <row r="288" spans="2:15" ht="14.25" customHeight="1" x14ac:dyDescent="0.35">
      <c r="B288" s="37" t="str">
        <f>IF(Kundendaten!C289="","",Kundendaten!B289)</f>
        <v/>
      </c>
      <c r="C288" s="38" t="str">
        <f>IF(Kundendaten!C289="","",IF(Kundendaten!C289="","",Kundendaten!C289))</f>
        <v/>
      </c>
      <c r="D288" s="38" t="str">
        <f>IF(Kundendaten!C289="","",IF(Kundendaten!D289="","",Kundendaten!D289))</f>
        <v/>
      </c>
      <c r="E288" s="38" t="str">
        <f>IF(Kundendaten!C289="","",IF(Kundendaten!E289="","",Kundendaten!E289))</f>
        <v/>
      </c>
      <c r="F288" s="38" t="str">
        <f>IF(Kundendaten!C289="","",IF(Kundendaten!F289="","",Kundendaten!F289))</f>
        <v/>
      </c>
      <c r="G288" s="37" t="str">
        <f>IF(Kundendaten!C289="","",IF(Kundendaten!G289="","",Kundendaten!G289))</f>
        <v/>
      </c>
      <c r="H288" s="38" t="str">
        <f>IF(Kundendaten!C289="","",IF(Kundendaten!H289="","",Kundendaten!H289))</f>
        <v/>
      </c>
      <c r="I288" s="37" t="str">
        <f>IF(Kundendaten!C289="","",IF(Kundendaten!I289="","",IF(OR(UPPER(Kundendaten!I289)="D",UPPER(Kundendaten!I289)="DE",UPPER(Kundendaten!I289)="DEU",UPPER(Kundendaten!I289)="DEUTSCHLAND",UPPER(Kundendaten!I289)="GERMANY",UPPER(Kundendaten!I289)="GER"),"",IFERROR(UPPER(VLOOKUP(UPPER(Kundendaten!I289),Laendercodes!$A:$B,2,FALSE())),UPPER(Kundendaten!I289)))))</f>
        <v/>
      </c>
      <c r="J288" s="59" t="str">
        <f>IF(Kundendaten!C289="","",Einstellungen!$C$9-Kundendaten!J289)</f>
        <v/>
      </c>
      <c r="K288" s="37" t="str">
        <f>IF(Kundendaten!C289="","",IF(J288&lt;0,-1,IF(J288&gt;Einstellungen!$C$11,0,IF(J288&lt;=Einstellungen!$D$15,5,IF(J288&lt;=Einstellungen!$D$16,4,IF(J288&lt;=Einstellungen!$D$17,3,IF(J288&lt;=Einstellungen!$D$18,2,1)))))))</f>
        <v/>
      </c>
      <c r="L288" s="37" t="str">
        <f>IF(Kundendaten!C289="","",IF(J288&lt;0,-1,IF(J288&gt;Einstellungen!$C$11,0,IF(Kundendaten!K289&gt;=Einstellungen!$C$24,5,IF(Kundendaten!K289&gt;=Einstellungen!$C$25,4,IF(Kundendaten!K289&gt;=Einstellungen!$C$26,3,IF(Kundendaten!K289&gt;=Einstellungen!$C$27,2,1)))))))</f>
        <v/>
      </c>
      <c r="M288" s="37" t="str">
        <f>IF(Kundendaten!C289="","",IF(J288&lt;0,-1,IF(J288&gt;Einstellungen!$C$11,0,IF(Kundendaten!L289&gt;=Einstellungen!$C$32,5,IF(Kundendaten!L289&gt;=Einstellungen!$C$33,4,IF(Kundendaten!L289&gt;=Einstellungen!$C$34,3,IF(Kundendaten!L289&gt;=Einstellungen!$C$35,2,1)))))))</f>
        <v/>
      </c>
      <c r="N288" s="37" t="str">
        <f>IF(Kundendaten!C289="","",IF(K288=-1,"",IF(K288=0,0,IF(SUM(Einstellungen!$G$15,Einstellungen!$G$24,Einstellungen!$G$32)&lt;&gt;100,"—",ROUND((K288*Einstellungen!$G$15+L288*Einstellungen!$G$24+M288*Einstellungen!$G$32)/100,1)))))</f>
        <v/>
      </c>
      <c r="O288" s="37" t="str">
        <f>IF(Kundendaten!C289="","",IF(K288=-1,"⚠ Datenfehler",IF(K288=0,"Inaktiv",IF(SUM(Einstellungen!$G$15,Einstellungen!$G$24,Einstellungen!$G$32)&lt;&gt;100,"—",IF(N288&gt;=4,"Champion",IF(N288&gt;=3,"Entwicklung",IF(N288&gt;=2,"Gefährdet","Abwanderung")))))))</f>
        <v/>
      </c>
    </row>
    <row r="289" spans="2:15" ht="14.25" customHeight="1" x14ac:dyDescent="0.35">
      <c r="B289" s="37" t="str">
        <f>IF(Kundendaten!C290="","",Kundendaten!B290)</f>
        <v/>
      </c>
      <c r="C289" s="38" t="str">
        <f>IF(Kundendaten!C290="","",IF(Kundendaten!C290="","",Kundendaten!C290))</f>
        <v/>
      </c>
      <c r="D289" s="38" t="str">
        <f>IF(Kundendaten!C290="","",IF(Kundendaten!D290="","",Kundendaten!D290))</f>
        <v/>
      </c>
      <c r="E289" s="38" t="str">
        <f>IF(Kundendaten!C290="","",IF(Kundendaten!E290="","",Kundendaten!E290))</f>
        <v/>
      </c>
      <c r="F289" s="38" t="str">
        <f>IF(Kundendaten!C290="","",IF(Kundendaten!F290="","",Kundendaten!F290))</f>
        <v/>
      </c>
      <c r="G289" s="37" t="str">
        <f>IF(Kundendaten!C290="","",IF(Kundendaten!G290="","",Kundendaten!G290))</f>
        <v/>
      </c>
      <c r="H289" s="38" t="str">
        <f>IF(Kundendaten!C290="","",IF(Kundendaten!H290="","",Kundendaten!H290))</f>
        <v/>
      </c>
      <c r="I289" s="37" t="str">
        <f>IF(Kundendaten!C290="","",IF(Kundendaten!I290="","",IF(OR(UPPER(Kundendaten!I290)="D",UPPER(Kundendaten!I290)="DE",UPPER(Kundendaten!I290)="DEU",UPPER(Kundendaten!I290)="DEUTSCHLAND",UPPER(Kundendaten!I290)="GERMANY",UPPER(Kundendaten!I290)="GER"),"",IFERROR(UPPER(VLOOKUP(UPPER(Kundendaten!I290),Laendercodes!$A:$B,2,FALSE())),UPPER(Kundendaten!I290)))))</f>
        <v/>
      </c>
      <c r="J289" s="59" t="str">
        <f>IF(Kundendaten!C290="","",Einstellungen!$C$9-Kundendaten!J290)</f>
        <v/>
      </c>
      <c r="K289" s="37" t="str">
        <f>IF(Kundendaten!C290="","",IF(J289&lt;0,-1,IF(J289&gt;Einstellungen!$C$11,0,IF(J289&lt;=Einstellungen!$D$15,5,IF(J289&lt;=Einstellungen!$D$16,4,IF(J289&lt;=Einstellungen!$D$17,3,IF(J289&lt;=Einstellungen!$D$18,2,1)))))))</f>
        <v/>
      </c>
      <c r="L289" s="37" t="str">
        <f>IF(Kundendaten!C290="","",IF(J289&lt;0,-1,IF(J289&gt;Einstellungen!$C$11,0,IF(Kundendaten!K290&gt;=Einstellungen!$C$24,5,IF(Kundendaten!K290&gt;=Einstellungen!$C$25,4,IF(Kundendaten!K290&gt;=Einstellungen!$C$26,3,IF(Kundendaten!K290&gt;=Einstellungen!$C$27,2,1)))))))</f>
        <v/>
      </c>
      <c r="M289" s="37" t="str">
        <f>IF(Kundendaten!C290="","",IF(J289&lt;0,-1,IF(J289&gt;Einstellungen!$C$11,0,IF(Kundendaten!L290&gt;=Einstellungen!$C$32,5,IF(Kundendaten!L290&gt;=Einstellungen!$C$33,4,IF(Kundendaten!L290&gt;=Einstellungen!$C$34,3,IF(Kundendaten!L290&gt;=Einstellungen!$C$35,2,1)))))))</f>
        <v/>
      </c>
      <c r="N289" s="37" t="str">
        <f>IF(Kundendaten!C290="","",IF(K289=-1,"",IF(K289=0,0,IF(SUM(Einstellungen!$G$15,Einstellungen!$G$24,Einstellungen!$G$32)&lt;&gt;100,"—",ROUND((K289*Einstellungen!$G$15+L289*Einstellungen!$G$24+M289*Einstellungen!$G$32)/100,1)))))</f>
        <v/>
      </c>
      <c r="O289" s="37" t="str">
        <f>IF(Kundendaten!C290="","",IF(K289=-1,"⚠ Datenfehler",IF(K289=0,"Inaktiv",IF(SUM(Einstellungen!$G$15,Einstellungen!$G$24,Einstellungen!$G$32)&lt;&gt;100,"—",IF(N289&gt;=4,"Champion",IF(N289&gt;=3,"Entwicklung",IF(N289&gt;=2,"Gefährdet","Abwanderung")))))))</f>
        <v/>
      </c>
    </row>
    <row r="290" spans="2:15" ht="14.25" customHeight="1" x14ac:dyDescent="0.35">
      <c r="B290" s="37" t="str">
        <f>IF(Kundendaten!C291="","",Kundendaten!B291)</f>
        <v/>
      </c>
      <c r="C290" s="38" t="str">
        <f>IF(Kundendaten!C291="","",IF(Kundendaten!C291="","",Kundendaten!C291))</f>
        <v/>
      </c>
      <c r="D290" s="38" t="str">
        <f>IF(Kundendaten!C291="","",IF(Kundendaten!D291="","",Kundendaten!D291))</f>
        <v/>
      </c>
      <c r="E290" s="38" t="str">
        <f>IF(Kundendaten!C291="","",IF(Kundendaten!E291="","",Kundendaten!E291))</f>
        <v/>
      </c>
      <c r="F290" s="38" t="str">
        <f>IF(Kundendaten!C291="","",IF(Kundendaten!F291="","",Kundendaten!F291))</f>
        <v/>
      </c>
      <c r="G290" s="37" t="str">
        <f>IF(Kundendaten!C291="","",IF(Kundendaten!G291="","",Kundendaten!G291))</f>
        <v/>
      </c>
      <c r="H290" s="38" t="str">
        <f>IF(Kundendaten!C291="","",IF(Kundendaten!H291="","",Kundendaten!H291))</f>
        <v/>
      </c>
      <c r="I290" s="37" t="str">
        <f>IF(Kundendaten!C291="","",IF(Kundendaten!I291="","",IF(OR(UPPER(Kundendaten!I291)="D",UPPER(Kundendaten!I291)="DE",UPPER(Kundendaten!I291)="DEU",UPPER(Kundendaten!I291)="DEUTSCHLAND",UPPER(Kundendaten!I291)="GERMANY",UPPER(Kundendaten!I291)="GER"),"",IFERROR(UPPER(VLOOKUP(UPPER(Kundendaten!I291),Laendercodes!$A:$B,2,FALSE())),UPPER(Kundendaten!I291)))))</f>
        <v/>
      </c>
      <c r="J290" s="59" t="str">
        <f>IF(Kundendaten!C291="","",Einstellungen!$C$9-Kundendaten!J291)</f>
        <v/>
      </c>
      <c r="K290" s="37" t="str">
        <f>IF(Kundendaten!C291="","",IF(J290&lt;0,-1,IF(J290&gt;Einstellungen!$C$11,0,IF(J290&lt;=Einstellungen!$D$15,5,IF(J290&lt;=Einstellungen!$D$16,4,IF(J290&lt;=Einstellungen!$D$17,3,IF(J290&lt;=Einstellungen!$D$18,2,1)))))))</f>
        <v/>
      </c>
      <c r="L290" s="37" t="str">
        <f>IF(Kundendaten!C291="","",IF(J290&lt;0,-1,IF(J290&gt;Einstellungen!$C$11,0,IF(Kundendaten!K291&gt;=Einstellungen!$C$24,5,IF(Kundendaten!K291&gt;=Einstellungen!$C$25,4,IF(Kundendaten!K291&gt;=Einstellungen!$C$26,3,IF(Kundendaten!K291&gt;=Einstellungen!$C$27,2,1)))))))</f>
        <v/>
      </c>
      <c r="M290" s="37" t="str">
        <f>IF(Kundendaten!C291="","",IF(J290&lt;0,-1,IF(J290&gt;Einstellungen!$C$11,0,IF(Kundendaten!L291&gt;=Einstellungen!$C$32,5,IF(Kundendaten!L291&gt;=Einstellungen!$C$33,4,IF(Kundendaten!L291&gt;=Einstellungen!$C$34,3,IF(Kundendaten!L291&gt;=Einstellungen!$C$35,2,1)))))))</f>
        <v/>
      </c>
      <c r="N290" s="37" t="str">
        <f>IF(Kundendaten!C291="","",IF(K290=-1,"",IF(K290=0,0,IF(SUM(Einstellungen!$G$15,Einstellungen!$G$24,Einstellungen!$G$32)&lt;&gt;100,"—",ROUND((K290*Einstellungen!$G$15+L290*Einstellungen!$G$24+M290*Einstellungen!$G$32)/100,1)))))</f>
        <v/>
      </c>
      <c r="O290" s="37" t="str">
        <f>IF(Kundendaten!C291="","",IF(K290=-1,"⚠ Datenfehler",IF(K290=0,"Inaktiv",IF(SUM(Einstellungen!$G$15,Einstellungen!$G$24,Einstellungen!$G$32)&lt;&gt;100,"—",IF(N290&gt;=4,"Champion",IF(N290&gt;=3,"Entwicklung",IF(N290&gt;=2,"Gefährdet","Abwanderung")))))))</f>
        <v/>
      </c>
    </row>
    <row r="291" spans="2:15" ht="14.25" customHeight="1" x14ac:dyDescent="0.35">
      <c r="B291" s="37" t="str">
        <f>IF(Kundendaten!C292="","",Kundendaten!B292)</f>
        <v/>
      </c>
      <c r="C291" s="38" t="str">
        <f>IF(Kundendaten!C292="","",IF(Kundendaten!C292="","",Kundendaten!C292))</f>
        <v/>
      </c>
      <c r="D291" s="38" t="str">
        <f>IF(Kundendaten!C292="","",IF(Kundendaten!D292="","",Kundendaten!D292))</f>
        <v/>
      </c>
      <c r="E291" s="38" t="str">
        <f>IF(Kundendaten!C292="","",IF(Kundendaten!E292="","",Kundendaten!E292))</f>
        <v/>
      </c>
      <c r="F291" s="38" t="str">
        <f>IF(Kundendaten!C292="","",IF(Kundendaten!F292="","",Kundendaten!F292))</f>
        <v/>
      </c>
      <c r="G291" s="37" t="str">
        <f>IF(Kundendaten!C292="","",IF(Kundendaten!G292="","",Kundendaten!G292))</f>
        <v/>
      </c>
      <c r="H291" s="38" t="str">
        <f>IF(Kundendaten!C292="","",IF(Kundendaten!H292="","",Kundendaten!H292))</f>
        <v/>
      </c>
      <c r="I291" s="37" t="str">
        <f>IF(Kundendaten!C292="","",IF(Kundendaten!I292="","",IF(OR(UPPER(Kundendaten!I292)="D",UPPER(Kundendaten!I292)="DE",UPPER(Kundendaten!I292)="DEU",UPPER(Kundendaten!I292)="DEUTSCHLAND",UPPER(Kundendaten!I292)="GERMANY",UPPER(Kundendaten!I292)="GER"),"",IFERROR(UPPER(VLOOKUP(UPPER(Kundendaten!I292),Laendercodes!$A:$B,2,FALSE())),UPPER(Kundendaten!I292)))))</f>
        <v/>
      </c>
      <c r="J291" s="59" t="str">
        <f>IF(Kundendaten!C292="","",Einstellungen!$C$9-Kundendaten!J292)</f>
        <v/>
      </c>
      <c r="K291" s="37" t="str">
        <f>IF(Kundendaten!C292="","",IF(J291&lt;0,-1,IF(J291&gt;Einstellungen!$C$11,0,IF(J291&lt;=Einstellungen!$D$15,5,IF(J291&lt;=Einstellungen!$D$16,4,IF(J291&lt;=Einstellungen!$D$17,3,IF(J291&lt;=Einstellungen!$D$18,2,1)))))))</f>
        <v/>
      </c>
      <c r="L291" s="37" t="str">
        <f>IF(Kundendaten!C292="","",IF(J291&lt;0,-1,IF(J291&gt;Einstellungen!$C$11,0,IF(Kundendaten!K292&gt;=Einstellungen!$C$24,5,IF(Kundendaten!K292&gt;=Einstellungen!$C$25,4,IF(Kundendaten!K292&gt;=Einstellungen!$C$26,3,IF(Kundendaten!K292&gt;=Einstellungen!$C$27,2,1)))))))</f>
        <v/>
      </c>
      <c r="M291" s="37" t="str">
        <f>IF(Kundendaten!C292="","",IF(J291&lt;0,-1,IF(J291&gt;Einstellungen!$C$11,0,IF(Kundendaten!L292&gt;=Einstellungen!$C$32,5,IF(Kundendaten!L292&gt;=Einstellungen!$C$33,4,IF(Kundendaten!L292&gt;=Einstellungen!$C$34,3,IF(Kundendaten!L292&gt;=Einstellungen!$C$35,2,1)))))))</f>
        <v/>
      </c>
      <c r="N291" s="37" t="str">
        <f>IF(Kundendaten!C292="","",IF(K291=-1,"",IF(K291=0,0,IF(SUM(Einstellungen!$G$15,Einstellungen!$G$24,Einstellungen!$G$32)&lt;&gt;100,"—",ROUND((K291*Einstellungen!$G$15+L291*Einstellungen!$G$24+M291*Einstellungen!$G$32)/100,1)))))</f>
        <v/>
      </c>
      <c r="O291" s="37" t="str">
        <f>IF(Kundendaten!C292="","",IF(K291=-1,"⚠ Datenfehler",IF(K291=0,"Inaktiv",IF(SUM(Einstellungen!$G$15,Einstellungen!$G$24,Einstellungen!$G$32)&lt;&gt;100,"—",IF(N291&gt;=4,"Champion",IF(N291&gt;=3,"Entwicklung",IF(N291&gt;=2,"Gefährdet","Abwanderung")))))))</f>
        <v/>
      </c>
    </row>
    <row r="292" spans="2:15" ht="14.25" customHeight="1" x14ac:dyDescent="0.35">
      <c r="B292" s="37" t="str">
        <f>IF(Kundendaten!C293="","",Kundendaten!B293)</f>
        <v/>
      </c>
      <c r="C292" s="38" t="str">
        <f>IF(Kundendaten!C293="","",IF(Kundendaten!C293="","",Kundendaten!C293))</f>
        <v/>
      </c>
      <c r="D292" s="38" t="str">
        <f>IF(Kundendaten!C293="","",IF(Kundendaten!D293="","",Kundendaten!D293))</f>
        <v/>
      </c>
      <c r="E292" s="38" t="str">
        <f>IF(Kundendaten!C293="","",IF(Kundendaten!E293="","",Kundendaten!E293))</f>
        <v/>
      </c>
      <c r="F292" s="38" t="str">
        <f>IF(Kundendaten!C293="","",IF(Kundendaten!F293="","",Kundendaten!F293))</f>
        <v/>
      </c>
      <c r="G292" s="37" t="str">
        <f>IF(Kundendaten!C293="","",IF(Kundendaten!G293="","",Kundendaten!G293))</f>
        <v/>
      </c>
      <c r="H292" s="38" t="str">
        <f>IF(Kundendaten!C293="","",IF(Kundendaten!H293="","",Kundendaten!H293))</f>
        <v/>
      </c>
      <c r="I292" s="37" t="str">
        <f>IF(Kundendaten!C293="","",IF(Kundendaten!I293="","",IF(OR(UPPER(Kundendaten!I293)="D",UPPER(Kundendaten!I293)="DE",UPPER(Kundendaten!I293)="DEU",UPPER(Kundendaten!I293)="DEUTSCHLAND",UPPER(Kundendaten!I293)="GERMANY",UPPER(Kundendaten!I293)="GER"),"",IFERROR(UPPER(VLOOKUP(UPPER(Kundendaten!I293),Laendercodes!$A:$B,2,FALSE())),UPPER(Kundendaten!I293)))))</f>
        <v/>
      </c>
      <c r="J292" s="59" t="str">
        <f>IF(Kundendaten!C293="","",Einstellungen!$C$9-Kundendaten!J293)</f>
        <v/>
      </c>
      <c r="K292" s="37" t="str">
        <f>IF(Kundendaten!C293="","",IF(J292&lt;0,-1,IF(J292&gt;Einstellungen!$C$11,0,IF(J292&lt;=Einstellungen!$D$15,5,IF(J292&lt;=Einstellungen!$D$16,4,IF(J292&lt;=Einstellungen!$D$17,3,IF(J292&lt;=Einstellungen!$D$18,2,1)))))))</f>
        <v/>
      </c>
      <c r="L292" s="37" t="str">
        <f>IF(Kundendaten!C293="","",IF(J292&lt;0,-1,IF(J292&gt;Einstellungen!$C$11,0,IF(Kundendaten!K293&gt;=Einstellungen!$C$24,5,IF(Kundendaten!K293&gt;=Einstellungen!$C$25,4,IF(Kundendaten!K293&gt;=Einstellungen!$C$26,3,IF(Kundendaten!K293&gt;=Einstellungen!$C$27,2,1)))))))</f>
        <v/>
      </c>
      <c r="M292" s="37" t="str">
        <f>IF(Kundendaten!C293="","",IF(J292&lt;0,-1,IF(J292&gt;Einstellungen!$C$11,0,IF(Kundendaten!L293&gt;=Einstellungen!$C$32,5,IF(Kundendaten!L293&gt;=Einstellungen!$C$33,4,IF(Kundendaten!L293&gt;=Einstellungen!$C$34,3,IF(Kundendaten!L293&gt;=Einstellungen!$C$35,2,1)))))))</f>
        <v/>
      </c>
      <c r="N292" s="37" t="str">
        <f>IF(Kundendaten!C293="","",IF(K292=-1,"",IF(K292=0,0,IF(SUM(Einstellungen!$G$15,Einstellungen!$G$24,Einstellungen!$G$32)&lt;&gt;100,"—",ROUND((K292*Einstellungen!$G$15+L292*Einstellungen!$G$24+M292*Einstellungen!$G$32)/100,1)))))</f>
        <v/>
      </c>
      <c r="O292" s="37" t="str">
        <f>IF(Kundendaten!C293="","",IF(K292=-1,"⚠ Datenfehler",IF(K292=0,"Inaktiv",IF(SUM(Einstellungen!$G$15,Einstellungen!$G$24,Einstellungen!$G$32)&lt;&gt;100,"—",IF(N292&gt;=4,"Champion",IF(N292&gt;=3,"Entwicklung",IF(N292&gt;=2,"Gefährdet","Abwanderung")))))))</f>
        <v/>
      </c>
    </row>
    <row r="293" spans="2:15" ht="14.25" customHeight="1" x14ac:dyDescent="0.35">
      <c r="B293" s="37" t="str">
        <f>IF(Kundendaten!C294="","",Kundendaten!B294)</f>
        <v/>
      </c>
      <c r="C293" s="38" t="str">
        <f>IF(Kundendaten!C294="","",IF(Kundendaten!C294="","",Kundendaten!C294))</f>
        <v/>
      </c>
      <c r="D293" s="38" t="str">
        <f>IF(Kundendaten!C294="","",IF(Kundendaten!D294="","",Kundendaten!D294))</f>
        <v/>
      </c>
      <c r="E293" s="38" t="str">
        <f>IF(Kundendaten!C294="","",IF(Kundendaten!E294="","",Kundendaten!E294))</f>
        <v/>
      </c>
      <c r="F293" s="38" t="str">
        <f>IF(Kundendaten!C294="","",IF(Kundendaten!F294="","",Kundendaten!F294))</f>
        <v/>
      </c>
      <c r="G293" s="37" t="str">
        <f>IF(Kundendaten!C294="","",IF(Kundendaten!G294="","",Kundendaten!G294))</f>
        <v/>
      </c>
      <c r="H293" s="38" t="str">
        <f>IF(Kundendaten!C294="","",IF(Kundendaten!H294="","",Kundendaten!H294))</f>
        <v/>
      </c>
      <c r="I293" s="37" t="str">
        <f>IF(Kundendaten!C294="","",IF(Kundendaten!I294="","",IF(OR(UPPER(Kundendaten!I294)="D",UPPER(Kundendaten!I294)="DE",UPPER(Kundendaten!I294)="DEU",UPPER(Kundendaten!I294)="DEUTSCHLAND",UPPER(Kundendaten!I294)="GERMANY",UPPER(Kundendaten!I294)="GER"),"",IFERROR(UPPER(VLOOKUP(UPPER(Kundendaten!I294),Laendercodes!$A:$B,2,FALSE())),UPPER(Kundendaten!I294)))))</f>
        <v/>
      </c>
      <c r="J293" s="59" t="str">
        <f>IF(Kundendaten!C294="","",Einstellungen!$C$9-Kundendaten!J294)</f>
        <v/>
      </c>
      <c r="K293" s="37" t="str">
        <f>IF(Kundendaten!C294="","",IF(J293&lt;0,-1,IF(J293&gt;Einstellungen!$C$11,0,IF(J293&lt;=Einstellungen!$D$15,5,IF(J293&lt;=Einstellungen!$D$16,4,IF(J293&lt;=Einstellungen!$D$17,3,IF(J293&lt;=Einstellungen!$D$18,2,1)))))))</f>
        <v/>
      </c>
      <c r="L293" s="37" t="str">
        <f>IF(Kundendaten!C294="","",IF(J293&lt;0,-1,IF(J293&gt;Einstellungen!$C$11,0,IF(Kundendaten!K294&gt;=Einstellungen!$C$24,5,IF(Kundendaten!K294&gt;=Einstellungen!$C$25,4,IF(Kundendaten!K294&gt;=Einstellungen!$C$26,3,IF(Kundendaten!K294&gt;=Einstellungen!$C$27,2,1)))))))</f>
        <v/>
      </c>
      <c r="M293" s="37" t="str">
        <f>IF(Kundendaten!C294="","",IF(J293&lt;0,-1,IF(J293&gt;Einstellungen!$C$11,0,IF(Kundendaten!L294&gt;=Einstellungen!$C$32,5,IF(Kundendaten!L294&gt;=Einstellungen!$C$33,4,IF(Kundendaten!L294&gt;=Einstellungen!$C$34,3,IF(Kundendaten!L294&gt;=Einstellungen!$C$35,2,1)))))))</f>
        <v/>
      </c>
      <c r="N293" s="37" t="str">
        <f>IF(Kundendaten!C294="","",IF(K293=-1,"",IF(K293=0,0,IF(SUM(Einstellungen!$G$15,Einstellungen!$G$24,Einstellungen!$G$32)&lt;&gt;100,"—",ROUND((K293*Einstellungen!$G$15+L293*Einstellungen!$G$24+M293*Einstellungen!$G$32)/100,1)))))</f>
        <v/>
      </c>
      <c r="O293" s="37" t="str">
        <f>IF(Kundendaten!C294="","",IF(K293=-1,"⚠ Datenfehler",IF(K293=0,"Inaktiv",IF(SUM(Einstellungen!$G$15,Einstellungen!$G$24,Einstellungen!$G$32)&lt;&gt;100,"—",IF(N293&gt;=4,"Champion",IF(N293&gt;=3,"Entwicklung",IF(N293&gt;=2,"Gefährdet","Abwanderung")))))))</f>
        <v/>
      </c>
    </row>
    <row r="294" spans="2:15" ht="14.25" customHeight="1" x14ac:dyDescent="0.35">
      <c r="B294" s="37" t="str">
        <f>IF(Kundendaten!C295="","",Kundendaten!B295)</f>
        <v/>
      </c>
      <c r="C294" s="38" t="str">
        <f>IF(Kundendaten!C295="","",IF(Kundendaten!C295="","",Kundendaten!C295))</f>
        <v/>
      </c>
      <c r="D294" s="38" t="str">
        <f>IF(Kundendaten!C295="","",IF(Kundendaten!D295="","",Kundendaten!D295))</f>
        <v/>
      </c>
      <c r="E294" s="38" t="str">
        <f>IF(Kundendaten!C295="","",IF(Kundendaten!E295="","",Kundendaten!E295))</f>
        <v/>
      </c>
      <c r="F294" s="38" t="str">
        <f>IF(Kundendaten!C295="","",IF(Kundendaten!F295="","",Kundendaten!F295))</f>
        <v/>
      </c>
      <c r="G294" s="37" t="str">
        <f>IF(Kundendaten!C295="","",IF(Kundendaten!G295="","",Kundendaten!G295))</f>
        <v/>
      </c>
      <c r="H294" s="38" t="str">
        <f>IF(Kundendaten!C295="","",IF(Kundendaten!H295="","",Kundendaten!H295))</f>
        <v/>
      </c>
      <c r="I294" s="37" t="str">
        <f>IF(Kundendaten!C295="","",IF(Kundendaten!I295="","",IF(OR(UPPER(Kundendaten!I295)="D",UPPER(Kundendaten!I295)="DE",UPPER(Kundendaten!I295)="DEU",UPPER(Kundendaten!I295)="DEUTSCHLAND",UPPER(Kundendaten!I295)="GERMANY",UPPER(Kundendaten!I295)="GER"),"",IFERROR(UPPER(VLOOKUP(UPPER(Kundendaten!I295),Laendercodes!$A:$B,2,FALSE())),UPPER(Kundendaten!I295)))))</f>
        <v/>
      </c>
      <c r="J294" s="59" t="str">
        <f>IF(Kundendaten!C295="","",Einstellungen!$C$9-Kundendaten!J295)</f>
        <v/>
      </c>
      <c r="K294" s="37" t="str">
        <f>IF(Kundendaten!C295="","",IF(J294&lt;0,-1,IF(J294&gt;Einstellungen!$C$11,0,IF(J294&lt;=Einstellungen!$D$15,5,IF(J294&lt;=Einstellungen!$D$16,4,IF(J294&lt;=Einstellungen!$D$17,3,IF(J294&lt;=Einstellungen!$D$18,2,1)))))))</f>
        <v/>
      </c>
      <c r="L294" s="37" t="str">
        <f>IF(Kundendaten!C295="","",IF(J294&lt;0,-1,IF(J294&gt;Einstellungen!$C$11,0,IF(Kundendaten!K295&gt;=Einstellungen!$C$24,5,IF(Kundendaten!K295&gt;=Einstellungen!$C$25,4,IF(Kundendaten!K295&gt;=Einstellungen!$C$26,3,IF(Kundendaten!K295&gt;=Einstellungen!$C$27,2,1)))))))</f>
        <v/>
      </c>
      <c r="M294" s="37" t="str">
        <f>IF(Kundendaten!C295="","",IF(J294&lt;0,-1,IF(J294&gt;Einstellungen!$C$11,0,IF(Kundendaten!L295&gt;=Einstellungen!$C$32,5,IF(Kundendaten!L295&gt;=Einstellungen!$C$33,4,IF(Kundendaten!L295&gt;=Einstellungen!$C$34,3,IF(Kundendaten!L295&gt;=Einstellungen!$C$35,2,1)))))))</f>
        <v/>
      </c>
      <c r="N294" s="37" t="str">
        <f>IF(Kundendaten!C295="","",IF(K294=-1,"",IF(K294=0,0,IF(SUM(Einstellungen!$G$15,Einstellungen!$G$24,Einstellungen!$G$32)&lt;&gt;100,"—",ROUND((K294*Einstellungen!$G$15+L294*Einstellungen!$G$24+M294*Einstellungen!$G$32)/100,1)))))</f>
        <v/>
      </c>
      <c r="O294" s="37" t="str">
        <f>IF(Kundendaten!C295="","",IF(K294=-1,"⚠ Datenfehler",IF(K294=0,"Inaktiv",IF(SUM(Einstellungen!$G$15,Einstellungen!$G$24,Einstellungen!$G$32)&lt;&gt;100,"—",IF(N294&gt;=4,"Champion",IF(N294&gt;=3,"Entwicklung",IF(N294&gt;=2,"Gefährdet","Abwanderung")))))))</f>
        <v/>
      </c>
    </row>
    <row r="295" spans="2:15" ht="14.25" customHeight="1" x14ac:dyDescent="0.35">
      <c r="B295" s="37" t="str">
        <f>IF(Kundendaten!C296="","",Kundendaten!B296)</f>
        <v/>
      </c>
      <c r="C295" s="38" t="str">
        <f>IF(Kundendaten!C296="","",IF(Kundendaten!C296="","",Kundendaten!C296))</f>
        <v/>
      </c>
      <c r="D295" s="38" t="str">
        <f>IF(Kundendaten!C296="","",IF(Kundendaten!D296="","",Kundendaten!D296))</f>
        <v/>
      </c>
      <c r="E295" s="38" t="str">
        <f>IF(Kundendaten!C296="","",IF(Kundendaten!E296="","",Kundendaten!E296))</f>
        <v/>
      </c>
      <c r="F295" s="38" t="str">
        <f>IF(Kundendaten!C296="","",IF(Kundendaten!F296="","",Kundendaten!F296))</f>
        <v/>
      </c>
      <c r="G295" s="37" t="str">
        <f>IF(Kundendaten!C296="","",IF(Kundendaten!G296="","",Kundendaten!G296))</f>
        <v/>
      </c>
      <c r="H295" s="38" t="str">
        <f>IF(Kundendaten!C296="","",IF(Kundendaten!H296="","",Kundendaten!H296))</f>
        <v/>
      </c>
      <c r="I295" s="37" t="str">
        <f>IF(Kundendaten!C296="","",IF(Kundendaten!I296="","",IF(OR(UPPER(Kundendaten!I296)="D",UPPER(Kundendaten!I296)="DE",UPPER(Kundendaten!I296)="DEU",UPPER(Kundendaten!I296)="DEUTSCHLAND",UPPER(Kundendaten!I296)="GERMANY",UPPER(Kundendaten!I296)="GER"),"",IFERROR(UPPER(VLOOKUP(UPPER(Kundendaten!I296),Laendercodes!$A:$B,2,FALSE())),UPPER(Kundendaten!I296)))))</f>
        <v/>
      </c>
      <c r="J295" s="59" t="str">
        <f>IF(Kundendaten!C296="","",Einstellungen!$C$9-Kundendaten!J296)</f>
        <v/>
      </c>
      <c r="K295" s="37" t="str">
        <f>IF(Kundendaten!C296="","",IF(J295&lt;0,-1,IF(J295&gt;Einstellungen!$C$11,0,IF(J295&lt;=Einstellungen!$D$15,5,IF(J295&lt;=Einstellungen!$D$16,4,IF(J295&lt;=Einstellungen!$D$17,3,IF(J295&lt;=Einstellungen!$D$18,2,1)))))))</f>
        <v/>
      </c>
      <c r="L295" s="37" t="str">
        <f>IF(Kundendaten!C296="","",IF(J295&lt;0,-1,IF(J295&gt;Einstellungen!$C$11,0,IF(Kundendaten!K296&gt;=Einstellungen!$C$24,5,IF(Kundendaten!K296&gt;=Einstellungen!$C$25,4,IF(Kundendaten!K296&gt;=Einstellungen!$C$26,3,IF(Kundendaten!K296&gt;=Einstellungen!$C$27,2,1)))))))</f>
        <v/>
      </c>
      <c r="M295" s="37" t="str">
        <f>IF(Kundendaten!C296="","",IF(J295&lt;0,-1,IF(J295&gt;Einstellungen!$C$11,0,IF(Kundendaten!L296&gt;=Einstellungen!$C$32,5,IF(Kundendaten!L296&gt;=Einstellungen!$C$33,4,IF(Kundendaten!L296&gt;=Einstellungen!$C$34,3,IF(Kundendaten!L296&gt;=Einstellungen!$C$35,2,1)))))))</f>
        <v/>
      </c>
      <c r="N295" s="37" t="str">
        <f>IF(Kundendaten!C296="","",IF(K295=-1,"",IF(K295=0,0,IF(SUM(Einstellungen!$G$15,Einstellungen!$G$24,Einstellungen!$G$32)&lt;&gt;100,"—",ROUND((K295*Einstellungen!$G$15+L295*Einstellungen!$G$24+M295*Einstellungen!$G$32)/100,1)))))</f>
        <v/>
      </c>
      <c r="O295" s="37" t="str">
        <f>IF(Kundendaten!C296="","",IF(K295=-1,"⚠ Datenfehler",IF(K295=0,"Inaktiv",IF(SUM(Einstellungen!$G$15,Einstellungen!$G$24,Einstellungen!$G$32)&lt;&gt;100,"—",IF(N295&gt;=4,"Champion",IF(N295&gt;=3,"Entwicklung",IF(N295&gt;=2,"Gefährdet","Abwanderung")))))))</f>
        <v/>
      </c>
    </row>
    <row r="296" spans="2:15" ht="14.25" customHeight="1" x14ac:dyDescent="0.35">
      <c r="B296" s="37" t="str">
        <f>IF(Kundendaten!C297="","",Kundendaten!B297)</f>
        <v/>
      </c>
      <c r="C296" s="38" t="str">
        <f>IF(Kundendaten!C297="","",IF(Kundendaten!C297="","",Kundendaten!C297))</f>
        <v/>
      </c>
      <c r="D296" s="38" t="str">
        <f>IF(Kundendaten!C297="","",IF(Kundendaten!D297="","",Kundendaten!D297))</f>
        <v/>
      </c>
      <c r="E296" s="38" t="str">
        <f>IF(Kundendaten!C297="","",IF(Kundendaten!E297="","",Kundendaten!E297))</f>
        <v/>
      </c>
      <c r="F296" s="38" t="str">
        <f>IF(Kundendaten!C297="","",IF(Kundendaten!F297="","",Kundendaten!F297))</f>
        <v/>
      </c>
      <c r="G296" s="37" t="str">
        <f>IF(Kundendaten!C297="","",IF(Kundendaten!G297="","",Kundendaten!G297))</f>
        <v/>
      </c>
      <c r="H296" s="38" t="str">
        <f>IF(Kundendaten!C297="","",IF(Kundendaten!H297="","",Kundendaten!H297))</f>
        <v/>
      </c>
      <c r="I296" s="37" t="str">
        <f>IF(Kundendaten!C297="","",IF(Kundendaten!I297="","",IF(OR(UPPER(Kundendaten!I297)="D",UPPER(Kundendaten!I297)="DE",UPPER(Kundendaten!I297)="DEU",UPPER(Kundendaten!I297)="DEUTSCHLAND",UPPER(Kundendaten!I297)="GERMANY",UPPER(Kundendaten!I297)="GER"),"",IFERROR(UPPER(VLOOKUP(UPPER(Kundendaten!I297),Laendercodes!$A:$B,2,FALSE())),UPPER(Kundendaten!I297)))))</f>
        <v/>
      </c>
      <c r="J296" s="59" t="str">
        <f>IF(Kundendaten!C297="","",Einstellungen!$C$9-Kundendaten!J297)</f>
        <v/>
      </c>
      <c r="K296" s="37" t="str">
        <f>IF(Kundendaten!C297="","",IF(J296&lt;0,-1,IF(J296&gt;Einstellungen!$C$11,0,IF(J296&lt;=Einstellungen!$D$15,5,IF(J296&lt;=Einstellungen!$D$16,4,IF(J296&lt;=Einstellungen!$D$17,3,IF(J296&lt;=Einstellungen!$D$18,2,1)))))))</f>
        <v/>
      </c>
      <c r="L296" s="37" t="str">
        <f>IF(Kundendaten!C297="","",IF(J296&lt;0,-1,IF(J296&gt;Einstellungen!$C$11,0,IF(Kundendaten!K297&gt;=Einstellungen!$C$24,5,IF(Kundendaten!K297&gt;=Einstellungen!$C$25,4,IF(Kundendaten!K297&gt;=Einstellungen!$C$26,3,IF(Kundendaten!K297&gt;=Einstellungen!$C$27,2,1)))))))</f>
        <v/>
      </c>
      <c r="M296" s="37" t="str">
        <f>IF(Kundendaten!C297="","",IF(J296&lt;0,-1,IF(J296&gt;Einstellungen!$C$11,0,IF(Kundendaten!L297&gt;=Einstellungen!$C$32,5,IF(Kundendaten!L297&gt;=Einstellungen!$C$33,4,IF(Kundendaten!L297&gt;=Einstellungen!$C$34,3,IF(Kundendaten!L297&gt;=Einstellungen!$C$35,2,1)))))))</f>
        <v/>
      </c>
      <c r="N296" s="37" t="str">
        <f>IF(Kundendaten!C297="","",IF(K296=-1,"",IF(K296=0,0,IF(SUM(Einstellungen!$G$15,Einstellungen!$G$24,Einstellungen!$G$32)&lt;&gt;100,"—",ROUND((K296*Einstellungen!$G$15+L296*Einstellungen!$G$24+M296*Einstellungen!$G$32)/100,1)))))</f>
        <v/>
      </c>
      <c r="O296" s="37" t="str">
        <f>IF(Kundendaten!C297="","",IF(K296=-1,"⚠ Datenfehler",IF(K296=0,"Inaktiv",IF(SUM(Einstellungen!$G$15,Einstellungen!$G$24,Einstellungen!$G$32)&lt;&gt;100,"—",IF(N296&gt;=4,"Champion",IF(N296&gt;=3,"Entwicklung",IF(N296&gt;=2,"Gefährdet","Abwanderung")))))))</f>
        <v/>
      </c>
    </row>
    <row r="297" spans="2:15" ht="14.25" customHeight="1" x14ac:dyDescent="0.35">
      <c r="B297" s="37" t="str">
        <f>IF(Kundendaten!C298="","",Kundendaten!B298)</f>
        <v/>
      </c>
      <c r="C297" s="38" t="str">
        <f>IF(Kundendaten!C298="","",IF(Kundendaten!C298="","",Kundendaten!C298))</f>
        <v/>
      </c>
      <c r="D297" s="38" t="str">
        <f>IF(Kundendaten!C298="","",IF(Kundendaten!D298="","",Kundendaten!D298))</f>
        <v/>
      </c>
      <c r="E297" s="38" t="str">
        <f>IF(Kundendaten!C298="","",IF(Kundendaten!E298="","",Kundendaten!E298))</f>
        <v/>
      </c>
      <c r="F297" s="38" t="str">
        <f>IF(Kundendaten!C298="","",IF(Kundendaten!F298="","",Kundendaten!F298))</f>
        <v/>
      </c>
      <c r="G297" s="37" t="str">
        <f>IF(Kundendaten!C298="","",IF(Kundendaten!G298="","",Kundendaten!G298))</f>
        <v/>
      </c>
      <c r="H297" s="38" t="str">
        <f>IF(Kundendaten!C298="","",IF(Kundendaten!H298="","",Kundendaten!H298))</f>
        <v/>
      </c>
      <c r="I297" s="37" t="str">
        <f>IF(Kundendaten!C298="","",IF(Kundendaten!I298="","",IF(OR(UPPER(Kundendaten!I298)="D",UPPER(Kundendaten!I298)="DE",UPPER(Kundendaten!I298)="DEU",UPPER(Kundendaten!I298)="DEUTSCHLAND",UPPER(Kundendaten!I298)="GERMANY",UPPER(Kundendaten!I298)="GER"),"",IFERROR(UPPER(VLOOKUP(UPPER(Kundendaten!I298),Laendercodes!$A:$B,2,FALSE())),UPPER(Kundendaten!I298)))))</f>
        <v/>
      </c>
      <c r="J297" s="59" t="str">
        <f>IF(Kundendaten!C298="","",Einstellungen!$C$9-Kundendaten!J298)</f>
        <v/>
      </c>
      <c r="K297" s="37" t="str">
        <f>IF(Kundendaten!C298="","",IF(J297&lt;0,-1,IF(J297&gt;Einstellungen!$C$11,0,IF(J297&lt;=Einstellungen!$D$15,5,IF(J297&lt;=Einstellungen!$D$16,4,IF(J297&lt;=Einstellungen!$D$17,3,IF(J297&lt;=Einstellungen!$D$18,2,1)))))))</f>
        <v/>
      </c>
      <c r="L297" s="37" t="str">
        <f>IF(Kundendaten!C298="","",IF(J297&lt;0,-1,IF(J297&gt;Einstellungen!$C$11,0,IF(Kundendaten!K298&gt;=Einstellungen!$C$24,5,IF(Kundendaten!K298&gt;=Einstellungen!$C$25,4,IF(Kundendaten!K298&gt;=Einstellungen!$C$26,3,IF(Kundendaten!K298&gt;=Einstellungen!$C$27,2,1)))))))</f>
        <v/>
      </c>
      <c r="M297" s="37" t="str">
        <f>IF(Kundendaten!C298="","",IF(J297&lt;0,-1,IF(J297&gt;Einstellungen!$C$11,0,IF(Kundendaten!L298&gt;=Einstellungen!$C$32,5,IF(Kundendaten!L298&gt;=Einstellungen!$C$33,4,IF(Kundendaten!L298&gt;=Einstellungen!$C$34,3,IF(Kundendaten!L298&gt;=Einstellungen!$C$35,2,1)))))))</f>
        <v/>
      </c>
      <c r="N297" s="37" t="str">
        <f>IF(Kundendaten!C298="","",IF(K297=-1,"",IF(K297=0,0,IF(SUM(Einstellungen!$G$15,Einstellungen!$G$24,Einstellungen!$G$32)&lt;&gt;100,"—",ROUND((K297*Einstellungen!$G$15+L297*Einstellungen!$G$24+M297*Einstellungen!$G$32)/100,1)))))</f>
        <v/>
      </c>
      <c r="O297" s="37" t="str">
        <f>IF(Kundendaten!C298="","",IF(K297=-1,"⚠ Datenfehler",IF(K297=0,"Inaktiv",IF(SUM(Einstellungen!$G$15,Einstellungen!$G$24,Einstellungen!$G$32)&lt;&gt;100,"—",IF(N297&gt;=4,"Champion",IF(N297&gt;=3,"Entwicklung",IF(N297&gt;=2,"Gefährdet","Abwanderung")))))))</f>
        <v/>
      </c>
    </row>
    <row r="298" spans="2:15" ht="14.25" customHeight="1" x14ac:dyDescent="0.35">
      <c r="B298" s="37" t="str">
        <f>IF(Kundendaten!C299="","",Kundendaten!B299)</f>
        <v/>
      </c>
      <c r="C298" s="38" t="str">
        <f>IF(Kundendaten!C299="","",IF(Kundendaten!C299="","",Kundendaten!C299))</f>
        <v/>
      </c>
      <c r="D298" s="38" t="str">
        <f>IF(Kundendaten!C299="","",IF(Kundendaten!D299="","",Kundendaten!D299))</f>
        <v/>
      </c>
      <c r="E298" s="38" t="str">
        <f>IF(Kundendaten!C299="","",IF(Kundendaten!E299="","",Kundendaten!E299))</f>
        <v/>
      </c>
      <c r="F298" s="38" t="str">
        <f>IF(Kundendaten!C299="","",IF(Kundendaten!F299="","",Kundendaten!F299))</f>
        <v/>
      </c>
      <c r="G298" s="37" t="str">
        <f>IF(Kundendaten!C299="","",IF(Kundendaten!G299="","",Kundendaten!G299))</f>
        <v/>
      </c>
      <c r="H298" s="38" t="str">
        <f>IF(Kundendaten!C299="","",IF(Kundendaten!H299="","",Kundendaten!H299))</f>
        <v/>
      </c>
      <c r="I298" s="37" t="str">
        <f>IF(Kundendaten!C299="","",IF(Kundendaten!I299="","",IF(OR(UPPER(Kundendaten!I299)="D",UPPER(Kundendaten!I299)="DE",UPPER(Kundendaten!I299)="DEU",UPPER(Kundendaten!I299)="DEUTSCHLAND",UPPER(Kundendaten!I299)="GERMANY",UPPER(Kundendaten!I299)="GER"),"",IFERROR(UPPER(VLOOKUP(UPPER(Kundendaten!I299),Laendercodes!$A:$B,2,FALSE())),UPPER(Kundendaten!I299)))))</f>
        <v/>
      </c>
      <c r="J298" s="59" t="str">
        <f>IF(Kundendaten!C299="","",Einstellungen!$C$9-Kundendaten!J299)</f>
        <v/>
      </c>
      <c r="K298" s="37" t="str">
        <f>IF(Kundendaten!C299="","",IF(J298&lt;0,-1,IF(J298&gt;Einstellungen!$C$11,0,IF(J298&lt;=Einstellungen!$D$15,5,IF(J298&lt;=Einstellungen!$D$16,4,IF(J298&lt;=Einstellungen!$D$17,3,IF(J298&lt;=Einstellungen!$D$18,2,1)))))))</f>
        <v/>
      </c>
      <c r="L298" s="37" t="str">
        <f>IF(Kundendaten!C299="","",IF(J298&lt;0,-1,IF(J298&gt;Einstellungen!$C$11,0,IF(Kundendaten!K299&gt;=Einstellungen!$C$24,5,IF(Kundendaten!K299&gt;=Einstellungen!$C$25,4,IF(Kundendaten!K299&gt;=Einstellungen!$C$26,3,IF(Kundendaten!K299&gt;=Einstellungen!$C$27,2,1)))))))</f>
        <v/>
      </c>
      <c r="M298" s="37" t="str">
        <f>IF(Kundendaten!C299="","",IF(J298&lt;0,-1,IF(J298&gt;Einstellungen!$C$11,0,IF(Kundendaten!L299&gt;=Einstellungen!$C$32,5,IF(Kundendaten!L299&gt;=Einstellungen!$C$33,4,IF(Kundendaten!L299&gt;=Einstellungen!$C$34,3,IF(Kundendaten!L299&gt;=Einstellungen!$C$35,2,1)))))))</f>
        <v/>
      </c>
      <c r="N298" s="37" t="str">
        <f>IF(Kundendaten!C299="","",IF(K298=-1,"",IF(K298=0,0,IF(SUM(Einstellungen!$G$15,Einstellungen!$G$24,Einstellungen!$G$32)&lt;&gt;100,"—",ROUND((K298*Einstellungen!$G$15+L298*Einstellungen!$G$24+M298*Einstellungen!$G$32)/100,1)))))</f>
        <v/>
      </c>
      <c r="O298" s="37" t="str">
        <f>IF(Kundendaten!C299="","",IF(K298=-1,"⚠ Datenfehler",IF(K298=0,"Inaktiv",IF(SUM(Einstellungen!$G$15,Einstellungen!$G$24,Einstellungen!$G$32)&lt;&gt;100,"—",IF(N298&gt;=4,"Champion",IF(N298&gt;=3,"Entwicklung",IF(N298&gt;=2,"Gefährdet","Abwanderung")))))))</f>
        <v/>
      </c>
    </row>
    <row r="299" spans="2:15" ht="14.25" customHeight="1" x14ac:dyDescent="0.35">
      <c r="B299" s="37" t="str">
        <f>IF(Kundendaten!C300="","",Kundendaten!B300)</f>
        <v/>
      </c>
      <c r="C299" s="38" t="str">
        <f>IF(Kundendaten!C300="","",IF(Kundendaten!C300="","",Kundendaten!C300))</f>
        <v/>
      </c>
      <c r="D299" s="38" t="str">
        <f>IF(Kundendaten!C300="","",IF(Kundendaten!D300="","",Kundendaten!D300))</f>
        <v/>
      </c>
      <c r="E299" s="38" t="str">
        <f>IF(Kundendaten!C300="","",IF(Kundendaten!E300="","",Kundendaten!E300))</f>
        <v/>
      </c>
      <c r="F299" s="38" t="str">
        <f>IF(Kundendaten!C300="","",IF(Kundendaten!F300="","",Kundendaten!F300))</f>
        <v/>
      </c>
      <c r="G299" s="37" t="str">
        <f>IF(Kundendaten!C300="","",IF(Kundendaten!G300="","",Kundendaten!G300))</f>
        <v/>
      </c>
      <c r="H299" s="38" t="str">
        <f>IF(Kundendaten!C300="","",IF(Kundendaten!H300="","",Kundendaten!H300))</f>
        <v/>
      </c>
      <c r="I299" s="37" t="str">
        <f>IF(Kundendaten!C300="","",IF(Kundendaten!I300="","",IF(OR(UPPER(Kundendaten!I300)="D",UPPER(Kundendaten!I300)="DE",UPPER(Kundendaten!I300)="DEU",UPPER(Kundendaten!I300)="DEUTSCHLAND",UPPER(Kundendaten!I300)="GERMANY",UPPER(Kundendaten!I300)="GER"),"",IFERROR(UPPER(VLOOKUP(UPPER(Kundendaten!I300),Laendercodes!$A:$B,2,FALSE())),UPPER(Kundendaten!I300)))))</f>
        <v/>
      </c>
      <c r="J299" s="59" t="str">
        <f>IF(Kundendaten!C300="","",Einstellungen!$C$9-Kundendaten!J300)</f>
        <v/>
      </c>
      <c r="K299" s="37" t="str">
        <f>IF(Kundendaten!C300="","",IF(J299&lt;0,-1,IF(J299&gt;Einstellungen!$C$11,0,IF(J299&lt;=Einstellungen!$D$15,5,IF(J299&lt;=Einstellungen!$D$16,4,IF(J299&lt;=Einstellungen!$D$17,3,IF(J299&lt;=Einstellungen!$D$18,2,1)))))))</f>
        <v/>
      </c>
      <c r="L299" s="37" t="str">
        <f>IF(Kundendaten!C300="","",IF(J299&lt;0,-1,IF(J299&gt;Einstellungen!$C$11,0,IF(Kundendaten!K300&gt;=Einstellungen!$C$24,5,IF(Kundendaten!K300&gt;=Einstellungen!$C$25,4,IF(Kundendaten!K300&gt;=Einstellungen!$C$26,3,IF(Kundendaten!K300&gt;=Einstellungen!$C$27,2,1)))))))</f>
        <v/>
      </c>
      <c r="M299" s="37" t="str">
        <f>IF(Kundendaten!C300="","",IF(J299&lt;0,-1,IF(J299&gt;Einstellungen!$C$11,0,IF(Kundendaten!L300&gt;=Einstellungen!$C$32,5,IF(Kundendaten!L300&gt;=Einstellungen!$C$33,4,IF(Kundendaten!L300&gt;=Einstellungen!$C$34,3,IF(Kundendaten!L300&gt;=Einstellungen!$C$35,2,1)))))))</f>
        <v/>
      </c>
      <c r="N299" s="37" t="str">
        <f>IF(Kundendaten!C300="","",IF(K299=-1,"",IF(K299=0,0,IF(SUM(Einstellungen!$G$15,Einstellungen!$G$24,Einstellungen!$G$32)&lt;&gt;100,"—",ROUND((K299*Einstellungen!$G$15+L299*Einstellungen!$G$24+M299*Einstellungen!$G$32)/100,1)))))</f>
        <v/>
      </c>
      <c r="O299" s="37" t="str">
        <f>IF(Kundendaten!C300="","",IF(K299=-1,"⚠ Datenfehler",IF(K299=0,"Inaktiv",IF(SUM(Einstellungen!$G$15,Einstellungen!$G$24,Einstellungen!$G$32)&lt;&gt;100,"—",IF(N299&gt;=4,"Champion",IF(N299&gt;=3,"Entwicklung",IF(N299&gt;=2,"Gefährdet","Abwanderung")))))))</f>
        <v/>
      </c>
    </row>
    <row r="300" spans="2:15" ht="14.25" customHeight="1" x14ac:dyDescent="0.35">
      <c r="B300" s="37" t="str">
        <f>IF(Kundendaten!C301="","",Kundendaten!B301)</f>
        <v/>
      </c>
      <c r="C300" s="38" t="str">
        <f>IF(Kundendaten!C301="","",IF(Kundendaten!C301="","",Kundendaten!C301))</f>
        <v/>
      </c>
      <c r="D300" s="38" t="str">
        <f>IF(Kundendaten!C301="","",IF(Kundendaten!D301="","",Kundendaten!D301))</f>
        <v/>
      </c>
      <c r="E300" s="38" t="str">
        <f>IF(Kundendaten!C301="","",IF(Kundendaten!E301="","",Kundendaten!E301))</f>
        <v/>
      </c>
      <c r="F300" s="38" t="str">
        <f>IF(Kundendaten!C301="","",IF(Kundendaten!F301="","",Kundendaten!F301))</f>
        <v/>
      </c>
      <c r="G300" s="37" t="str">
        <f>IF(Kundendaten!C301="","",IF(Kundendaten!G301="","",Kundendaten!G301))</f>
        <v/>
      </c>
      <c r="H300" s="38" t="str">
        <f>IF(Kundendaten!C301="","",IF(Kundendaten!H301="","",Kundendaten!H301))</f>
        <v/>
      </c>
      <c r="I300" s="37" t="str">
        <f>IF(Kundendaten!C301="","",IF(Kundendaten!I301="","",IF(OR(UPPER(Kundendaten!I301)="D",UPPER(Kundendaten!I301)="DE",UPPER(Kundendaten!I301)="DEU",UPPER(Kundendaten!I301)="DEUTSCHLAND",UPPER(Kundendaten!I301)="GERMANY",UPPER(Kundendaten!I301)="GER"),"",IFERROR(UPPER(VLOOKUP(UPPER(Kundendaten!I301),Laendercodes!$A:$B,2,FALSE())),UPPER(Kundendaten!I301)))))</f>
        <v/>
      </c>
      <c r="J300" s="59" t="str">
        <f>IF(Kundendaten!C301="","",Einstellungen!$C$9-Kundendaten!J301)</f>
        <v/>
      </c>
      <c r="K300" s="37" t="str">
        <f>IF(Kundendaten!C301="","",IF(J300&lt;0,-1,IF(J300&gt;Einstellungen!$C$11,0,IF(J300&lt;=Einstellungen!$D$15,5,IF(J300&lt;=Einstellungen!$D$16,4,IF(J300&lt;=Einstellungen!$D$17,3,IF(J300&lt;=Einstellungen!$D$18,2,1)))))))</f>
        <v/>
      </c>
      <c r="L300" s="37" t="str">
        <f>IF(Kundendaten!C301="","",IF(J300&lt;0,-1,IF(J300&gt;Einstellungen!$C$11,0,IF(Kundendaten!K301&gt;=Einstellungen!$C$24,5,IF(Kundendaten!K301&gt;=Einstellungen!$C$25,4,IF(Kundendaten!K301&gt;=Einstellungen!$C$26,3,IF(Kundendaten!K301&gt;=Einstellungen!$C$27,2,1)))))))</f>
        <v/>
      </c>
      <c r="M300" s="37" t="str">
        <f>IF(Kundendaten!C301="","",IF(J300&lt;0,-1,IF(J300&gt;Einstellungen!$C$11,0,IF(Kundendaten!L301&gt;=Einstellungen!$C$32,5,IF(Kundendaten!L301&gt;=Einstellungen!$C$33,4,IF(Kundendaten!L301&gt;=Einstellungen!$C$34,3,IF(Kundendaten!L301&gt;=Einstellungen!$C$35,2,1)))))))</f>
        <v/>
      </c>
      <c r="N300" s="37" t="str">
        <f>IF(Kundendaten!C301="","",IF(K300=-1,"",IF(K300=0,0,IF(SUM(Einstellungen!$G$15,Einstellungen!$G$24,Einstellungen!$G$32)&lt;&gt;100,"—",ROUND((K300*Einstellungen!$G$15+L300*Einstellungen!$G$24+M300*Einstellungen!$G$32)/100,1)))))</f>
        <v/>
      </c>
      <c r="O300" s="37" t="str">
        <f>IF(Kundendaten!C301="","",IF(K300=-1,"⚠ Datenfehler",IF(K300=0,"Inaktiv",IF(SUM(Einstellungen!$G$15,Einstellungen!$G$24,Einstellungen!$G$32)&lt;&gt;100,"—",IF(N300&gt;=4,"Champion",IF(N300&gt;=3,"Entwicklung",IF(N300&gt;=2,"Gefährdet","Abwanderung")))))))</f>
        <v/>
      </c>
    </row>
    <row r="301" spans="2:15" ht="14.25" customHeight="1" x14ac:dyDescent="0.35">
      <c r="B301" s="37" t="str">
        <f>IF(Kundendaten!C302="","",Kundendaten!B302)</f>
        <v/>
      </c>
      <c r="C301" s="38" t="str">
        <f>IF(Kundendaten!C302="","",IF(Kundendaten!C302="","",Kundendaten!C302))</f>
        <v/>
      </c>
      <c r="D301" s="38" t="str">
        <f>IF(Kundendaten!C302="","",IF(Kundendaten!D302="","",Kundendaten!D302))</f>
        <v/>
      </c>
      <c r="E301" s="38" t="str">
        <f>IF(Kundendaten!C302="","",IF(Kundendaten!E302="","",Kundendaten!E302))</f>
        <v/>
      </c>
      <c r="F301" s="38" t="str">
        <f>IF(Kundendaten!C302="","",IF(Kundendaten!F302="","",Kundendaten!F302))</f>
        <v/>
      </c>
      <c r="G301" s="37" t="str">
        <f>IF(Kundendaten!C302="","",IF(Kundendaten!G302="","",Kundendaten!G302))</f>
        <v/>
      </c>
      <c r="H301" s="38" t="str">
        <f>IF(Kundendaten!C302="","",IF(Kundendaten!H302="","",Kundendaten!H302))</f>
        <v/>
      </c>
      <c r="I301" s="37" t="str">
        <f>IF(Kundendaten!C302="","",IF(Kundendaten!I302="","",IF(OR(UPPER(Kundendaten!I302)="D",UPPER(Kundendaten!I302)="DE",UPPER(Kundendaten!I302)="DEU",UPPER(Kundendaten!I302)="DEUTSCHLAND",UPPER(Kundendaten!I302)="GERMANY",UPPER(Kundendaten!I302)="GER"),"",IFERROR(UPPER(VLOOKUP(UPPER(Kundendaten!I302),Laendercodes!$A:$B,2,FALSE())),UPPER(Kundendaten!I302)))))</f>
        <v/>
      </c>
      <c r="J301" s="59" t="str">
        <f>IF(Kundendaten!C302="","",Einstellungen!$C$9-Kundendaten!J302)</f>
        <v/>
      </c>
      <c r="K301" s="37" t="str">
        <f>IF(Kundendaten!C302="","",IF(J301&lt;0,-1,IF(J301&gt;Einstellungen!$C$11,0,IF(J301&lt;=Einstellungen!$D$15,5,IF(J301&lt;=Einstellungen!$D$16,4,IF(J301&lt;=Einstellungen!$D$17,3,IF(J301&lt;=Einstellungen!$D$18,2,1)))))))</f>
        <v/>
      </c>
      <c r="L301" s="37" t="str">
        <f>IF(Kundendaten!C302="","",IF(J301&lt;0,-1,IF(J301&gt;Einstellungen!$C$11,0,IF(Kundendaten!K302&gt;=Einstellungen!$C$24,5,IF(Kundendaten!K302&gt;=Einstellungen!$C$25,4,IF(Kundendaten!K302&gt;=Einstellungen!$C$26,3,IF(Kundendaten!K302&gt;=Einstellungen!$C$27,2,1)))))))</f>
        <v/>
      </c>
      <c r="M301" s="37" t="str">
        <f>IF(Kundendaten!C302="","",IF(J301&lt;0,-1,IF(J301&gt;Einstellungen!$C$11,0,IF(Kundendaten!L302&gt;=Einstellungen!$C$32,5,IF(Kundendaten!L302&gt;=Einstellungen!$C$33,4,IF(Kundendaten!L302&gt;=Einstellungen!$C$34,3,IF(Kundendaten!L302&gt;=Einstellungen!$C$35,2,1)))))))</f>
        <v/>
      </c>
      <c r="N301" s="37" t="str">
        <f>IF(Kundendaten!C302="","",IF(K301=-1,"",IF(K301=0,0,IF(SUM(Einstellungen!$G$15,Einstellungen!$G$24,Einstellungen!$G$32)&lt;&gt;100,"—",ROUND((K301*Einstellungen!$G$15+L301*Einstellungen!$G$24+M301*Einstellungen!$G$32)/100,1)))))</f>
        <v/>
      </c>
      <c r="O301" s="37" t="str">
        <f>IF(Kundendaten!C302="","",IF(K301=-1,"⚠ Datenfehler",IF(K301=0,"Inaktiv",IF(SUM(Einstellungen!$G$15,Einstellungen!$G$24,Einstellungen!$G$32)&lt;&gt;100,"—",IF(N301&gt;=4,"Champion",IF(N301&gt;=3,"Entwicklung",IF(N301&gt;=2,"Gefährdet","Abwanderung")))))))</f>
        <v/>
      </c>
    </row>
    <row r="302" spans="2:15" ht="14.25" customHeight="1" x14ac:dyDescent="0.35">
      <c r="B302" s="37" t="str">
        <f>IF(Kundendaten!C303="","",Kundendaten!B303)</f>
        <v/>
      </c>
      <c r="C302" s="38" t="str">
        <f>IF(Kundendaten!C303="","",IF(Kundendaten!C303="","",Kundendaten!C303))</f>
        <v/>
      </c>
      <c r="D302" s="38" t="str">
        <f>IF(Kundendaten!C303="","",IF(Kundendaten!D303="","",Kundendaten!D303))</f>
        <v/>
      </c>
      <c r="E302" s="38" t="str">
        <f>IF(Kundendaten!C303="","",IF(Kundendaten!E303="","",Kundendaten!E303))</f>
        <v/>
      </c>
      <c r="F302" s="38" t="str">
        <f>IF(Kundendaten!C303="","",IF(Kundendaten!F303="","",Kundendaten!F303))</f>
        <v/>
      </c>
      <c r="G302" s="37" t="str">
        <f>IF(Kundendaten!C303="","",IF(Kundendaten!G303="","",Kundendaten!G303))</f>
        <v/>
      </c>
      <c r="H302" s="38" t="str">
        <f>IF(Kundendaten!C303="","",IF(Kundendaten!H303="","",Kundendaten!H303))</f>
        <v/>
      </c>
      <c r="I302" s="37" t="str">
        <f>IF(Kundendaten!C303="","",IF(Kundendaten!I303="","",IF(OR(UPPER(Kundendaten!I303)="D",UPPER(Kundendaten!I303)="DE",UPPER(Kundendaten!I303)="DEU",UPPER(Kundendaten!I303)="DEUTSCHLAND",UPPER(Kundendaten!I303)="GERMANY",UPPER(Kundendaten!I303)="GER"),"",IFERROR(UPPER(VLOOKUP(UPPER(Kundendaten!I303),Laendercodes!$A:$B,2,FALSE())),UPPER(Kundendaten!I303)))))</f>
        <v/>
      </c>
      <c r="J302" s="59" t="str">
        <f>IF(Kundendaten!C303="","",Einstellungen!$C$9-Kundendaten!J303)</f>
        <v/>
      </c>
      <c r="K302" s="37" t="str">
        <f>IF(Kundendaten!C303="","",IF(J302&lt;0,-1,IF(J302&gt;Einstellungen!$C$11,0,IF(J302&lt;=Einstellungen!$D$15,5,IF(J302&lt;=Einstellungen!$D$16,4,IF(J302&lt;=Einstellungen!$D$17,3,IF(J302&lt;=Einstellungen!$D$18,2,1)))))))</f>
        <v/>
      </c>
      <c r="L302" s="37" t="str">
        <f>IF(Kundendaten!C303="","",IF(J302&lt;0,-1,IF(J302&gt;Einstellungen!$C$11,0,IF(Kundendaten!K303&gt;=Einstellungen!$C$24,5,IF(Kundendaten!K303&gt;=Einstellungen!$C$25,4,IF(Kundendaten!K303&gt;=Einstellungen!$C$26,3,IF(Kundendaten!K303&gt;=Einstellungen!$C$27,2,1)))))))</f>
        <v/>
      </c>
      <c r="M302" s="37" t="str">
        <f>IF(Kundendaten!C303="","",IF(J302&lt;0,-1,IF(J302&gt;Einstellungen!$C$11,0,IF(Kundendaten!L303&gt;=Einstellungen!$C$32,5,IF(Kundendaten!L303&gt;=Einstellungen!$C$33,4,IF(Kundendaten!L303&gt;=Einstellungen!$C$34,3,IF(Kundendaten!L303&gt;=Einstellungen!$C$35,2,1)))))))</f>
        <v/>
      </c>
      <c r="N302" s="37" t="str">
        <f>IF(Kundendaten!C303="","",IF(K302=-1,"",IF(K302=0,0,IF(SUM(Einstellungen!$G$15,Einstellungen!$G$24,Einstellungen!$G$32)&lt;&gt;100,"—",ROUND((K302*Einstellungen!$G$15+L302*Einstellungen!$G$24+M302*Einstellungen!$G$32)/100,1)))))</f>
        <v/>
      </c>
      <c r="O302" s="37" t="str">
        <f>IF(Kundendaten!C303="","",IF(K302=-1,"⚠ Datenfehler",IF(K302=0,"Inaktiv",IF(SUM(Einstellungen!$G$15,Einstellungen!$G$24,Einstellungen!$G$32)&lt;&gt;100,"—",IF(N302&gt;=4,"Champion",IF(N302&gt;=3,"Entwicklung",IF(N302&gt;=2,"Gefährdet","Abwanderung")))))))</f>
        <v/>
      </c>
    </row>
    <row r="303" spans="2:15" ht="14.25" customHeight="1" x14ac:dyDescent="0.35">
      <c r="B303" s="37" t="str">
        <f>IF(Kundendaten!C304="","",Kundendaten!B304)</f>
        <v/>
      </c>
      <c r="C303" s="38" t="str">
        <f>IF(Kundendaten!C304="","",IF(Kundendaten!C304="","",Kundendaten!C304))</f>
        <v/>
      </c>
      <c r="D303" s="38" t="str">
        <f>IF(Kundendaten!C304="","",IF(Kundendaten!D304="","",Kundendaten!D304))</f>
        <v/>
      </c>
      <c r="E303" s="38" t="str">
        <f>IF(Kundendaten!C304="","",IF(Kundendaten!E304="","",Kundendaten!E304))</f>
        <v/>
      </c>
      <c r="F303" s="38" t="str">
        <f>IF(Kundendaten!C304="","",IF(Kundendaten!F304="","",Kundendaten!F304))</f>
        <v/>
      </c>
      <c r="G303" s="37" t="str">
        <f>IF(Kundendaten!C304="","",IF(Kundendaten!G304="","",Kundendaten!G304))</f>
        <v/>
      </c>
      <c r="H303" s="38" t="str">
        <f>IF(Kundendaten!C304="","",IF(Kundendaten!H304="","",Kundendaten!H304))</f>
        <v/>
      </c>
      <c r="I303" s="37" t="str">
        <f>IF(Kundendaten!C304="","",IF(Kundendaten!I304="","",IF(OR(UPPER(Kundendaten!I304)="D",UPPER(Kundendaten!I304)="DE",UPPER(Kundendaten!I304)="DEU",UPPER(Kundendaten!I304)="DEUTSCHLAND",UPPER(Kundendaten!I304)="GERMANY",UPPER(Kundendaten!I304)="GER"),"",IFERROR(UPPER(VLOOKUP(UPPER(Kundendaten!I304),Laendercodes!$A:$B,2,FALSE())),UPPER(Kundendaten!I304)))))</f>
        <v/>
      </c>
      <c r="J303" s="59" t="str">
        <f>IF(Kundendaten!C304="","",Einstellungen!$C$9-Kundendaten!J304)</f>
        <v/>
      </c>
      <c r="K303" s="37" t="str">
        <f>IF(Kundendaten!C304="","",IF(J303&lt;0,-1,IF(J303&gt;Einstellungen!$C$11,0,IF(J303&lt;=Einstellungen!$D$15,5,IF(J303&lt;=Einstellungen!$D$16,4,IF(J303&lt;=Einstellungen!$D$17,3,IF(J303&lt;=Einstellungen!$D$18,2,1)))))))</f>
        <v/>
      </c>
      <c r="L303" s="37" t="str">
        <f>IF(Kundendaten!C304="","",IF(J303&lt;0,-1,IF(J303&gt;Einstellungen!$C$11,0,IF(Kundendaten!K304&gt;=Einstellungen!$C$24,5,IF(Kundendaten!K304&gt;=Einstellungen!$C$25,4,IF(Kundendaten!K304&gt;=Einstellungen!$C$26,3,IF(Kundendaten!K304&gt;=Einstellungen!$C$27,2,1)))))))</f>
        <v/>
      </c>
      <c r="M303" s="37" t="str">
        <f>IF(Kundendaten!C304="","",IF(J303&lt;0,-1,IF(J303&gt;Einstellungen!$C$11,0,IF(Kundendaten!L304&gt;=Einstellungen!$C$32,5,IF(Kundendaten!L304&gt;=Einstellungen!$C$33,4,IF(Kundendaten!L304&gt;=Einstellungen!$C$34,3,IF(Kundendaten!L304&gt;=Einstellungen!$C$35,2,1)))))))</f>
        <v/>
      </c>
      <c r="N303" s="37" t="str">
        <f>IF(Kundendaten!C304="","",IF(K303=-1,"",IF(K303=0,0,IF(SUM(Einstellungen!$G$15,Einstellungen!$G$24,Einstellungen!$G$32)&lt;&gt;100,"—",ROUND((K303*Einstellungen!$G$15+L303*Einstellungen!$G$24+M303*Einstellungen!$G$32)/100,1)))))</f>
        <v/>
      </c>
      <c r="O303" s="37" t="str">
        <f>IF(Kundendaten!C304="","",IF(K303=-1,"⚠ Datenfehler",IF(K303=0,"Inaktiv",IF(SUM(Einstellungen!$G$15,Einstellungen!$G$24,Einstellungen!$G$32)&lt;&gt;100,"—",IF(N303&gt;=4,"Champion",IF(N303&gt;=3,"Entwicklung",IF(N303&gt;=2,"Gefährdet","Abwanderung")))))))</f>
        <v/>
      </c>
    </row>
    <row r="304" spans="2:15" ht="14.25" customHeight="1" x14ac:dyDescent="0.35">
      <c r="B304" s="37" t="str">
        <f>IF(Kundendaten!C305="","",Kundendaten!B305)</f>
        <v/>
      </c>
      <c r="C304" s="38" t="str">
        <f>IF(Kundendaten!C305="","",IF(Kundendaten!C305="","",Kundendaten!C305))</f>
        <v/>
      </c>
      <c r="D304" s="38" t="str">
        <f>IF(Kundendaten!C305="","",IF(Kundendaten!D305="","",Kundendaten!D305))</f>
        <v/>
      </c>
      <c r="E304" s="38" t="str">
        <f>IF(Kundendaten!C305="","",IF(Kundendaten!E305="","",Kundendaten!E305))</f>
        <v/>
      </c>
      <c r="F304" s="38" t="str">
        <f>IF(Kundendaten!C305="","",IF(Kundendaten!F305="","",Kundendaten!F305))</f>
        <v/>
      </c>
      <c r="G304" s="37" t="str">
        <f>IF(Kundendaten!C305="","",IF(Kundendaten!G305="","",Kundendaten!G305))</f>
        <v/>
      </c>
      <c r="H304" s="38" t="str">
        <f>IF(Kundendaten!C305="","",IF(Kundendaten!H305="","",Kundendaten!H305))</f>
        <v/>
      </c>
      <c r="I304" s="37" t="str">
        <f>IF(Kundendaten!C305="","",IF(Kundendaten!I305="","",IF(OR(UPPER(Kundendaten!I305)="D",UPPER(Kundendaten!I305)="DE",UPPER(Kundendaten!I305)="DEU",UPPER(Kundendaten!I305)="DEUTSCHLAND",UPPER(Kundendaten!I305)="GERMANY",UPPER(Kundendaten!I305)="GER"),"",IFERROR(UPPER(VLOOKUP(UPPER(Kundendaten!I305),Laendercodes!$A:$B,2,FALSE())),UPPER(Kundendaten!I305)))))</f>
        <v/>
      </c>
      <c r="J304" s="59" t="str">
        <f>IF(Kundendaten!C305="","",Einstellungen!$C$9-Kundendaten!J305)</f>
        <v/>
      </c>
      <c r="K304" s="37" t="str">
        <f>IF(Kundendaten!C305="","",IF(J304&lt;0,-1,IF(J304&gt;Einstellungen!$C$11,0,IF(J304&lt;=Einstellungen!$D$15,5,IF(J304&lt;=Einstellungen!$D$16,4,IF(J304&lt;=Einstellungen!$D$17,3,IF(J304&lt;=Einstellungen!$D$18,2,1)))))))</f>
        <v/>
      </c>
      <c r="L304" s="37" t="str">
        <f>IF(Kundendaten!C305="","",IF(J304&lt;0,-1,IF(J304&gt;Einstellungen!$C$11,0,IF(Kundendaten!K305&gt;=Einstellungen!$C$24,5,IF(Kundendaten!K305&gt;=Einstellungen!$C$25,4,IF(Kundendaten!K305&gt;=Einstellungen!$C$26,3,IF(Kundendaten!K305&gt;=Einstellungen!$C$27,2,1)))))))</f>
        <v/>
      </c>
      <c r="M304" s="37" t="str">
        <f>IF(Kundendaten!C305="","",IF(J304&lt;0,-1,IF(J304&gt;Einstellungen!$C$11,0,IF(Kundendaten!L305&gt;=Einstellungen!$C$32,5,IF(Kundendaten!L305&gt;=Einstellungen!$C$33,4,IF(Kundendaten!L305&gt;=Einstellungen!$C$34,3,IF(Kundendaten!L305&gt;=Einstellungen!$C$35,2,1)))))))</f>
        <v/>
      </c>
      <c r="N304" s="37" t="str">
        <f>IF(Kundendaten!C305="","",IF(K304=-1,"",IF(K304=0,0,IF(SUM(Einstellungen!$G$15,Einstellungen!$G$24,Einstellungen!$G$32)&lt;&gt;100,"—",ROUND((K304*Einstellungen!$G$15+L304*Einstellungen!$G$24+M304*Einstellungen!$G$32)/100,1)))))</f>
        <v/>
      </c>
      <c r="O304" s="37" t="str">
        <f>IF(Kundendaten!C305="","",IF(K304=-1,"⚠ Datenfehler",IF(K304=0,"Inaktiv",IF(SUM(Einstellungen!$G$15,Einstellungen!$G$24,Einstellungen!$G$32)&lt;&gt;100,"—",IF(N304&gt;=4,"Champion",IF(N304&gt;=3,"Entwicklung",IF(N304&gt;=2,"Gefährdet","Abwanderung")))))))</f>
        <v/>
      </c>
    </row>
    <row r="305" spans="2:15" ht="14.25" customHeight="1" x14ac:dyDescent="0.35">
      <c r="B305" s="37" t="str">
        <f>IF(Kundendaten!C306="","",Kundendaten!B306)</f>
        <v/>
      </c>
      <c r="C305" s="38" t="str">
        <f>IF(Kundendaten!C306="","",IF(Kundendaten!C306="","",Kundendaten!C306))</f>
        <v/>
      </c>
      <c r="D305" s="38" t="str">
        <f>IF(Kundendaten!C306="","",IF(Kundendaten!D306="","",Kundendaten!D306))</f>
        <v/>
      </c>
      <c r="E305" s="38" t="str">
        <f>IF(Kundendaten!C306="","",IF(Kundendaten!E306="","",Kundendaten!E306))</f>
        <v/>
      </c>
      <c r="F305" s="38" t="str">
        <f>IF(Kundendaten!C306="","",IF(Kundendaten!F306="","",Kundendaten!F306))</f>
        <v/>
      </c>
      <c r="G305" s="37" t="str">
        <f>IF(Kundendaten!C306="","",IF(Kundendaten!G306="","",Kundendaten!G306))</f>
        <v/>
      </c>
      <c r="H305" s="38" t="str">
        <f>IF(Kundendaten!C306="","",IF(Kundendaten!H306="","",Kundendaten!H306))</f>
        <v/>
      </c>
      <c r="I305" s="37" t="str">
        <f>IF(Kundendaten!C306="","",IF(Kundendaten!I306="","",IF(OR(UPPER(Kundendaten!I306)="D",UPPER(Kundendaten!I306)="DE",UPPER(Kundendaten!I306)="DEU",UPPER(Kundendaten!I306)="DEUTSCHLAND",UPPER(Kundendaten!I306)="GERMANY",UPPER(Kundendaten!I306)="GER"),"",IFERROR(UPPER(VLOOKUP(UPPER(Kundendaten!I306),Laendercodes!$A:$B,2,FALSE())),UPPER(Kundendaten!I306)))))</f>
        <v/>
      </c>
      <c r="J305" s="59" t="str">
        <f>IF(Kundendaten!C306="","",Einstellungen!$C$9-Kundendaten!J306)</f>
        <v/>
      </c>
      <c r="K305" s="37" t="str">
        <f>IF(Kundendaten!C306="","",IF(J305&lt;0,-1,IF(J305&gt;Einstellungen!$C$11,0,IF(J305&lt;=Einstellungen!$D$15,5,IF(J305&lt;=Einstellungen!$D$16,4,IF(J305&lt;=Einstellungen!$D$17,3,IF(J305&lt;=Einstellungen!$D$18,2,1)))))))</f>
        <v/>
      </c>
      <c r="L305" s="37" t="str">
        <f>IF(Kundendaten!C306="","",IF(J305&lt;0,-1,IF(J305&gt;Einstellungen!$C$11,0,IF(Kundendaten!K306&gt;=Einstellungen!$C$24,5,IF(Kundendaten!K306&gt;=Einstellungen!$C$25,4,IF(Kundendaten!K306&gt;=Einstellungen!$C$26,3,IF(Kundendaten!K306&gt;=Einstellungen!$C$27,2,1)))))))</f>
        <v/>
      </c>
      <c r="M305" s="37" t="str">
        <f>IF(Kundendaten!C306="","",IF(J305&lt;0,-1,IF(J305&gt;Einstellungen!$C$11,0,IF(Kundendaten!L306&gt;=Einstellungen!$C$32,5,IF(Kundendaten!L306&gt;=Einstellungen!$C$33,4,IF(Kundendaten!L306&gt;=Einstellungen!$C$34,3,IF(Kundendaten!L306&gt;=Einstellungen!$C$35,2,1)))))))</f>
        <v/>
      </c>
      <c r="N305" s="37" t="str">
        <f>IF(Kundendaten!C306="","",IF(K305=-1,"",IF(K305=0,0,IF(SUM(Einstellungen!$G$15,Einstellungen!$G$24,Einstellungen!$G$32)&lt;&gt;100,"—",ROUND((K305*Einstellungen!$G$15+L305*Einstellungen!$G$24+M305*Einstellungen!$G$32)/100,1)))))</f>
        <v/>
      </c>
      <c r="O305" s="37" t="str">
        <f>IF(Kundendaten!C306="","",IF(K305=-1,"⚠ Datenfehler",IF(K305=0,"Inaktiv",IF(SUM(Einstellungen!$G$15,Einstellungen!$G$24,Einstellungen!$G$32)&lt;&gt;100,"—",IF(N305&gt;=4,"Champion",IF(N305&gt;=3,"Entwicklung",IF(N305&gt;=2,"Gefährdet","Abwanderung")))))))</f>
        <v/>
      </c>
    </row>
    <row r="306" spans="2:15" ht="14.25" customHeight="1" x14ac:dyDescent="0.35">
      <c r="B306" s="37" t="str">
        <f>IF(Kundendaten!C307="","",Kundendaten!B307)</f>
        <v/>
      </c>
      <c r="C306" s="38" t="str">
        <f>IF(Kundendaten!C307="","",IF(Kundendaten!C307="","",Kundendaten!C307))</f>
        <v/>
      </c>
      <c r="D306" s="38" t="str">
        <f>IF(Kundendaten!C307="","",IF(Kundendaten!D307="","",Kundendaten!D307))</f>
        <v/>
      </c>
      <c r="E306" s="38" t="str">
        <f>IF(Kundendaten!C307="","",IF(Kundendaten!E307="","",Kundendaten!E307))</f>
        <v/>
      </c>
      <c r="F306" s="38" t="str">
        <f>IF(Kundendaten!C307="","",IF(Kundendaten!F307="","",Kundendaten!F307))</f>
        <v/>
      </c>
      <c r="G306" s="37" t="str">
        <f>IF(Kundendaten!C307="","",IF(Kundendaten!G307="","",Kundendaten!G307))</f>
        <v/>
      </c>
      <c r="H306" s="38" t="str">
        <f>IF(Kundendaten!C307="","",IF(Kundendaten!H307="","",Kundendaten!H307))</f>
        <v/>
      </c>
      <c r="I306" s="37" t="str">
        <f>IF(Kundendaten!C307="","",IF(Kundendaten!I307="","",IF(OR(UPPER(Kundendaten!I307)="D",UPPER(Kundendaten!I307)="DE",UPPER(Kundendaten!I307)="DEU",UPPER(Kundendaten!I307)="DEUTSCHLAND",UPPER(Kundendaten!I307)="GERMANY",UPPER(Kundendaten!I307)="GER"),"",IFERROR(UPPER(VLOOKUP(UPPER(Kundendaten!I307),Laendercodes!$A:$B,2,FALSE())),UPPER(Kundendaten!I307)))))</f>
        <v/>
      </c>
      <c r="J306" s="59" t="str">
        <f>IF(Kundendaten!C307="","",Einstellungen!$C$9-Kundendaten!J307)</f>
        <v/>
      </c>
      <c r="K306" s="37" t="str">
        <f>IF(Kundendaten!C307="","",IF(J306&lt;0,-1,IF(J306&gt;Einstellungen!$C$11,0,IF(J306&lt;=Einstellungen!$D$15,5,IF(J306&lt;=Einstellungen!$D$16,4,IF(J306&lt;=Einstellungen!$D$17,3,IF(J306&lt;=Einstellungen!$D$18,2,1)))))))</f>
        <v/>
      </c>
      <c r="L306" s="37" t="str">
        <f>IF(Kundendaten!C307="","",IF(J306&lt;0,-1,IF(J306&gt;Einstellungen!$C$11,0,IF(Kundendaten!K307&gt;=Einstellungen!$C$24,5,IF(Kundendaten!K307&gt;=Einstellungen!$C$25,4,IF(Kundendaten!K307&gt;=Einstellungen!$C$26,3,IF(Kundendaten!K307&gt;=Einstellungen!$C$27,2,1)))))))</f>
        <v/>
      </c>
      <c r="M306" s="37" t="str">
        <f>IF(Kundendaten!C307="","",IF(J306&lt;0,-1,IF(J306&gt;Einstellungen!$C$11,0,IF(Kundendaten!L307&gt;=Einstellungen!$C$32,5,IF(Kundendaten!L307&gt;=Einstellungen!$C$33,4,IF(Kundendaten!L307&gt;=Einstellungen!$C$34,3,IF(Kundendaten!L307&gt;=Einstellungen!$C$35,2,1)))))))</f>
        <v/>
      </c>
      <c r="N306" s="37" t="str">
        <f>IF(Kundendaten!C307="","",IF(K306=-1,"",IF(K306=0,0,IF(SUM(Einstellungen!$G$15,Einstellungen!$G$24,Einstellungen!$G$32)&lt;&gt;100,"—",ROUND((K306*Einstellungen!$G$15+L306*Einstellungen!$G$24+M306*Einstellungen!$G$32)/100,1)))))</f>
        <v/>
      </c>
      <c r="O306" s="37" t="str">
        <f>IF(Kundendaten!C307="","",IF(K306=-1,"⚠ Datenfehler",IF(K306=0,"Inaktiv",IF(SUM(Einstellungen!$G$15,Einstellungen!$G$24,Einstellungen!$G$32)&lt;&gt;100,"—",IF(N306&gt;=4,"Champion",IF(N306&gt;=3,"Entwicklung",IF(N306&gt;=2,"Gefährdet","Abwanderung")))))))</f>
        <v/>
      </c>
    </row>
    <row r="307" spans="2:15" ht="14.25" customHeight="1" x14ac:dyDescent="0.35">
      <c r="B307" s="37" t="str">
        <f>IF(Kundendaten!C308="","",Kundendaten!B308)</f>
        <v/>
      </c>
      <c r="C307" s="38" t="str">
        <f>IF(Kundendaten!C308="","",IF(Kundendaten!C308="","",Kundendaten!C308))</f>
        <v/>
      </c>
      <c r="D307" s="38" t="str">
        <f>IF(Kundendaten!C308="","",IF(Kundendaten!D308="","",Kundendaten!D308))</f>
        <v/>
      </c>
      <c r="E307" s="38" t="str">
        <f>IF(Kundendaten!C308="","",IF(Kundendaten!E308="","",Kundendaten!E308))</f>
        <v/>
      </c>
      <c r="F307" s="38" t="str">
        <f>IF(Kundendaten!C308="","",IF(Kundendaten!F308="","",Kundendaten!F308))</f>
        <v/>
      </c>
      <c r="G307" s="37" t="str">
        <f>IF(Kundendaten!C308="","",IF(Kundendaten!G308="","",Kundendaten!G308))</f>
        <v/>
      </c>
      <c r="H307" s="38" t="str">
        <f>IF(Kundendaten!C308="","",IF(Kundendaten!H308="","",Kundendaten!H308))</f>
        <v/>
      </c>
      <c r="I307" s="37" t="str">
        <f>IF(Kundendaten!C308="","",IF(Kundendaten!I308="","",IF(OR(UPPER(Kundendaten!I308)="D",UPPER(Kundendaten!I308)="DE",UPPER(Kundendaten!I308)="DEU",UPPER(Kundendaten!I308)="DEUTSCHLAND",UPPER(Kundendaten!I308)="GERMANY",UPPER(Kundendaten!I308)="GER"),"",IFERROR(UPPER(VLOOKUP(UPPER(Kundendaten!I308),Laendercodes!$A:$B,2,FALSE())),UPPER(Kundendaten!I308)))))</f>
        <v/>
      </c>
      <c r="J307" s="59" t="str">
        <f>IF(Kundendaten!C308="","",Einstellungen!$C$9-Kundendaten!J308)</f>
        <v/>
      </c>
      <c r="K307" s="37" t="str">
        <f>IF(Kundendaten!C308="","",IF(J307&lt;0,-1,IF(J307&gt;Einstellungen!$C$11,0,IF(J307&lt;=Einstellungen!$D$15,5,IF(J307&lt;=Einstellungen!$D$16,4,IF(J307&lt;=Einstellungen!$D$17,3,IF(J307&lt;=Einstellungen!$D$18,2,1)))))))</f>
        <v/>
      </c>
      <c r="L307" s="37" t="str">
        <f>IF(Kundendaten!C308="","",IF(J307&lt;0,-1,IF(J307&gt;Einstellungen!$C$11,0,IF(Kundendaten!K308&gt;=Einstellungen!$C$24,5,IF(Kundendaten!K308&gt;=Einstellungen!$C$25,4,IF(Kundendaten!K308&gt;=Einstellungen!$C$26,3,IF(Kundendaten!K308&gt;=Einstellungen!$C$27,2,1)))))))</f>
        <v/>
      </c>
      <c r="M307" s="37" t="str">
        <f>IF(Kundendaten!C308="","",IF(J307&lt;0,-1,IF(J307&gt;Einstellungen!$C$11,0,IF(Kundendaten!L308&gt;=Einstellungen!$C$32,5,IF(Kundendaten!L308&gt;=Einstellungen!$C$33,4,IF(Kundendaten!L308&gt;=Einstellungen!$C$34,3,IF(Kundendaten!L308&gt;=Einstellungen!$C$35,2,1)))))))</f>
        <v/>
      </c>
      <c r="N307" s="37" t="str">
        <f>IF(Kundendaten!C308="","",IF(K307=-1,"",IF(K307=0,0,IF(SUM(Einstellungen!$G$15,Einstellungen!$G$24,Einstellungen!$G$32)&lt;&gt;100,"—",ROUND((K307*Einstellungen!$G$15+L307*Einstellungen!$G$24+M307*Einstellungen!$G$32)/100,1)))))</f>
        <v/>
      </c>
      <c r="O307" s="37" t="str">
        <f>IF(Kundendaten!C308="","",IF(K307=-1,"⚠ Datenfehler",IF(K307=0,"Inaktiv",IF(SUM(Einstellungen!$G$15,Einstellungen!$G$24,Einstellungen!$G$32)&lt;&gt;100,"—",IF(N307&gt;=4,"Champion",IF(N307&gt;=3,"Entwicklung",IF(N307&gt;=2,"Gefährdet","Abwanderung")))))))</f>
        <v/>
      </c>
    </row>
    <row r="308" spans="2:15" ht="14.25" customHeight="1" x14ac:dyDescent="0.35">
      <c r="B308" s="37" t="str">
        <f>IF(Kundendaten!C309="","",Kundendaten!B309)</f>
        <v/>
      </c>
      <c r="C308" s="38" t="str">
        <f>IF(Kundendaten!C309="","",IF(Kundendaten!C309="","",Kundendaten!C309))</f>
        <v/>
      </c>
      <c r="D308" s="38" t="str">
        <f>IF(Kundendaten!C309="","",IF(Kundendaten!D309="","",Kundendaten!D309))</f>
        <v/>
      </c>
      <c r="E308" s="38" t="str">
        <f>IF(Kundendaten!C309="","",IF(Kundendaten!E309="","",Kundendaten!E309))</f>
        <v/>
      </c>
      <c r="F308" s="38" t="str">
        <f>IF(Kundendaten!C309="","",IF(Kundendaten!F309="","",Kundendaten!F309))</f>
        <v/>
      </c>
      <c r="G308" s="37" t="str">
        <f>IF(Kundendaten!C309="","",IF(Kundendaten!G309="","",Kundendaten!G309))</f>
        <v/>
      </c>
      <c r="H308" s="38" t="str">
        <f>IF(Kundendaten!C309="","",IF(Kundendaten!H309="","",Kundendaten!H309))</f>
        <v/>
      </c>
      <c r="I308" s="37" t="str">
        <f>IF(Kundendaten!C309="","",IF(Kundendaten!I309="","",IF(OR(UPPER(Kundendaten!I309)="D",UPPER(Kundendaten!I309)="DE",UPPER(Kundendaten!I309)="DEU",UPPER(Kundendaten!I309)="DEUTSCHLAND",UPPER(Kundendaten!I309)="GERMANY",UPPER(Kundendaten!I309)="GER"),"",IFERROR(UPPER(VLOOKUP(UPPER(Kundendaten!I309),Laendercodes!$A:$B,2,FALSE())),UPPER(Kundendaten!I309)))))</f>
        <v/>
      </c>
      <c r="J308" s="59" t="str">
        <f>IF(Kundendaten!C309="","",Einstellungen!$C$9-Kundendaten!J309)</f>
        <v/>
      </c>
      <c r="K308" s="37" t="str">
        <f>IF(Kundendaten!C309="","",IF(J308&lt;0,-1,IF(J308&gt;Einstellungen!$C$11,0,IF(J308&lt;=Einstellungen!$D$15,5,IF(J308&lt;=Einstellungen!$D$16,4,IF(J308&lt;=Einstellungen!$D$17,3,IF(J308&lt;=Einstellungen!$D$18,2,1)))))))</f>
        <v/>
      </c>
      <c r="L308" s="37" t="str">
        <f>IF(Kundendaten!C309="","",IF(J308&lt;0,-1,IF(J308&gt;Einstellungen!$C$11,0,IF(Kundendaten!K309&gt;=Einstellungen!$C$24,5,IF(Kundendaten!K309&gt;=Einstellungen!$C$25,4,IF(Kundendaten!K309&gt;=Einstellungen!$C$26,3,IF(Kundendaten!K309&gt;=Einstellungen!$C$27,2,1)))))))</f>
        <v/>
      </c>
      <c r="M308" s="37" t="str">
        <f>IF(Kundendaten!C309="","",IF(J308&lt;0,-1,IF(J308&gt;Einstellungen!$C$11,0,IF(Kundendaten!L309&gt;=Einstellungen!$C$32,5,IF(Kundendaten!L309&gt;=Einstellungen!$C$33,4,IF(Kundendaten!L309&gt;=Einstellungen!$C$34,3,IF(Kundendaten!L309&gt;=Einstellungen!$C$35,2,1)))))))</f>
        <v/>
      </c>
      <c r="N308" s="37" t="str">
        <f>IF(Kundendaten!C309="","",IF(K308=-1,"",IF(K308=0,0,IF(SUM(Einstellungen!$G$15,Einstellungen!$G$24,Einstellungen!$G$32)&lt;&gt;100,"—",ROUND((K308*Einstellungen!$G$15+L308*Einstellungen!$G$24+M308*Einstellungen!$G$32)/100,1)))))</f>
        <v/>
      </c>
      <c r="O308" s="37" t="str">
        <f>IF(Kundendaten!C309="","",IF(K308=-1,"⚠ Datenfehler",IF(K308=0,"Inaktiv",IF(SUM(Einstellungen!$G$15,Einstellungen!$G$24,Einstellungen!$G$32)&lt;&gt;100,"—",IF(N308&gt;=4,"Champion",IF(N308&gt;=3,"Entwicklung",IF(N308&gt;=2,"Gefährdet","Abwanderung")))))))</f>
        <v/>
      </c>
    </row>
    <row r="309" spans="2:15" ht="14.25" customHeight="1" x14ac:dyDescent="0.35">
      <c r="B309" s="37" t="str">
        <f>IF(Kundendaten!C310="","",Kundendaten!B310)</f>
        <v/>
      </c>
      <c r="C309" s="38" t="str">
        <f>IF(Kundendaten!C310="","",IF(Kundendaten!C310="","",Kundendaten!C310))</f>
        <v/>
      </c>
      <c r="D309" s="38" t="str">
        <f>IF(Kundendaten!C310="","",IF(Kundendaten!D310="","",Kundendaten!D310))</f>
        <v/>
      </c>
      <c r="E309" s="38" t="str">
        <f>IF(Kundendaten!C310="","",IF(Kundendaten!E310="","",Kundendaten!E310))</f>
        <v/>
      </c>
      <c r="F309" s="38" t="str">
        <f>IF(Kundendaten!C310="","",IF(Kundendaten!F310="","",Kundendaten!F310))</f>
        <v/>
      </c>
      <c r="G309" s="37" t="str">
        <f>IF(Kundendaten!C310="","",IF(Kundendaten!G310="","",Kundendaten!G310))</f>
        <v/>
      </c>
      <c r="H309" s="38" t="str">
        <f>IF(Kundendaten!C310="","",IF(Kundendaten!H310="","",Kundendaten!H310))</f>
        <v/>
      </c>
      <c r="I309" s="37" t="str">
        <f>IF(Kundendaten!C310="","",IF(Kundendaten!I310="","",IF(OR(UPPER(Kundendaten!I310)="D",UPPER(Kundendaten!I310)="DE",UPPER(Kundendaten!I310)="DEU",UPPER(Kundendaten!I310)="DEUTSCHLAND",UPPER(Kundendaten!I310)="GERMANY",UPPER(Kundendaten!I310)="GER"),"",IFERROR(UPPER(VLOOKUP(UPPER(Kundendaten!I310),Laendercodes!$A:$B,2,FALSE())),UPPER(Kundendaten!I310)))))</f>
        <v/>
      </c>
      <c r="J309" s="59" t="str">
        <f>IF(Kundendaten!C310="","",Einstellungen!$C$9-Kundendaten!J310)</f>
        <v/>
      </c>
      <c r="K309" s="37" t="str">
        <f>IF(Kundendaten!C310="","",IF(J309&lt;0,-1,IF(J309&gt;Einstellungen!$C$11,0,IF(J309&lt;=Einstellungen!$D$15,5,IF(J309&lt;=Einstellungen!$D$16,4,IF(J309&lt;=Einstellungen!$D$17,3,IF(J309&lt;=Einstellungen!$D$18,2,1)))))))</f>
        <v/>
      </c>
      <c r="L309" s="37" t="str">
        <f>IF(Kundendaten!C310="","",IF(J309&lt;0,-1,IF(J309&gt;Einstellungen!$C$11,0,IF(Kundendaten!K310&gt;=Einstellungen!$C$24,5,IF(Kundendaten!K310&gt;=Einstellungen!$C$25,4,IF(Kundendaten!K310&gt;=Einstellungen!$C$26,3,IF(Kundendaten!K310&gt;=Einstellungen!$C$27,2,1)))))))</f>
        <v/>
      </c>
      <c r="M309" s="37" t="str">
        <f>IF(Kundendaten!C310="","",IF(J309&lt;0,-1,IF(J309&gt;Einstellungen!$C$11,0,IF(Kundendaten!L310&gt;=Einstellungen!$C$32,5,IF(Kundendaten!L310&gt;=Einstellungen!$C$33,4,IF(Kundendaten!L310&gt;=Einstellungen!$C$34,3,IF(Kundendaten!L310&gt;=Einstellungen!$C$35,2,1)))))))</f>
        <v/>
      </c>
      <c r="N309" s="37" t="str">
        <f>IF(Kundendaten!C310="","",IF(K309=-1,"",IF(K309=0,0,IF(SUM(Einstellungen!$G$15,Einstellungen!$G$24,Einstellungen!$G$32)&lt;&gt;100,"—",ROUND((K309*Einstellungen!$G$15+L309*Einstellungen!$G$24+M309*Einstellungen!$G$32)/100,1)))))</f>
        <v/>
      </c>
      <c r="O309" s="37" t="str">
        <f>IF(Kundendaten!C310="","",IF(K309=-1,"⚠ Datenfehler",IF(K309=0,"Inaktiv",IF(SUM(Einstellungen!$G$15,Einstellungen!$G$24,Einstellungen!$G$32)&lt;&gt;100,"—",IF(N309&gt;=4,"Champion",IF(N309&gt;=3,"Entwicklung",IF(N309&gt;=2,"Gefährdet","Abwanderung")))))))</f>
        <v/>
      </c>
    </row>
    <row r="310" spans="2:15" ht="14.25" customHeight="1" x14ac:dyDescent="0.35">
      <c r="B310" s="37" t="str">
        <f>IF(Kundendaten!C311="","",Kundendaten!B311)</f>
        <v/>
      </c>
      <c r="C310" s="38" t="str">
        <f>IF(Kundendaten!C311="","",IF(Kundendaten!C311="","",Kundendaten!C311))</f>
        <v/>
      </c>
      <c r="D310" s="38" t="str">
        <f>IF(Kundendaten!C311="","",IF(Kundendaten!D311="","",Kundendaten!D311))</f>
        <v/>
      </c>
      <c r="E310" s="38" t="str">
        <f>IF(Kundendaten!C311="","",IF(Kundendaten!E311="","",Kundendaten!E311))</f>
        <v/>
      </c>
      <c r="F310" s="38" t="str">
        <f>IF(Kundendaten!C311="","",IF(Kundendaten!F311="","",Kundendaten!F311))</f>
        <v/>
      </c>
      <c r="G310" s="37" t="str">
        <f>IF(Kundendaten!C311="","",IF(Kundendaten!G311="","",Kundendaten!G311))</f>
        <v/>
      </c>
      <c r="H310" s="38" t="str">
        <f>IF(Kundendaten!C311="","",IF(Kundendaten!H311="","",Kundendaten!H311))</f>
        <v/>
      </c>
      <c r="I310" s="37" t="str">
        <f>IF(Kundendaten!C311="","",IF(Kundendaten!I311="","",IF(OR(UPPER(Kundendaten!I311)="D",UPPER(Kundendaten!I311)="DE",UPPER(Kundendaten!I311)="DEU",UPPER(Kundendaten!I311)="DEUTSCHLAND",UPPER(Kundendaten!I311)="GERMANY",UPPER(Kundendaten!I311)="GER"),"",IFERROR(UPPER(VLOOKUP(UPPER(Kundendaten!I311),Laendercodes!$A:$B,2,FALSE())),UPPER(Kundendaten!I311)))))</f>
        <v/>
      </c>
      <c r="J310" s="59" t="str">
        <f>IF(Kundendaten!C311="","",Einstellungen!$C$9-Kundendaten!J311)</f>
        <v/>
      </c>
      <c r="K310" s="37" t="str">
        <f>IF(Kundendaten!C311="","",IF(J310&lt;0,-1,IF(J310&gt;Einstellungen!$C$11,0,IF(J310&lt;=Einstellungen!$D$15,5,IF(J310&lt;=Einstellungen!$D$16,4,IF(J310&lt;=Einstellungen!$D$17,3,IF(J310&lt;=Einstellungen!$D$18,2,1)))))))</f>
        <v/>
      </c>
      <c r="L310" s="37" t="str">
        <f>IF(Kundendaten!C311="","",IF(J310&lt;0,-1,IF(J310&gt;Einstellungen!$C$11,0,IF(Kundendaten!K311&gt;=Einstellungen!$C$24,5,IF(Kundendaten!K311&gt;=Einstellungen!$C$25,4,IF(Kundendaten!K311&gt;=Einstellungen!$C$26,3,IF(Kundendaten!K311&gt;=Einstellungen!$C$27,2,1)))))))</f>
        <v/>
      </c>
      <c r="M310" s="37" t="str">
        <f>IF(Kundendaten!C311="","",IF(J310&lt;0,-1,IF(J310&gt;Einstellungen!$C$11,0,IF(Kundendaten!L311&gt;=Einstellungen!$C$32,5,IF(Kundendaten!L311&gt;=Einstellungen!$C$33,4,IF(Kundendaten!L311&gt;=Einstellungen!$C$34,3,IF(Kundendaten!L311&gt;=Einstellungen!$C$35,2,1)))))))</f>
        <v/>
      </c>
      <c r="N310" s="37" t="str">
        <f>IF(Kundendaten!C311="","",IF(K310=-1,"",IF(K310=0,0,IF(SUM(Einstellungen!$G$15,Einstellungen!$G$24,Einstellungen!$G$32)&lt;&gt;100,"—",ROUND((K310*Einstellungen!$G$15+L310*Einstellungen!$G$24+M310*Einstellungen!$G$32)/100,1)))))</f>
        <v/>
      </c>
      <c r="O310" s="37" t="str">
        <f>IF(Kundendaten!C311="","",IF(K310=-1,"⚠ Datenfehler",IF(K310=0,"Inaktiv",IF(SUM(Einstellungen!$G$15,Einstellungen!$G$24,Einstellungen!$G$32)&lt;&gt;100,"—",IF(N310&gt;=4,"Champion",IF(N310&gt;=3,"Entwicklung",IF(N310&gt;=2,"Gefährdet","Abwanderung")))))))</f>
        <v/>
      </c>
    </row>
    <row r="311" spans="2:15" ht="14.25" customHeight="1" x14ac:dyDescent="0.35">
      <c r="B311" s="37" t="str">
        <f>IF(Kundendaten!C312="","",Kundendaten!B312)</f>
        <v/>
      </c>
      <c r="C311" s="38" t="str">
        <f>IF(Kundendaten!C312="","",IF(Kundendaten!C312="","",Kundendaten!C312))</f>
        <v/>
      </c>
      <c r="D311" s="38" t="str">
        <f>IF(Kundendaten!C312="","",IF(Kundendaten!D312="","",Kundendaten!D312))</f>
        <v/>
      </c>
      <c r="E311" s="38" t="str">
        <f>IF(Kundendaten!C312="","",IF(Kundendaten!E312="","",Kundendaten!E312))</f>
        <v/>
      </c>
      <c r="F311" s="38" t="str">
        <f>IF(Kundendaten!C312="","",IF(Kundendaten!F312="","",Kundendaten!F312))</f>
        <v/>
      </c>
      <c r="G311" s="37" t="str">
        <f>IF(Kundendaten!C312="","",IF(Kundendaten!G312="","",Kundendaten!G312))</f>
        <v/>
      </c>
      <c r="H311" s="38" t="str">
        <f>IF(Kundendaten!C312="","",IF(Kundendaten!H312="","",Kundendaten!H312))</f>
        <v/>
      </c>
      <c r="I311" s="37" t="str">
        <f>IF(Kundendaten!C312="","",IF(Kundendaten!I312="","",IF(OR(UPPER(Kundendaten!I312)="D",UPPER(Kundendaten!I312)="DE",UPPER(Kundendaten!I312)="DEU",UPPER(Kundendaten!I312)="DEUTSCHLAND",UPPER(Kundendaten!I312)="GERMANY",UPPER(Kundendaten!I312)="GER"),"",IFERROR(UPPER(VLOOKUP(UPPER(Kundendaten!I312),Laendercodes!$A:$B,2,FALSE())),UPPER(Kundendaten!I312)))))</f>
        <v/>
      </c>
      <c r="J311" s="59" t="str">
        <f>IF(Kundendaten!C312="","",Einstellungen!$C$9-Kundendaten!J312)</f>
        <v/>
      </c>
      <c r="K311" s="37" t="str">
        <f>IF(Kundendaten!C312="","",IF(J311&lt;0,-1,IF(J311&gt;Einstellungen!$C$11,0,IF(J311&lt;=Einstellungen!$D$15,5,IF(J311&lt;=Einstellungen!$D$16,4,IF(J311&lt;=Einstellungen!$D$17,3,IF(J311&lt;=Einstellungen!$D$18,2,1)))))))</f>
        <v/>
      </c>
      <c r="L311" s="37" t="str">
        <f>IF(Kundendaten!C312="","",IF(J311&lt;0,-1,IF(J311&gt;Einstellungen!$C$11,0,IF(Kundendaten!K312&gt;=Einstellungen!$C$24,5,IF(Kundendaten!K312&gt;=Einstellungen!$C$25,4,IF(Kundendaten!K312&gt;=Einstellungen!$C$26,3,IF(Kundendaten!K312&gt;=Einstellungen!$C$27,2,1)))))))</f>
        <v/>
      </c>
      <c r="M311" s="37" t="str">
        <f>IF(Kundendaten!C312="","",IF(J311&lt;0,-1,IF(J311&gt;Einstellungen!$C$11,0,IF(Kundendaten!L312&gt;=Einstellungen!$C$32,5,IF(Kundendaten!L312&gt;=Einstellungen!$C$33,4,IF(Kundendaten!L312&gt;=Einstellungen!$C$34,3,IF(Kundendaten!L312&gt;=Einstellungen!$C$35,2,1)))))))</f>
        <v/>
      </c>
      <c r="N311" s="37" t="str">
        <f>IF(Kundendaten!C312="","",IF(K311=-1,"",IF(K311=0,0,IF(SUM(Einstellungen!$G$15,Einstellungen!$G$24,Einstellungen!$G$32)&lt;&gt;100,"—",ROUND((K311*Einstellungen!$G$15+L311*Einstellungen!$G$24+M311*Einstellungen!$G$32)/100,1)))))</f>
        <v/>
      </c>
      <c r="O311" s="37" t="str">
        <f>IF(Kundendaten!C312="","",IF(K311=-1,"⚠ Datenfehler",IF(K311=0,"Inaktiv",IF(SUM(Einstellungen!$G$15,Einstellungen!$G$24,Einstellungen!$G$32)&lt;&gt;100,"—",IF(N311&gt;=4,"Champion",IF(N311&gt;=3,"Entwicklung",IF(N311&gt;=2,"Gefährdet","Abwanderung")))))))</f>
        <v/>
      </c>
    </row>
    <row r="312" spans="2:15" ht="14.25" customHeight="1" x14ac:dyDescent="0.35">
      <c r="B312" s="37" t="str">
        <f>IF(Kundendaten!C313="","",Kundendaten!B313)</f>
        <v/>
      </c>
      <c r="C312" s="38" t="str">
        <f>IF(Kundendaten!C313="","",IF(Kundendaten!C313="","",Kundendaten!C313))</f>
        <v/>
      </c>
      <c r="D312" s="38" t="str">
        <f>IF(Kundendaten!C313="","",IF(Kundendaten!D313="","",Kundendaten!D313))</f>
        <v/>
      </c>
      <c r="E312" s="38" t="str">
        <f>IF(Kundendaten!C313="","",IF(Kundendaten!E313="","",Kundendaten!E313))</f>
        <v/>
      </c>
      <c r="F312" s="38" t="str">
        <f>IF(Kundendaten!C313="","",IF(Kundendaten!F313="","",Kundendaten!F313))</f>
        <v/>
      </c>
      <c r="G312" s="37" t="str">
        <f>IF(Kundendaten!C313="","",IF(Kundendaten!G313="","",Kundendaten!G313))</f>
        <v/>
      </c>
      <c r="H312" s="38" t="str">
        <f>IF(Kundendaten!C313="","",IF(Kundendaten!H313="","",Kundendaten!H313))</f>
        <v/>
      </c>
      <c r="I312" s="37" t="str">
        <f>IF(Kundendaten!C313="","",IF(Kundendaten!I313="","",IF(OR(UPPER(Kundendaten!I313)="D",UPPER(Kundendaten!I313)="DE",UPPER(Kundendaten!I313)="DEU",UPPER(Kundendaten!I313)="DEUTSCHLAND",UPPER(Kundendaten!I313)="GERMANY",UPPER(Kundendaten!I313)="GER"),"",IFERROR(UPPER(VLOOKUP(UPPER(Kundendaten!I313),Laendercodes!$A:$B,2,FALSE())),UPPER(Kundendaten!I313)))))</f>
        <v/>
      </c>
      <c r="J312" s="59" t="str">
        <f>IF(Kundendaten!C313="","",Einstellungen!$C$9-Kundendaten!J313)</f>
        <v/>
      </c>
      <c r="K312" s="37" t="str">
        <f>IF(Kundendaten!C313="","",IF(J312&lt;0,-1,IF(J312&gt;Einstellungen!$C$11,0,IF(J312&lt;=Einstellungen!$D$15,5,IF(J312&lt;=Einstellungen!$D$16,4,IF(J312&lt;=Einstellungen!$D$17,3,IF(J312&lt;=Einstellungen!$D$18,2,1)))))))</f>
        <v/>
      </c>
      <c r="L312" s="37" t="str">
        <f>IF(Kundendaten!C313="","",IF(J312&lt;0,-1,IF(J312&gt;Einstellungen!$C$11,0,IF(Kundendaten!K313&gt;=Einstellungen!$C$24,5,IF(Kundendaten!K313&gt;=Einstellungen!$C$25,4,IF(Kundendaten!K313&gt;=Einstellungen!$C$26,3,IF(Kundendaten!K313&gt;=Einstellungen!$C$27,2,1)))))))</f>
        <v/>
      </c>
      <c r="M312" s="37" t="str">
        <f>IF(Kundendaten!C313="","",IF(J312&lt;0,-1,IF(J312&gt;Einstellungen!$C$11,0,IF(Kundendaten!L313&gt;=Einstellungen!$C$32,5,IF(Kundendaten!L313&gt;=Einstellungen!$C$33,4,IF(Kundendaten!L313&gt;=Einstellungen!$C$34,3,IF(Kundendaten!L313&gt;=Einstellungen!$C$35,2,1)))))))</f>
        <v/>
      </c>
      <c r="N312" s="37" t="str">
        <f>IF(Kundendaten!C313="","",IF(K312=-1,"",IF(K312=0,0,IF(SUM(Einstellungen!$G$15,Einstellungen!$G$24,Einstellungen!$G$32)&lt;&gt;100,"—",ROUND((K312*Einstellungen!$G$15+L312*Einstellungen!$G$24+M312*Einstellungen!$G$32)/100,1)))))</f>
        <v/>
      </c>
      <c r="O312" s="37" t="str">
        <f>IF(Kundendaten!C313="","",IF(K312=-1,"⚠ Datenfehler",IF(K312=0,"Inaktiv",IF(SUM(Einstellungen!$G$15,Einstellungen!$G$24,Einstellungen!$G$32)&lt;&gt;100,"—",IF(N312&gt;=4,"Champion",IF(N312&gt;=3,"Entwicklung",IF(N312&gt;=2,"Gefährdet","Abwanderung")))))))</f>
        <v/>
      </c>
    </row>
    <row r="313" spans="2:15" ht="14.25" customHeight="1" x14ac:dyDescent="0.35">
      <c r="B313" s="37" t="str">
        <f>IF(Kundendaten!C314="","",Kundendaten!B314)</f>
        <v/>
      </c>
      <c r="C313" s="38" t="str">
        <f>IF(Kundendaten!C314="","",IF(Kundendaten!C314="","",Kundendaten!C314))</f>
        <v/>
      </c>
      <c r="D313" s="38" t="str">
        <f>IF(Kundendaten!C314="","",IF(Kundendaten!D314="","",Kundendaten!D314))</f>
        <v/>
      </c>
      <c r="E313" s="38" t="str">
        <f>IF(Kundendaten!C314="","",IF(Kundendaten!E314="","",Kundendaten!E314))</f>
        <v/>
      </c>
      <c r="F313" s="38" t="str">
        <f>IF(Kundendaten!C314="","",IF(Kundendaten!F314="","",Kundendaten!F314))</f>
        <v/>
      </c>
      <c r="G313" s="37" t="str">
        <f>IF(Kundendaten!C314="","",IF(Kundendaten!G314="","",Kundendaten!G314))</f>
        <v/>
      </c>
      <c r="H313" s="38" t="str">
        <f>IF(Kundendaten!C314="","",IF(Kundendaten!H314="","",Kundendaten!H314))</f>
        <v/>
      </c>
      <c r="I313" s="37" t="str">
        <f>IF(Kundendaten!C314="","",IF(Kundendaten!I314="","",IF(OR(UPPER(Kundendaten!I314)="D",UPPER(Kundendaten!I314)="DE",UPPER(Kundendaten!I314)="DEU",UPPER(Kundendaten!I314)="DEUTSCHLAND",UPPER(Kundendaten!I314)="GERMANY",UPPER(Kundendaten!I314)="GER"),"",IFERROR(UPPER(VLOOKUP(UPPER(Kundendaten!I314),Laendercodes!$A:$B,2,FALSE())),UPPER(Kundendaten!I314)))))</f>
        <v/>
      </c>
      <c r="J313" s="59" t="str">
        <f>IF(Kundendaten!C314="","",Einstellungen!$C$9-Kundendaten!J314)</f>
        <v/>
      </c>
      <c r="K313" s="37" t="str">
        <f>IF(Kundendaten!C314="","",IF(J313&lt;0,-1,IF(J313&gt;Einstellungen!$C$11,0,IF(J313&lt;=Einstellungen!$D$15,5,IF(J313&lt;=Einstellungen!$D$16,4,IF(J313&lt;=Einstellungen!$D$17,3,IF(J313&lt;=Einstellungen!$D$18,2,1)))))))</f>
        <v/>
      </c>
      <c r="L313" s="37" t="str">
        <f>IF(Kundendaten!C314="","",IF(J313&lt;0,-1,IF(J313&gt;Einstellungen!$C$11,0,IF(Kundendaten!K314&gt;=Einstellungen!$C$24,5,IF(Kundendaten!K314&gt;=Einstellungen!$C$25,4,IF(Kundendaten!K314&gt;=Einstellungen!$C$26,3,IF(Kundendaten!K314&gt;=Einstellungen!$C$27,2,1)))))))</f>
        <v/>
      </c>
      <c r="M313" s="37" t="str">
        <f>IF(Kundendaten!C314="","",IF(J313&lt;0,-1,IF(J313&gt;Einstellungen!$C$11,0,IF(Kundendaten!L314&gt;=Einstellungen!$C$32,5,IF(Kundendaten!L314&gt;=Einstellungen!$C$33,4,IF(Kundendaten!L314&gt;=Einstellungen!$C$34,3,IF(Kundendaten!L314&gt;=Einstellungen!$C$35,2,1)))))))</f>
        <v/>
      </c>
      <c r="N313" s="37" t="str">
        <f>IF(Kundendaten!C314="","",IF(K313=-1,"",IF(K313=0,0,IF(SUM(Einstellungen!$G$15,Einstellungen!$G$24,Einstellungen!$G$32)&lt;&gt;100,"—",ROUND((K313*Einstellungen!$G$15+L313*Einstellungen!$G$24+M313*Einstellungen!$G$32)/100,1)))))</f>
        <v/>
      </c>
      <c r="O313" s="37" t="str">
        <f>IF(Kundendaten!C314="","",IF(K313=-1,"⚠ Datenfehler",IF(K313=0,"Inaktiv",IF(SUM(Einstellungen!$G$15,Einstellungen!$G$24,Einstellungen!$G$32)&lt;&gt;100,"—",IF(N313&gt;=4,"Champion",IF(N313&gt;=3,"Entwicklung",IF(N313&gt;=2,"Gefährdet","Abwanderung")))))))</f>
        <v/>
      </c>
    </row>
    <row r="314" spans="2:15" ht="14.25" customHeight="1" x14ac:dyDescent="0.35">
      <c r="B314" s="37" t="str">
        <f>IF(Kundendaten!C315="","",Kundendaten!B315)</f>
        <v/>
      </c>
      <c r="C314" s="38" t="str">
        <f>IF(Kundendaten!C315="","",IF(Kundendaten!C315="","",Kundendaten!C315))</f>
        <v/>
      </c>
      <c r="D314" s="38" t="str">
        <f>IF(Kundendaten!C315="","",IF(Kundendaten!D315="","",Kundendaten!D315))</f>
        <v/>
      </c>
      <c r="E314" s="38" t="str">
        <f>IF(Kundendaten!C315="","",IF(Kundendaten!E315="","",Kundendaten!E315))</f>
        <v/>
      </c>
      <c r="F314" s="38" t="str">
        <f>IF(Kundendaten!C315="","",IF(Kundendaten!F315="","",Kundendaten!F315))</f>
        <v/>
      </c>
      <c r="G314" s="37" t="str">
        <f>IF(Kundendaten!C315="","",IF(Kundendaten!G315="","",Kundendaten!G315))</f>
        <v/>
      </c>
      <c r="H314" s="38" t="str">
        <f>IF(Kundendaten!C315="","",IF(Kundendaten!H315="","",Kundendaten!H315))</f>
        <v/>
      </c>
      <c r="I314" s="37" t="str">
        <f>IF(Kundendaten!C315="","",IF(Kundendaten!I315="","",IF(OR(UPPER(Kundendaten!I315)="D",UPPER(Kundendaten!I315)="DE",UPPER(Kundendaten!I315)="DEU",UPPER(Kundendaten!I315)="DEUTSCHLAND",UPPER(Kundendaten!I315)="GERMANY",UPPER(Kundendaten!I315)="GER"),"",IFERROR(UPPER(VLOOKUP(UPPER(Kundendaten!I315),Laendercodes!$A:$B,2,FALSE())),UPPER(Kundendaten!I315)))))</f>
        <v/>
      </c>
      <c r="J314" s="59" t="str">
        <f>IF(Kundendaten!C315="","",Einstellungen!$C$9-Kundendaten!J315)</f>
        <v/>
      </c>
      <c r="K314" s="37" t="str">
        <f>IF(Kundendaten!C315="","",IF(J314&lt;0,-1,IF(J314&gt;Einstellungen!$C$11,0,IF(J314&lt;=Einstellungen!$D$15,5,IF(J314&lt;=Einstellungen!$D$16,4,IF(J314&lt;=Einstellungen!$D$17,3,IF(J314&lt;=Einstellungen!$D$18,2,1)))))))</f>
        <v/>
      </c>
      <c r="L314" s="37" t="str">
        <f>IF(Kundendaten!C315="","",IF(J314&lt;0,-1,IF(J314&gt;Einstellungen!$C$11,0,IF(Kundendaten!K315&gt;=Einstellungen!$C$24,5,IF(Kundendaten!K315&gt;=Einstellungen!$C$25,4,IF(Kundendaten!K315&gt;=Einstellungen!$C$26,3,IF(Kundendaten!K315&gt;=Einstellungen!$C$27,2,1)))))))</f>
        <v/>
      </c>
      <c r="M314" s="37" t="str">
        <f>IF(Kundendaten!C315="","",IF(J314&lt;0,-1,IF(J314&gt;Einstellungen!$C$11,0,IF(Kundendaten!L315&gt;=Einstellungen!$C$32,5,IF(Kundendaten!L315&gt;=Einstellungen!$C$33,4,IF(Kundendaten!L315&gt;=Einstellungen!$C$34,3,IF(Kundendaten!L315&gt;=Einstellungen!$C$35,2,1)))))))</f>
        <v/>
      </c>
      <c r="N314" s="37" t="str">
        <f>IF(Kundendaten!C315="","",IF(K314=-1,"",IF(K314=0,0,IF(SUM(Einstellungen!$G$15,Einstellungen!$G$24,Einstellungen!$G$32)&lt;&gt;100,"—",ROUND((K314*Einstellungen!$G$15+L314*Einstellungen!$G$24+M314*Einstellungen!$G$32)/100,1)))))</f>
        <v/>
      </c>
      <c r="O314" s="37" t="str">
        <f>IF(Kundendaten!C315="","",IF(K314=-1,"⚠ Datenfehler",IF(K314=0,"Inaktiv",IF(SUM(Einstellungen!$G$15,Einstellungen!$G$24,Einstellungen!$G$32)&lt;&gt;100,"—",IF(N314&gt;=4,"Champion",IF(N314&gt;=3,"Entwicklung",IF(N314&gt;=2,"Gefährdet","Abwanderung")))))))</f>
        <v/>
      </c>
    </row>
    <row r="315" spans="2:15" ht="14.25" customHeight="1" x14ac:dyDescent="0.35">
      <c r="B315" s="37" t="str">
        <f>IF(Kundendaten!C316="","",Kundendaten!B316)</f>
        <v/>
      </c>
      <c r="C315" s="38" t="str">
        <f>IF(Kundendaten!C316="","",IF(Kundendaten!C316="","",Kundendaten!C316))</f>
        <v/>
      </c>
      <c r="D315" s="38" t="str">
        <f>IF(Kundendaten!C316="","",IF(Kundendaten!D316="","",Kundendaten!D316))</f>
        <v/>
      </c>
      <c r="E315" s="38" t="str">
        <f>IF(Kundendaten!C316="","",IF(Kundendaten!E316="","",Kundendaten!E316))</f>
        <v/>
      </c>
      <c r="F315" s="38" t="str">
        <f>IF(Kundendaten!C316="","",IF(Kundendaten!F316="","",Kundendaten!F316))</f>
        <v/>
      </c>
      <c r="G315" s="37" t="str">
        <f>IF(Kundendaten!C316="","",IF(Kundendaten!G316="","",Kundendaten!G316))</f>
        <v/>
      </c>
      <c r="H315" s="38" t="str">
        <f>IF(Kundendaten!C316="","",IF(Kundendaten!H316="","",Kundendaten!H316))</f>
        <v/>
      </c>
      <c r="I315" s="37" t="str">
        <f>IF(Kundendaten!C316="","",IF(Kundendaten!I316="","",IF(OR(UPPER(Kundendaten!I316)="D",UPPER(Kundendaten!I316)="DE",UPPER(Kundendaten!I316)="DEU",UPPER(Kundendaten!I316)="DEUTSCHLAND",UPPER(Kundendaten!I316)="GERMANY",UPPER(Kundendaten!I316)="GER"),"",IFERROR(UPPER(VLOOKUP(UPPER(Kundendaten!I316),Laendercodes!$A:$B,2,FALSE())),UPPER(Kundendaten!I316)))))</f>
        <v/>
      </c>
      <c r="J315" s="59" t="str">
        <f>IF(Kundendaten!C316="","",Einstellungen!$C$9-Kundendaten!J316)</f>
        <v/>
      </c>
      <c r="K315" s="37" t="str">
        <f>IF(Kundendaten!C316="","",IF(J315&lt;0,-1,IF(J315&gt;Einstellungen!$C$11,0,IF(J315&lt;=Einstellungen!$D$15,5,IF(J315&lt;=Einstellungen!$D$16,4,IF(J315&lt;=Einstellungen!$D$17,3,IF(J315&lt;=Einstellungen!$D$18,2,1)))))))</f>
        <v/>
      </c>
      <c r="L315" s="37" t="str">
        <f>IF(Kundendaten!C316="","",IF(J315&lt;0,-1,IF(J315&gt;Einstellungen!$C$11,0,IF(Kundendaten!K316&gt;=Einstellungen!$C$24,5,IF(Kundendaten!K316&gt;=Einstellungen!$C$25,4,IF(Kundendaten!K316&gt;=Einstellungen!$C$26,3,IF(Kundendaten!K316&gt;=Einstellungen!$C$27,2,1)))))))</f>
        <v/>
      </c>
      <c r="M315" s="37" t="str">
        <f>IF(Kundendaten!C316="","",IF(J315&lt;0,-1,IF(J315&gt;Einstellungen!$C$11,0,IF(Kundendaten!L316&gt;=Einstellungen!$C$32,5,IF(Kundendaten!L316&gt;=Einstellungen!$C$33,4,IF(Kundendaten!L316&gt;=Einstellungen!$C$34,3,IF(Kundendaten!L316&gt;=Einstellungen!$C$35,2,1)))))))</f>
        <v/>
      </c>
      <c r="N315" s="37" t="str">
        <f>IF(Kundendaten!C316="","",IF(K315=-1,"",IF(K315=0,0,IF(SUM(Einstellungen!$G$15,Einstellungen!$G$24,Einstellungen!$G$32)&lt;&gt;100,"—",ROUND((K315*Einstellungen!$G$15+L315*Einstellungen!$G$24+M315*Einstellungen!$G$32)/100,1)))))</f>
        <v/>
      </c>
      <c r="O315" s="37" t="str">
        <f>IF(Kundendaten!C316="","",IF(K315=-1,"⚠ Datenfehler",IF(K315=0,"Inaktiv",IF(SUM(Einstellungen!$G$15,Einstellungen!$G$24,Einstellungen!$G$32)&lt;&gt;100,"—",IF(N315&gt;=4,"Champion",IF(N315&gt;=3,"Entwicklung",IF(N315&gt;=2,"Gefährdet","Abwanderung")))))))</f>
        <v/>
      </c>
    </row>
    <row r="316" spans="2:15" ht="14.25" customHeight="1" x14ac:dyDescent="0.35">
      <c r="B316" s="37" t="str">
        <f>IF(Kundendaten!C317="","",Kundendaten!B317)</f>
        <v/>
      </c>
      <c r="C316" s="38" t="str">
        <f>IF(Kundendaten!C317="","",IF(Kundendaten!C317="","",Kundendaten!C317))</f>
        <v/>
      </c>
      <c r="D316" s="38" t="str">
        <f>IF(Kundendaten!C317="","",IF(Kundendaten!D317="","",Kundendaten!D317))</f>
        <v/>
      </c>
      <c r="E316" s="38" t="str">
        <f>IF(Kundendaten!C317="","",IF(Kundendaten!E317="","",Kundendaten!E317))</f>
        <v/>
      </c>
      <c r="F316" s="38" t="str">
        <f>IF(Kundendaten!C317="","",IF(Kundendaten!F317="","",Kundendaten!F317))</f>
        <v/>
      </c>
      <c r="G316" s="37" t="str">
        <f>IF(Kundendaten!C317="","",IF(Kundendaten!G317="","",Kundendaten!G317))</f>
        <v/>
      </c>
      <c r="H316" s="38" t="str">
        <f>IF(Kundendaten!C317="","",IF(Kundendaten!H317="","",Kundendaten!H317))</f>
        <v/>
      </c>
      <c r="I316" s="37" t="str">
        <f>IF(Kundendaten!C317="","",IF(Kundendaten!I317="","",IF(OR(UPPER(Kundendaten!I317)="D",UPPER(Kundendaten!I317)="DE",UPPER(Kundendaten!I317)="DEU",UPPER(Kundendaten!I317)="DEUTSCHLAND",UPPER(Kundendaten!I317)="GERMANY",UPPER(Kundendaten!I317)="GER"),"",IFERROR(UPPER(VLOOKUP(UPPER(Kundendaten!I317),Laendercodes!$A:$B,2,FALSE())),UPPER(Kundendaten!I317)))))</f>
        <v/>
      </c>
      <c r="J316" s="59" t="str">
        <f>IF(Kundendaten!C317="","",Einstellungen!$C$9-Kundendaten!J317)</f>
        <v/>
      </c>
      <c r="K316" s="37" t="str">
        <f>IF(Kundendaten!C317="","",IF(J316&lt;0,-1,IF(J316&gt;Einstellungen!$C$11,0,IF(J316&lt;=Einstellungen!$D$15,5,IF(J316&lt;=Einstellungen!$D$16,4,IF(J316&lt;=Einstellungen!$D$17,3,IF(J316&lt;=Einstellungen!$D$18,2,1)))))))</f>
        <v/>
      </c>
      <c r="L316" s="37" t="str">
        <f>IF(Kundendaten!C317="","",IF(J316&lt;0,-1,IF(J316&gt;Einstellungen!$C$11,0,IF(Kundendaten!K317&gt;=Einstellungen!$C$24,5,IF(Kundendaten!K317&gt;=Einstellungen!$C$25,4,IF(Kundendaten!K317&gt;=Einstellungen!$C$26,3,IF(Kundendaten!K317&gt;=Einstellungen!$C$27,2,1)))))))</f>
        <v/>
      </c>
      <c r="M316" s="37" t="str">
        <f>IF(Kundendaten!C317="","",IF(J316&lt;0,-1,IF(J316&gt;Einstellungen!$C$11,0,IF(Kundendaten!L317&gt;=Einstellungen!$C$32,5,IF(Kundendaten!L317&gt;=Einstellungen!$C$33,4,IF(Kundendaten!L317&gt;=Einstellungen!$C$34,3,IF(Kundendaten!L317&gt;=Einstellungen!$C$35,2,1)))))))</f>
        <v/>
      </c>
      <c r="N316" s="37" t="str">
        <f>IF(Kundendaten!C317="","",IF(K316=-1,"",IF(K316=0,0,IF(SUM(Einstellungen!$G$15,Einstellungen!$G$24,Einstellungen!$G$32)&lt;&gt;100,"—",ROUND((K316*Einstellungen!$G$15+L316*Einstellungen!$G$24+M316*Einstellungen!$G$32)/100,1)))))</f>
        <v/>
      </c>
      <c r="O316" s="37" t="str">
        <f>IF(Kundendaten!C317="","",IF(K316=-1,"⚠ Datenfehler",IF(K316=0,"Inaktiv",IF(SUM(Einstellungen!$G$15,Einstellungen!$G$24,Einstellungen!$G$32)&lt;&gt;100,"—",IF(N316&gt;=4,"Champion",IF(N316&gt;=3,"Entwicklung",IF(N316&gt;=2,"Gefährdet","Abwanderung")))))))</f>
        <v/>
      </c>
    </row>
    <row r="317" spans="2:15" ht="14.25" customHeight="1" x14ac:dyDescent="0.35">
      <c r="B317" s="37" t="str">
        <f>IF(Kundendaten!C318="","",Kundendaten!B318)</f>
        <v/>
      </c>
      <c r="C317" s="38" t="str">
        <f>IF(Kundendaten!C318="","",IF(Kundendaten!C318="","",Kundendaten!C318))</f>
        <v/>
      </c>
      <c r="D317" s="38" t="str">
        <f>IF(Kundendaten!C318="","",IF(Kundendaten!D318="","",Kundendaten!D318))</f>
        <v/>
      </c>
      <c r="E317" s="38" t="str">
        <f>IF(Kundendaten!C318="","",IF(Kundendaten!E318="","",Kundendaten!E318))</f>
        <v/>
      </c>
      <c r="F317" s="38" t="str">
        <f>IF(Kundendaten!C318="","",IF(Kundendaten!F318="","",Kundendaten!F318))</f>
        <v/>
      </c>
      <c r="G317" s="37" t="str">
        <f>IF(Kundendaten!C318="","",IF(Kundendaten!G318="","",Kundendaten!G318))</f>
        <v/>
      </c>
      <c r="H317" s="38" t="str">
        <f>IF(Kundendaten!C318="","",IF(Kundendaten!H318="","",Kundendaten!H318))</f>
        <v/>
      </c>
      <c r="I317" s="37" t="str">
        <f>IF(Kundendaten!C318="","",IF(Kundendaten!I318="","",IF(OR(UPPER(Kundendaten!I318)="D",UPPER(Kundendaten!I318)="DE",UPPER(Kundendaten!I318)="DEU",UPPER(Kundendaten!I318)="DEUTSCHLAND",UPPER(Kundendaten!I318)="GERMANY",UPPER(Kundendaten!I318)="GER"),"",IFERROR(UPPER(VLOOKUP(UPPER(Kundendaten!I318),Laendercodes!$A:$B,2,FALSE())),UPPER(Kundendaten!I318)))))</f>
        <v/>
      </c>
      <c r="J317" s="59" t="str">
        <f>IF(Kundendaten!C318="","",Einstellungen!$C$9-Kundendaten!J318)</f>
        <v/>
      </c>
      <c r="K317" s="37" t="str">
        <f>IF(Kundendaten!C318="","",IF(J317&lt;0,-1,IF(J317&gt;Einstellungen!$C$11,0,IF(J317&lt;=Einstellungen!$D$15,5,IF(J317&lt;=Einstellungen!$D$16,4,IF(J317&lt;=Einstellungen!$D$17,3,IF(J317&lt;=Einstellungen!$D$18,2,1)))))))</f>
        <v/>
      </c>
      <c r="L317" s="37" t="str">
        <f>IF(Kundendaten!C318="","",IF(J317&lt;0,-1,IF(J317&gt;Einstellungen!$C$11,0,IF(Kundendaten!K318&gt;=Einstellungen!$C$24,5,IF(Kundendaten!K318&gt;=Einstellungen!$C$25,4,IF(Kundendaten!K318&gt;=Einstellungen!$C$26,3,IF(Kundendaten!K318&gt;=Einstellungen!$C$27,2,1)))))))</f>
        <v/>
      </c>
      <c r="M317" s="37" t="str">
        <f>IF(Kundendaten!C318="","",IF(J317&lt;0,-1,IF(J317&gt;Einstellungen!$C$11,0,IF(Kundendaten!L318&gt;=Einstellungen!$C$32,5,IF(Kundendaten!L318&gt;=Einstellungen!$C$33,4,IF(Kundendaten!L318&gt;=Einstellungen!$C$34,3,IF(Kundendaten!L318&gt;=Einstellungen!$C$35,2,1)))))))</f>
        <v/>
      </c>
      <c r="N317" s="37" t="str">
        <f>IF(Kundendaten!C318="","",IF(K317=-1,"",IF(K317=0,0,IF(SUM(Einstellungen!$G$15,Einstellungen!$G$24,Einstellungen!$G$32)&lt;&gt;100,"—",ROUND((K317*Einstellungen!$G$15+L317*Einstellungen!$G$24+M317*Einstellungen!$G$32)/100,1)))))</f>
        <v/>
      </c>
      <c r="O317" s="37" t="str">
        <f>IF(Kundendaten!C318="","",IF(K317=-1,"⚠ Datenfehler",IF(K317=0,"Inaktiv",IF(SUM(Einstellungen!$G$15,Einstellungen!$G$24,Einstellungen!$G$32)&lt;&gt;100,"—",IF(N317&gt;=4,"Champion",IF(N317&gt;=3,"Entwicklung",IF(N317&gt;=2,"Gefährdet","Abwanderung")))))))</f>
        <v/>
      </c>
    </row>
    <row r="318" spans="2:15" ht="14.25" customHeight="1" x14ac:dyDescent="0.35">
      <c r="B318" s="37" t="str">
        <f>IF(Kundendaten!C319="","",Kundendaten!B319)</f>
        <v/>
      </c>
      <c r="C318" s="38" t="str">
        <f>IF(Kundendaten!C319="","",IF(Kundendaten!C319="","",Kundendaten!C319))</f>
        <v/>
      </c>
      <c r="D318" s="38" t="str">
        <f>IF(Kundendaten!C319="","",IF(Kundendaten!D319="","",Kundendaten!D319))</f>
        <v/>
      </c>
      <c r="E318" s="38" t="str">
        <f>IF(Kundendaten!C319="","",IF(Kundendaten!E319="","",Kundendaten!E319))</f>
        <v/>
      </c>
      <c r="F318" s="38" t="str">
        <f>IF(Kundendaten!C319="","",IF(Kundendaten!F319="","",Kundendaten!F319))</f>
        <v/>
      </c>
      <c r="G318" s="37" t="str">
        <f>IF(Kundendaten!C319="","",IF(Kundendaten!G319="","",Kundendaten!G319))</f>
        <v/>
      </c>
      <c r="H318" s="38" t="str">
        <f>IF(Kundendaten!C319="","",IF(Kundendaten!H319="","",Kundendaten!H319))</f>
        <v/>
      </c>
      <c r="I318" s="37" t="str">
        <f>IF(Kundendaten!C319="","",IF(Kundendaten!I319="","",IF(OR(UPPER(Kundendaten!I319)="D",UPPER(Kundendaten!I319)="DE",UPPER(Kundendaten!I319)="DEU",UPPER(Kundendaten!I319)="DEUTSCHLAND",UPPER(Kundendaten!I319)="GERMANY",UPPER(Kundendaten!I319)="GER"),"",IFERROR(UPPER(VLOOKUP(UPPER(Kundendaten!I319),Laendercodes!$A:$B,2,FALSE())),UPPER(Kundendaten!I319)))))</f>
        <v/>
      </c>
      <c r="J318" s="59" t="str">
        <f>IF(Kundendaten!C319="","",Einstellungen!$C$9-Kundendaten!J319)</f>
        <v/>
      </c>
      <c r="K318" s="37" t="str">
        <f>IF(Kundendaten!C319="","",IF(J318&lt;0,-1,IF(J318&gt;Einstellungen!$C$11,0,IF(J318&lt;=Einstellungen!$D$15,5,IF(J318&lt;=Einstellungen!$D$16,4,IF(J318&lt;=Einstellungen!$D$17,3,IF(J318&lt;=Einstellungen!$D$18,2,1)))))))</f>
        <v/>
      </c>
      <c r="L318" s="37" t="str">
        <f>IF(Kundendaten!C319="","",IF(J318&lt;0,-1,IF(J318&gt;Einstellungen!$C$11,0,IF(Kundendaten!K319&gt;=Einstellungen!$C$24,5,IF(Kundendaten!K319&gt;=Einstellungen!$C$25,4,IF(Kundendaten!K319&gt;=Einstellungen!$C$26,3,IF(Kundendaten!K319&gt;=Einstellungen!$C$27,2,1)))))))</f>
        <v/>
      </c>
      <c r="M318" s="37" t="str">
        <f>IF(Kundendaten!C319="","",IF(J318&lt;0,-1,IF(J318&gt;Einstellungen!$C$11,0,IF(Kundendaten!L319&gt;=Einstellungen!$C$32,5,IF(Kundendaten!L319&gt;=Einstellungen!$C$33,4,IF(Kundendaten!L319&gt;=Einstellungen!$C$34,3,IF(Kundendaten!L319&gt;=Einstellungen!$C$35,2,1)))))))</f>
        <v/>
      </c>
      <c r="N318" s="37" t="str">
        <f>IF(Kundendaten!C319="","",IF(K318=-1,"",IF(K318=0,0,IF(SUM(Einstellungen!$G$15,Einstellungen!$G$24,Einstellungen!$G$32)&lt;&gt;100,"—",ROUND((K318*Einstellungen!$G$15+L318*Einstellungen!$G$24+M318*Einstellungen!$G$32)/100,1)))))</f>
        <v/>
      </c>
      <c r="O318" s="37" t="str">
        <f>IF(Kundendaten!C319="","",IF(K318=-1,"⚠ Datenfehler",IF(K318=0,"Inaktiv",IF(SUM(Einstellungen!$G$15,Einstellungen!$G$24,Einstellungen!$G$32)&lt;&gt;100,"—",IF(N318&gt;=4,"Champion",IF(N318&gt;=3,"Entwicklung",IF(N318&gt;=2,"Gefährdet","Abwanderung")))))))</f>
        <v/>
      </c>
    </row>
    <row r="319" spans="2:15" ht="14.25" customHeight="1" x14ac:dyDescent="0.35">
      <c r="B319" s="37" t="str">
        <f>IF(Kundendaten!C320="","",Kundendaten!B320)</f>
        <v/>
      </c>
      <c r="C319" s="38" t="str">
        <f>IF(Kundendaten!C320="","",IF(Kundendaten!C320="","",Kundendaten!C320))</f>
        <v/>
      </c>
      <c r="D319" s="38" t="str">
        <f>IF(Kundendaten!C320="","",IF(Kundendaten!D320="","",Kundendaten!D320))</f>
        <v/>
      </c>
      <c r="E319" s="38" t="str">
        <f>IF(Kundendaten!C320="","",IF(Kundendaten!E320="","",Kundendaten!E320))</f>
        <v/>
      </c>
      <c r="F319" s="38" t="str">
        <f>IF(Kundendaten!C320="","",IF(Kundendaten!F320="","",Kundendaten!F320))</f>
        <v/>
      </c>
      <c r="G319" s="37" t="str">
        <f>IF(Kundendaten!C320="","",IF(Kundendaten!G320="","",Kundendaten!G320))</f>
        <v/>
      </c>
      <c r="H319" s="38" t="str">
        <f>IF(Kundendaten!C320="","",IF(Kundendaten!H320="","",Kundendaten!H320))</f>
        <v/>
      </c>
      <c r="I319" s="37" t="str">
        <f>IF(Kundendaten!C320="","",IF(Kundendaten!I320="","",IF(OR(UPPER(Kundendaten!I320)="D",UPPER(Kundendaten!I320)="DE",UPPER(Kundendaten!I320)="DEU",UPPER(Kundendaten!I320)="DEUTSCHLAND",UPPER(Kundendaten!I320)="GERMANY",UPPER(Kundendaten!I320)="GER"),"",IFERROR(UPPER(VLOOKUP(UPPER(Kundendaten!I320),Laendercodes!$A:$B,2,FALSE())),UPPER(Kundendaten!I320)))))</f>
        <v/>
      </c>
      <c r="J319" s="59" t="str">
        <f>IF(Kundendaten!C320="","",Einstellungen!$C$9-Kundendaten!J320)</f>
        <v/>
      </c>
      <c r="K319" s="37" t="str">
        <f>IF(Kundendaten!C320="","",IF(J319&lt;0,-1,IF(J319&gt;Einstellungen!$C$11,0,IF(J319&lt;=Einstellungen!$D$15,5,IF(J319&lt;=Einstellungen!$D$16,4,IF(J319&lt;=Einstellungen!$D$17,3,IF(J319&lt;=Einstellungen!$D$18,2,1)))))))</f>
        <v/>
      </c>
      <c r="L319" s="37" t="str">
        <f>IF(Kundendaten!C320="","",IF(J319&lt;0,-1,IF(J319&gt;Einstellungen!$C$11,0,IF(Kundendaten!K320&gt;=Einstellungen!$C$24,5,IF(Kundendaten!K320&gt;=Einstellungen!$C$25,4,IF(Kundendaten!K320&gt;=Einstellungen!$C$26,3,IF(Kundendaten!K320&gt;=Einstellungen!$C$27,2,1)))))))</f>
        <v/>
      </c>
      <c r="M319" s="37" t="str">
        <f>IF(Kundendaten!C320="","",IF(J319&lt;0,-1,IF(J319&gt;Einstellungen!$C$11,0,IF(Kundendaten!L320&gt;=Einstellungen!$C$32,5,IF(Kundendaten!L320&gt;=Einstellungen!$C$33,4,IF(Kundendaten!L320&gt;=Einstellungen!$C$34,3,IF(Kundendaten!L320&gt;=Einstellungen!$C$35,2,1)))))))</f>
        <v/>
      </c>
      <c r="N319" s="37" t="str">
        <f>IF(Kundendaten!C320="","",IF(K319=-1,"",IF(K319=0,0,IF(SUM(Einstellungen!$G$15,Einstellungen!$G$24,Einstellungen!$G$32)&lt;&gt;100,"—",ROUND((K319*Einstellungen!$G$15+L319*Einstellungen!$G$24+M319*Einstellungen!$G$32)/100,1)))))</f>
        <v/>
      </c>
      <c r="O319" s="37" t="str">
        <f>IF(Kundendaten!C320="","",IF(K319=-1,"⚠ Datenfehler",IF(K319=0,"Inaktiv",IF(SUM(Einstellungen!$G$15,Einstellungen!$G$24,Einstellungen!$G$32)&lt;&gt;100,"—",IF(N319&gt;=4,"Champion",IF(N319&gt;=3,"Entwicklung",IF(N319&gt;=2,"Gefährdet","Abwanderung")))))))</f>
        <v/>
      </c>
    </row>
    <row r="320" spans="2:15" ht="14.25" customHeight="1" x14ac:dyDescent="0.35">
      <c r="B320" s="37" t="str">
        <f>IF(Kundendaten!C321="","",Kundendaten!B321)</f>
        <v/>
      </c>
      <c r="C320" s="38" t="str">
        <f>IF(Kundendaten!C321="","",IF(Kundendaten!C321="","",Kundendaten!C321))</f>
        <v/>
      </c>
      <c r="D320" s="38" t="str">
        <f>IF(Kundendaten!C321="","",IF(Kundendaten!D321="","",Kundendaten!D321))</f>
        <v/>
      </c>
      <c r="E320" s="38" t="str">
        <f>IF(Kundendaten!C321="","",IF(Kundendaten!E321="","",Kundendaten!E321))</f>
        <v/>
      </c>
      <c r="F320" s="38" t="str">
        <f>IF(Kundendaten!C321="","",IF(Kundendaten!F321="","",Kundendaten!F321))</f>
        <v/>
      </c>
      <c r="G320" s="37" t="str">
        <f>IF(Kundendaten!C321="","",IF(Kundendaten!G321="","",Kundendaten!G321))</f>
        <v/>
      </c>
      <c r="H320" s="38" t="str">
        <f>IF(Kundendaten!C321="","",IF(Kundendaten!H321="","",Kundendaten!H321))</f>
        <v/>
      </c>
      <c r="I320" s="37" t="str">
        <f>IF(Kundendaten!C321="","",IF(Kundendaten!I321="","",IF(OR(UPPER(Kundendaten!I321)="D",UPPER(Kundendaten!I321)="DE",UPPER(Kundendaten!I321)="DEU",UPPER(Kundendaten!I321)="DEUTSCHLAND",UPPER(Kundendaten!I321)="GERMANY",UPPER(Kundendaten!I321)="GER"),"",IFERROR(UPPER(VLOOKUP(UPPER(Kundendaten!I321),Laendercodes!$A:$B,2,FALSE())),UPPER(Kundendaten!I321)))))</f>
        <v/>
      </c>
      <c r="J320" s="59" t="str">
        <f>IF(Kundendaten!C321="","",Einstellungen!$C$9-Kundendaten!J321)</f>
        <v/>
      </c>
      <c r="K320" s="37" t="str">
        <f>IF(Kundendaten!C321="","",IF(J320&lt;0,-1,IF(J320&gt;Einstellungen!$C$11,0,IF(J320&lt;=Einstellungen!$D$15,5,IF(J320&lt;=Einstellungen!$D$16,4,IF(J320&lt;=Einstellungen!$D$17,3,IF(J320&lt;=Einstellungen!$D$18,2,1)))))))</f>
        <v/>
      </c>
      <c r="L320" s="37" t="str">
        <f>IF(Kundendaten!C321="","",IF(J320&lt;0,-1,IF(J320&gt;Einstellungen!$C$11,0,IF(Kundendaten!K321&gt;=Einstellungen!$C$24,5,IF(Kundendaten!K321&gt;=Einstellungen!$C$25,4,IF(Kundendaten!K321&gt;=Einstellungen!$C$26,3,IF(Kundendaten!K321&gt;=Einstellungen!$C$27,2,1)))))))</f>
        <v/>
      </c>
      <c r="M320" s="37" t="str">
        <f>IF(Kundendaten!C321="","",IF(J320&lt;0,-1,IF(J320&gt;Einstellungen!$C$11,0,IF(Kundendaten!L321&gt;=Einstellungen!$C$32,5,IF(Kundendaten!L321&gt;=Einstellungen!$C$33,4,IF(Kundendaten!L321&gt;=Einstellungen!$C$34,3,IF(Kundendaten!L321&gt;=Einstellungen!$C$35,2,1)))))))</f>
        <v/>
      </c>
      <c r="N320" s="37" t="str">
        <f>IF(Kundendaten!C321="","",IF(K320=-1,"",IF(K320=0,0,IF(SUM(Einstellungen!$G$15,Einstellungen!$G$24,Einstellungen!$G$32)&lt;&gt;100,"—",ROUND((K320*Einstellungen!$G$15+L320*Einstellungen!$G$24+M320*Einstellungen!$G$32)/100,1)))))</f>
        <v/>
      </c>
      <c r="O320" s="37" t="str">
        <f>IF(Kundendaten!C321="","",IF(K320=-1,"⚠ Datenfehler",IF(K320=0,"Inaktiv",IF(SUM(Einstellungen!$G$15,Einstellungen!$G$24,Einstellungen!$G$32)&lt;&gt;100,"—",IF(N320&gt;=4,"Champion",IF(N320&gt;=3,"Entwicklung",IF(N320&gt;=2,"Gefährdet","Abwanderung")))))))</f>
        <v/>
      </c>
    </row>
    <row r="321" spans="2:15" ht="14.25" customHeight="1" x14ac:dyDescent="0.35">
      <c r="B321" s="37" t="str">
        <f>IF(Kundendaten!C322="","",Kundendaten!B322)</f>
        <v/>
      </c>
      <c r="C321" s="38" t="str">
        <f>IF(Kundendaten!C322="","",IF(Kundendaten!C322="","",Kundendaten!C322))</f>
        <v/>
      </c>
      <c r="D321" s="38" t="str">
        <f>IF(Kundendaten!C322="","",IF(Kundendaten!D322="","",Kundendaten!D322))</f>
        <v/>
      </c>
      <c r="E321" s="38" t="str">
        <f>IF(Kundendaten!C322="","",IF(Kundendaten!E322="","",Kundendaten!E322))</f>
        <v/>
      </c>
      <c r="F321" s="38" t="str">
        <f>IF(Kundendaten!C322="","",IF(Kundendaten!F322="","",Kundendaten!F322))</f>
        <v/>
      </c>
      <c r="G321" s="37" t="str">
        <f>IF(Kundendaten!C322="","",IF(Kundendaten!G322="","",Kundendaten!G322))</f>
        <v/>
      </c>
      <c r="H321" s="38" t="str">
        <f>IF(Kundendaten!C322="","",IF(Kundendaten!H322="","",Kundendaten!H322))</f>
        <v/>
      </c>
      <c r="I321" s="37" t="str">
        <f>IF(Kundendaten!C322="","",IF(Kundendaten!I322="","",IF(OR(UPPER(Kundendaten!I322)="D",UPPER(Kundendaten!I322)="DE",UPPER(Kundendaten!I322)="DEU",UPPER(Kundendaten!I322)="DEUTSCHLAND",UPPER(Kundendaten!I322)="GERMANY",UPPER(Kundendaten!I322)="GER"),"",IFERROR(UPPER(VLOOKUP(UPPER(Kundendaten!I322),Laendercodes!$A:$B,2,FALSE())),UPPER(Kundendaten!I322)))))</f>
        <v/>
      </c>
      <c r="J321" s="59" t="str">
        <f>IF(Kundendaten!C322="","",Einstellungen!$C$9-Kundendaten!J322)</f>
        <v/>
      </c>
      <c r="K321" s="37" t="str">
        <f>IF(Kundendaten!C322="","",IF(J321&lt;0,-1,IF(J321&gt;Einstellungen!$C$11,0,IF(J321&lt;=Einstellungen!$D$15,5,IF(J321&lt;=Einstellungen!$D$16,4,IF(J321&lt;=Einstellungen!$D$17,3,IF(J321&lt;=Einstellungen!$D$18,2,1)))))))</f>
        <v/>
      </c>
      <c r="L321" s="37" t="str">
        <f>IF(Kundendaten!C322="","",IF(J321&lt;0,-1,IF(J321&gt;Einstellungen!$C$11,0,IF(Kundendaten!K322&gt;=Einstellungen!$C$24,5,IF(Kundendaten!K322&gt;=Einstellungen!$C$25,4,IF(Kundendaten!K322&gt;=Einstellungen!$C$26,3,IF(Kundendaten!K322&gt;=Einstellungen!$C$27,2,1)))))))</f>
        <v/>
      </c>
      <c r="M321" s="37" t="str">
        <f>IF(Kundendaten!C322="","",IF(J321&lt;0,-1,IF(J321&gt;Einstellungen!$C$11,0,IF(Kundendaten!L322&gt;=Einstellungen!$C$32,5,IF(Kundendaten!L322&gt;=Einstellungen!$C$33,4,IF(Kundendaten!L322&gt;=Einstellungen!$C$34,3,IF(Kundendaten!L322&gt;=Einstellungen!$C$35,2,1)))))))</f>
        <v/>
      </c>
      <c r="N321" s="37" t="str">
        <f>IF(Kundendaten!C322="","",IF(K321=-1,"",IF(K321=0,0,IF(SUM(Einstellungen!$G$15,Einstellungen!$G$24,Einstellungen!$G$32)&lt;&gt;100,"—",ROUND((K321*Einstellungen!$G$15+L321*Einstellungen!$G$24+M321*Einstellungen!$G$32)/100,1)))))</f>
        <v/>
      </c>
      <c r="O321" s="37" t="str">
        <f>IF(Kundendaten!C322="","",IF(K321=-1,"⚠ Datenfehler",IF(K321=0,"Inaktiv",IF(SUM(Einstellungen!$G$15,Einstellungen!$G$24,Einstellungen!$G$32)&lt;&gt;100,"—",IF(N321&gt;=4,"Champion",IF(N321&gt;=3,"Entwicklung",IF(N321&gt;=2,"Gefährdet","Abwanderung")))))))</f>
        <v/>
      </c>
    </row>
    <row r="322" spans="2:15" ht="14.25" customHeight="1" x14ac:dyDescent="0.35">
      <c r="B322" s="37" t="str">
        <f>IF(Kundendaten!C323="","",Kundendaten!B323)</f>
        <v/>
      </c>
      <c r="C322" s="38" t="str">
        <f>IF(Kundendaten!C323="","",IF(Kundendaten!C323="","",Kundendaten!C323))</f>
        <v/>
      </c>
      <c r="D322" s="38" t="str">
        <f>IF(Kundendaten!C323="","",IF(Kundendaten!D323="","",Kundendaten!D323))</f>
        <v/>
      </c>
      <c r="E322" s="38" t="str">
        <f>IF(Kundendaten!C323="","",IF(Kundendaten!E323="","",Kundendaten!E323))</f>
        <v/>
      </c>
      <c r="F322" s="38" t="str">
        <f>IF(Kundendaten!C323="","",IF(Kundendaten!F323="","",Kundendaten!F323))</f>
        <v/>
      </c>
      <c r="G322" s="37" t="str">
        <f>IF(Kundendaten!C323="","",IF(Kundendaten!G323="","",Kundendaten!G323))</f>
        <v/>
      </c>
      <c r="H322" s="38" t="str">
        <f>IF(Kundendaten!C323="","",IF(Kundendaten!H323="","",Kundendaten!H323))</f>
        <v/>
      </c>
      <c r="I322" s="37" t="str">
        <f>IF(Kundendaten!C323="","",IF(Kundendaten!I323="","",IF(OR(UPPER(Kundendaten!I323)="D",UPPER(Kundendaten!I323)="DE",UPPER(Kundendaten!I323)="DEU",UPPER(Kundendaten!I323)="DEUTSCHLAND",UPPER(Kundendaten!I323)="GERMANY",UPPER(Kundendaten!I323)="GER"),"",IFERROR(UPPER(VLOOKUP(UPPER(Kundendaten!I323),Laendercodes!$A:$B,2,FALSE())),UPPER(Kundendaten!I323)))))</f>
        <v/>
      </c>
      <c r="J322" s="59" t="str">
        <f>IF(Kundendaten!C323="","",Einstellungen!$C$9-Kundendaten!J323)</f>
        <v/>
      </c>
      <c r="K322" s="37" t="str">
        <f>IF(Kundendaten!C323="","",IF(J322&lt;0,-1,IF(J322&gt;Einstellungen!$C$11,0,IF(J322&lt;=Einstellungen!$D$15,5,IF(J322&lt;=Einstellungen!$D$16,4,IF(J322&lt;=Einstellungen!$D$17,3,IF(J322&lt;=Einstellungen!$D$18,2,1)))))))</f>
        <v/>
      </c>
      <c r="L322" s="37" t="str">
        <f>IF(Kundendaten!C323="","",IF(J322&lt;0,-1,IF(J322&gt;Einstellungen!$C$11,0,IF(Kundendaten!K323&gt;=Einstellungen!$C$24,5,IF(Kundendaten!K323&gt;=Einstellungen!$C$25,4,IF(Kundendaten!K323&gt;=Einstellungen!$C$26,3,IF(Kundendaten!K323&gt;=Einstellungen!$C$27,2,1)))))))</f>
        <v/>
      </c>
      <c r="M322" s="37" t="str">
        <f>IF(Kundendaten!C323="","",IF(J322&lt;0,-1,IF(J322&gt;Einstellungen!$C$11,0,IF(Kundendaten!L323&gt;=Einstellungen!$C$32,5,IF(Kundendaten!L323&gt;=Einstellungen!$C$33,4,IF(Kundendaten!L323&gt;=Einstellungen!$C$34,3,IF(Kundendaten!L323&gt;=Einstellungen!$C$35,2,1)))))))</f>
        <v/>
      </c>
      <c r="N322" s="37" t="str">
        <f>IF(Kundendaten!C323="","",IF(K322=-1,"",IF(K322=0,0,IF(SUM(Einstellungen!$G$15,Einstellungen!$G$24,Einstellungen!$G$32)&lt;&gt;100,"—",ROUND((K322*Einstellungen!$G$15+L322*Einstellungen!$G$24+M322*Einstellungen!$G$32)/100,1)))))</f>
        <v/>
      </c>
      <c r="O322" s="37" t="str">
        <f>IF(Kundendaten!C323="","",IF(K322=-1,"⚠ Datenfehler",IF(K322=0,"Inaktiv",IF(SUM(Einstellungen!$G$15,Einstellungen!$G$24,Einstellungen!$G$32)&lt;&gt;100,"—",IF(N322&gt;=4,"Champion",IF(N322&gt;=3,"Entwicklung",IF(N322&gt;=2,"Gefährdet","Abwanderung")))))))</f>
        <v/>
      </c>
    </row>
    <row r="323" spans="2:15" ht="14.25" customHeight="1" x14ac:dyDescent="0.35">
      <c r="B323" s="37" t="str">
        <f>IF(Kundendaten!C324="","",Kundendaten!B324)</f>
        <v/>
      </c>
      <c r="C323" s="38" t="str">
        <f>IF(Kundendaten!C324="","",IF(Kundendaten!C324="","",Kundendaten!C324))</f>
        <v/>
      </c>
      <c r="D323" s="38" t="str">
        <f>IF(Kundendaten!C324="","",IF(Kundendaten!D324="","",Kundendaten!D324))</f>
        <v/>
      </c>
      <c r="E323" s="38" t="str">
        <f>IF(Kundendaten!C324="","",IF(Kundendaten!E324="","",Kundendaten!E324))</f>
        <v/>
      </c>
      <c r="F323" s="38" t="str">
        <f>IF(Kundendaten!C324="","",IF(Kundendaten!F324="","",Kundendaten!F324))</f>
        <v/>
      </c>
      <c r="G323" s="37" t="str">
        <f>IF(Kundendaten!C324="","",IF(Kundendaten!G324="","",Kundendaten!G324))</f>
        <v/>
      </c>
      <c r="H323" s="38" t="str">
        <f>IF(Kundendaten!C324="","",IF(Kundendaten!H324="","",Kundendaten!H324))</f>
        <v/>
      </c>
      <c r="I323" s="37" t="str">
        <f>IF(Kundendaten!C324="","",IF(Kundendaten!I324="","",IF(OR(UPPER(Kundendaten!I324)="D",UPPER(Kundendaten!I324)="DE",UPPER(Kundendaten!I324)="DEU",UPPER(Kundendaten!I324)="DEUTSCHLAND",UPPER(Kundendaten!I324)="GERMANY",UPPER(Kundendaten!I324)="GER"),"",IFERROR(UPPER(VLOOKUP(UPPER(Kundendaten!I324),Laendercodes!$A:$B,2,FALSE())),UPPER(Kundendaten!I324)))))</f>
        <v/>
      </c>
      <c r="J323" s="59" t="str">
        <f>IF(Kundendaten!C324="","",Einstellungen!$C$9-Kundendaten!J324)</f>
        <v/>
      </c>
      <c r="K323" s="37" t="str">
        <f>IF(Kundendaten!C324="","",IF(J323&lt;0,-1,IF(J323&gt;Einstellungen!$C$11,0,IF(J323&lt;=Einstellungen!$D$15,5,IF(J323&lt;=Einstellungen!$D$16,4,IF(J323&lt;=Einstellungen!$D$17,3,IF(J323&lt;=Einstellungen!$D$18,2,1)))))))</f>
        <v/>
      </c>
      <c r="L323" s="37" t="str">
        <f>IF(Kundendaten!C324="","",IF(J323&lt;0,-1,IF(J323&gt;Einstellungen!$C$11,0,IF(Kundendaten!K324&gt;=Einstellungen!$C$24,5,IF(Kundendaten!K324&gt;=Einstellungen!$C$25,4,IF(Kundendaten!K324&gt;=Einstellungen!$C$26,3,IF(Kundendaten!K324&gt;=Einstellungen!$C$27,2,1)))))))</f>
        <v/>
      </c>
      <c r="M323" s="37" t="str">
        <f>IF(Kundendaten!C324="","",IF(J323&lt;0,-1,IF(J323&gt;Einstellungen!$C$11,0,IF(Kundendaten!L324&gt;=Einstellungen!$C$32,5,IF(Kundendaten!L324&gt;=Einstellungen!$C$33,4,IF(Kundendaten!L324&gt;=Einstellungen!$C$34,3,IF(Kundendaten!L324&gt;=Einstellungen!$C$35,2,1)))))))</f>
        <v/>
      </c>
      <c r="N323" s="37" t="str">
        <f>IF(Kundendaten!C324="","",IF(K323=-1,"",IF(K323=0,0,IF(SUM(Einstellungen!$G$15,Einstellungen!$G$24,Einstellungen!$G$32)&lt;&gt;100,"—",ROUND((K323*Einstellungen!$G$15+L323*Einstellungen!$G$24+M323*Einstellungen!$G$32)/100,1)))))</f>
        <v/>
      </c>
      <c r="O323" s="37" t="str">
        <f>IF(Kundendaten!C324="","",IF(K323=-1,"⚠ Datenfehler",IF(K323=0,"Inaktiv",IF(SUM(Einstellungen!$G$15,Einstellungen!$G$24,Einstellungen!$G$32)&lt;&gt;100,"—",IF(N323&gt;=4,"Champion",IF(N323&gt;=3,"Entwicklung",IF(N323&gt;=2,"Gefährdet","Abwanderung")))))))</f>
        <v/>
      </c>
    </row>
    <row r="324" spans="2:15" ht="14.25" customHeight="1" x14ac:dyDescent="0.35">
      <c r="B324" s="37" t="str">
        <f>IF(Kundendaten!C325="","",Kundendaten!B325)</f>
        <v/>
      </c>
      <c r="C324" s="38" t="str">
        <f>IF(Kundendaten!C325="","",IF(Kundendaten!C325="","",Kundendaten!C325))</f>
        <v/>
      </c>
      <c r="D324" s="38" t="str">
        <f>IF(Kundendaten!C325="","",IF(Kundendaten!D325="","",Kundendaten!D325))</f>
        <v/>
      </c>
      <c r="E324" s="38" t="str">
        <f>IF(Kundendaten!C325="","",IF(Kundendaten!E325="","",Kundendaten!E325))</f>
        <v/>
      </c>
      <c r="F324" s="38" t="str">
        <f>IF(Kundendaten!C325="","",IF(Kundendaten!F325="","",Kundendaten!F325))</f>
        <v/>
      </c>
      <c r="G324" s="37" t="str">
        <f>IF(Kundendaten!C325="","",IF(Kundendaten!G325="","",Kundendaten!G325))</f>
        <v/>
      </c>
      <c r="H324" s="38" t="str">
        <f>IF(Kundendaten!C325="","",IF(Kundendaten!H325="","",Kundendaten!H325))</f>
        <v/>
      </c>
      <c r="I324" s="37" t="str">
        <f>IF(Kundendaten!C325="","",IF(Kundendaten!I325="","",IF(OR(UPPER(Kundendaten!I325)="D",UPPER(Kundendaten!I325)="DE",UPPER(Kundendaten!I325)="DEU",UPPER(Kundendaten!I325)="DEUTSCHLAND",UPPER(Kundendaten!I325)="GERMANY",UPPER(Kundendaten!I325)="GER"),"",IFERROR(UPPER(VLOOKUP(UPPER(Kundendaten!I325),Laendercodes!$A:$B,2,FALSE())),UPPER(Kundendaten!I325)))))</f>
        <v/>
      </c>
      <c r="J324" s="59" t="str">
        <f>IF(Kundendaten!C325="","",Einstellungen!$C$9-Kundendaten!J325)</f>
        <v/>
      </c>
      <c r="K324" s="37" t="str">
        <f>IF(Kundendaten!C325="","",IF(J324&lt;0,-1,IF(J324&gt;Einstellungen!$C$11,0,IF(J324&lt;=Einstellungen!$D$15,5,IF(J324&lt;=Einstellungen!$D$16,4,IF(J324&lt;=Einstellungen!$D$17,3,IF(J324&lt;=Einstellungen!$D$18,2,1)))))))</f>
        <v/>
      </c>
      <c r="L324" s="37" t="str">
        <f>IF(Kundendaten!C325="","",IF(J324&lt;0,-1,IF(J324&gt;Einstellungen!$C$11,0,IF(Kundendaten!K325&gt;=Einstellungen!$C$24,5,IF(Kundendaten!K325&gt;=Einstellungen!$C$25,4,IF(Kundendaten!K325&gt;=Einstellungen!$C$26,3,IF(Kundendaten!K325&gt;=Einstellungen!$C$27,2,1)))))))</f>
        <v/>
      </c>
      <c r="M324" s="37" t="str">
        <f>IF(Kundendaten!C325="","",IF(J324&lt;0,-1,IF(J324&gt;Einstellungen!$C$11,0,IF(Kundendaten!L325&gt;=Einstellungen!$C$32,5,IF(Kundendaten!L325&gt;=Einstellungen!$C$33,4,IF(Kundendaten!L325&gt;=Einstellungen!$C$34,3,IF(Kundendaten!L325&gt;=Einstellungen!$C$35,2,1)))))))</f>
        <v/>
      </c>
      <c r="N324" s="37" t="str">
        <f>IF(Kundendaten!C325="","",IF(K324=-1,"",IF(K324=0,0,IF(SUM(Einstellungen!$G$15,Einstellungen!$G$24,Einstellungen!$G$32)&lt;&gt;100,"—",ROUND((K324*Einstellungen!$G$15+L324*Einstellungen!$G$24+M324*Einstellungen!$G$32)/100,1)))))</f>
        <v/>
      </c>
      <c r="O324" s="37" t="str">
        <f>IF(Kundendaten!C325="","",IF(K324=-1,"⚠ Datenfehler",IF(K324=0,"Inaktiv",IF(SUM(Einstellungen!$G$15,Einstellungen!$G$24,Einstellungen!$G$32)&lt;&gt;100,"—",IF(N324&gt;=4,"Champion",IF(N324&gt;=3,"Entwicklung",IF(N324&gt;=2,"Gefährdet","Abwanderung")))))))</f>
        <v/>
      </c>
    </row>
    <row r="325" spans="2:15" ht="14.25" customHeight="1" x14ac:dyDescent="0.35">
      <c r="B325" s="37" t="str">
        <f>IF(Kundendaten!C326="","",Kundendaten!B326)</f>
        <v/>
      </c>
      <c r="C325" s="38" t="str">
        <f>IF(Kundendaten!C326="","",IF(Kundendaten!C326="","",Kundendaten!C326))</f>
        <v/>
      </c>
      <c r="D325" s="38" t="str">
        <f>IF(Kundendaten!C326="","",IF(Kundendaten!D326="","",Kundendaten!D326))</f>
        <v/>
      </c>
      <c r="E325" s="38" t="str">
        <f>IF(Kundendaten!C326="","",IF(Kundendaten!E326="","",Kundendaten!E326))</f>
        <v/>
      </c>
      <c r="F325" s="38" t="str">
        <f>IF(Kundendaten!C326="","",IF(Kundendaten!F326="","",Kundendaten!F326))</f>
        <v/>
      </c>
      <c r="G325" s="37" t="str">
        <f>IF(Kundendaten!C326="","",IF(Kundendaten!G326="","",Kundendaten!G326))</f>
        <v/>
      </c>
      <c r="H325" s="38" t="str">
        <f>IF(Kundendaten!C326="","",IF(Kundendaten!H326="","",Kundendaten!H326))</f>
        <v/>
      </c>
      <c r="I325" s="37" t="str">
        <f>IF(Kundendaten!C326="","",IF(Kundendaten!I326="","",IF(OR(UPPER(Kundendaten!I326)="D",UPPER(Kundendaten!I326)="DE",UPPER(Kundendaten!I326)="DEU",UPPER(Kundendaten!I326)="DEUTSCHLAND",UPPER(Kundendaten!I326)="GERMANY",UPPER(Kundendaten!I326)="GER"),"",IFERROR(UPPER(VLOOKUP(UPPER(Kundendaten!I326),Laendercodes!$A:$B,2,FALSE())),UPPER(Kundendaten!I326)))))</f>
        <v/>
      </c>
      <c r="J325" s="59" t="str">
        <f>IF(Kundendaten!C326="","",Einstellungen!$C$9-Kundendaten!J326)</f>
        <v/>
      </c>
      <c r="K325" s="37" t="str">
        <f>IF(Kundendaten!C326="","",IF(J325&lt;0,-1,IF(J325&gt;Einstellungen!$C$11,0,IF(J325&lt;=Einstellungen!$D$15,5,IF(J325&lt;=Einstellungen!$D$16,4,IF(J325&lt;=Einstellungen!$D$17,3,IF(J325&lt;=Einstellungen!$D$18,2,1)))))))</f>
        <v/>
      </c>
      <c r="L325" s="37" t="str">
        <f>IF(Kundendaten!C326="","",IF(J325&lt;0,-1,IF(J325&gt;Einstellungen!$C$11,0,IF(Kundendaten!K326&gt;=Einstellungen!$C$24,5,IF(Kundendaten!K326&gt;=Einstellungen!$C$25,4,IF(Kundendaten!K326&gt;=Einstellungen!$C$26,3,IF(Kundendaten!K326&gt;=Einstellungen!$C$27,2,1)))))))</f>
        <v/>
      </c>
      <c r="M325" s="37" t="str">
        <f>IF(Kundendaten!C326="","",IF(J325&lt;0,-1,IF(J325&gt;Einstellungen!$C$11,0,IF(Kundendaten!L326&gt;=Einstellungen!$C$32,5,IF(Kundendaten!L326&gt;=Einstellungen!$C$33,4,IF(Kundendaten!L326&gt;=Einstellungen!$C$34,3,IF(Kundendaten!L326&gt;=Einstellungen!$C$35,2,1)))))))</f>
        <v/>
      </c>
      <c r="N325" s="37" t="str">
        <f>IF(Kundendaten!C326="","",IF(K325=-1,"",IF(K325=0,0,IF(SUM(Einstellungen!$G$15,Einstellungen!$G$24,Einstellungen!$G$32)&lt;&gt;100,"—",ROUND((K325*Einstellungen!$G$15+L325*Einstellungen!$G$24+M325*Einstellungen!$G$32)/100,1)))))</f>
        <v/>
      </c>
      <c r="O325" s="37" t="str">
        <f>IF(Kundendaten!C326="","",IF(K325=-1,"⚠ Datenfehler",IF(K325=0,"Inaktiv",IF(SUM(Einstellungen!$G$15,Einstellungen!$G$24,Einstellungen!$G$32)&lt;&gt;100,"—",IF(N325&gt;=4,"Champion",IF(N325&gt;=3,"Entwicklung",IF(N325&gt;=2,"Gefährdet","Abwanderung")))))))</f>
        <v/>
      </c>
    </row>
    <row r="326" spans="2:15" ht="14.25" customHeight="1" x14ac:dyDescent="0.35">
      <c r="B326" s="37" t="str">
        <f>IF(Kundendaten!C327="","",Kundendaten!B327)</f>
        <v/>
      </c>
      <c r="C326" s="38" t="str">
        <f>IF(Kundendaten!C327="","",IF(Kundendaten!C327="","",Kundendaten!C327))</f>
        <v/>
      </c>
      <c r="D326" s="38" t="str">
        <f>IF(Kundendaten!C327="","",IF(Kundendaten!D327="","",Kundendaten!D327))</f>
        <v/>
      </c>
      <c r="E326" s="38" t="str">
        <f>IF(Kundendaten!C327="","",IF(Kundendaten!E327="","",Kundendaten!E327))</f>
        <v/>
      </c>
      <c r="F326" s="38" t="str">
        <f>IF(Kundendaten!C327="","",IF(Kundendaten!F327="","",Kundendaten!F327))</f>
        <v/>
      </c>
      <c r="G326" s="37" t="str">
        <f>IF(Kundendaten!C327="","",IF(Kundendaten!G327="","",Kundendaten!G327))</f>
        <v/>
      </c>
      <c r="H326" s="38" t="str">
        <f>IF(Kundendaten!C327="","",IF(Kundendaten!H327="","",Kundendaten!H327))</f>
        <v/>
      </c>
      <c r="I326" s="37" t="str">
        <f>IF(Kundendaten!C327="","",IF(Kundendaten!I327="","",IF(OR(UPPER(Kundendaten!I327)="D",UPPER(Kundendaten!I327)="DE",UPPER(Kundendaten!I327)="DEU",UPPER(Kundendaten!I327)="DEUTSCHLAND",UPPER(Kundendaten!I327)="GERMANY",UPPER(Kundendaten!I327)="GER"),"",IFERROR(UPPER(VLOOKUP(UPPER(Kundendaten!I327),Laendercodes!$A:$B,2,FALSE())),UPPER(Kundendaten!I327)))))</f>
        <v/>
      </c>
      <c r="J326" s="59" t="str">
        <f>IF(Kundendaten!C327="","",Einstellungen!$C$9-Kundendaten!J327)</f>
        <v/>
      </c>
      <c r="K326" s="37" t="str">
        <f>IF(Kundendaten!C327="","",IF(J326&lt;0,-1,IF(J326&gt;Einstellungen!$C$11,0,IF(J326&lt;=Einstellungen!$D$15,5,IF(J326&lt;=Einstellungen!$D$16,4,IF(J326&lt;=Einstellungen!$D$17,3,IF(J326&lt;=Einstellungen!$D$18,2,1)))))))</f>
        <v/>
      </c>
      <c r="L326" s="37" t="str">
        <f>IF(Kundendaten!C327="","",IF(J326&lt;0,-1,IF(J326&gt;Einstellungen!$C$11,0,IF(Kundendaten!K327&gt;=Einstellungen!$C$24,5,IF(Kundendaten!K327&gt;=Einstellungen!$C$25,4,IF(Kundendaten!K327&gt;=Einstellungen!$C$26,3,IF(Kundendaten!K327&gt;=Einstellungen!$C$27,2,1)))))))</f>
        <v/>
      </c>
      <c r="M326" s="37" t="str">
        <f>IF(Kundendaten!C327="","",IF(J326&lt;0,-1,IF(J326&gt;Einstellungen!$C$11,0,IF(Kundendaten!L327&gt;=Einstellungen!$C$32,5,IF(Kundendaten!L327&gt;=Einstellungen!$C$33,4,IF(Kundendaten!L327&gt;=Einstellungen!$C$34,3,IF(Kundendaten!L327&gt;=Einstellungen!$C$35,2,1)))))))</f>
        <v/>
      </c>
      <c r="N326" s="37" t="str">
        <f>IF(Kundendaten!C327="","",IF(K326=-1,"",IF(K326=0,0,IF(SUM(Einstellungen!$G$15,Einstellungen!$G$24,Einstellungen!$G$32)&lt;&gt;100,"—",ROUND((K326*Einstellungen!$G$15+L326*Einstellungen!$G$24+M326*Einstellungen!$G$32)/100,1)))))</f>
        <v/>
      </c>
      <c r="O326" s="37" t="str">
        <f>IF(Kundendaten!C327="","",IF(K326=-1,"⚠ Datenfehler",IF(K326=0,"Inaktiv",IF(SUM(Einstellungen!$G$15,Einstellungen!$G$24,Einstellungen!$G$32)&lt;&gt;100,"—",IF(N326&gt;=4,"Champion",IF(N326&gt;=3,"Entwicklung",IF(N326&gt;=2,"Gefährdet","Abwanderung")))))))</f>
        <v/>
      </c>
    </row>
    <row r="327" spans="2:15" ht="14.25" customHeight="1" x14ac:dyDescent="0.35">
      <c r="B327" s="37" t="str">
        <f>IF(Kundendaten!C328="","",Kundendaten!B328)</f>
        <v/>
      </c>
      <c r="C327" s="38" t="str">
        <f>IF(Kundendaten!C328="","",IF(Kundendaten!C328="","",Kundendaten!C328))</f>
        <v/>
      </c>
      <c r="D327" s="38" t="str">
        <f>IF(Kundendaten!C328="","",IF(Kundendaten!D328="","",Kundendaten!D328))</f>
        <v/>
      </c>
      <c r="E327" s="38" t="str">
        <f>IF(Kundendaten!C328="","",IF(Kundendaten!E328="","",Kundendaten!E328))</f>
        <v/>
      </c>
      <c r="F327" s="38" t="str">
        <f>IF(Kundendaten!C328="","",IF(Kundendaten!F328="","",Kundendaten!F328))</f>
        <v/>
      </c>
      <c r="G327" s="37" t="str">
        <f>IF(Kundendaten!C328="","",IF(Kundendaten!G328="","",Kundendaten!G328))</f>
        <v/>
      </c>
      <c r="H327" s="38" t="str">
        <f>IF(Kundendaten!C328="","",IF(Kundendaten!H328="","",Kundendaten!H328))</f>
        <v/>
      </c>
      <c r="I327" s="37" t="str">
        <f>IF(Kundendaten!C328="","",IF(Kundendaten!I328="","",IF(OR(UPPER(Kundendaten!I328)="D",UPPER(Kundendaten!I328)="DE",UPPER(Kundendaten!I328)="DEU",UPPER(Kundendaten!I328)="DEUTSCHLAND",UPPER(Kundendaten!I328)="GERMANY",UPPER(Kundendaten!I328)="GER"),"",IFERROR(UPPER(VLOOKUP(UPPER(Kundendaten!I328),Laendercodes!$A:$B,2,FALSE())),UPPER(Kundendaten!I328)))))</f>
        <v/>
      </c>
      <c r="J327" s="59" t="str">
        <f>IF(Kundendaten!C328="","",Einstellungen!$C$9-Kundendaten!J328)</f>
        <v/>
      </c>
      <c r="K327" s="37" t="str">
        <f>IF(Kundendaten!C328="","",IF(J327&lt;0,-1,IF(J327&gt;Einstellungen!$C$11,0,IF(J327&lt;=Einstellungen!$D$15,5,IF(J327&lt;=Einstellungen!$D$16,4,IF(J327&lt;=Einstellungen!$D$17,3,IF(J327&lt;=Einstellungen!$D$18,2,1)))))))</f>
        <v/>
      </c>
      <c r="L327" s="37" t="str">
        <f>IF(Kundendaten!C328="","",IF(J327&lt;0,-1,IF(J327&gt;Einstellungen!$C$11,0,IF(Kundendaten!K328&gt;=Einstellungen!$C$24,5,IF(Kundendaten!K328&gt;=Einstellungen!$C$25,4,IF(Kundendaten!K328&gt;=Einstellungen!$C$26,3,IF(Kundendaten!K328&gt;=Einstellungen!$C$27,2,1)))))))</f>
        <v/>
      </c>
      <c r="M327" s="37" t="str">
        <f>IF(Kundendaten!C328="","",IF(J327&lt;0,-1,IF(J327&gt;Einstellungen!$C$11,0,IF(Kundendaten!L328&gt;=Einstellungen!$C$32,5,IF(Kundendaten!L328&gt;=Einstellungen!$C$33,4,IF(Kundendaten!L328&gt;=Einstellungen!$C$34,3,IF(Kundendaten!L328&gt;=Einstellungen!$C$35,2,1)))))))</f>
        <v/>
      </c>
      <c r="N327" s="37" t="str">
        <f>IF(Kundendaten!C328="","",IF(K327=-1,"",IF(K327=0,0,IF(SUM(Einstellungen!$G$15,Einstellungen!$G$24,Einstellungen!$G$32)&lt;&gt;100,"—",ROUND((K327*Einstellungen!$G$15+L327*Einstellungen!$G$24+M327*Einstellungen!$G$32)/100,1)))))</f>
        <v/>
      </c>
      <c r="O327" s="37" t="str">
        <f>IF(Kundendaten!C328="","",IF(K327=-1,"⚠ Datenfehler",IF(K327=0,"Inaktiv",IF(SUM(Einstellungen!$G$15,Einstellungen!$G$24,Einstellungen!$G$32)&lt;&gt;100,"—",IF(N327&gt;=4,"Champion",IF(N327&gt;=3,"Entwicklung",IF(N327&gt;=2,"Gefährdet","Abwanderung")))))))</f>
        <v/>
      </c>
    </row>
    <row r="328" spans="2:15" ht="14.25" customHeight="1" x14ac:dyDescent="0.35">
      <c r="B328" s="37" t="str">
        <f>IF(Kundendaten!C329="","",Kundendaten!B329)</f>
        <v/>
      </c>
      <c r="C328" s="38" t="str">
        <f>IF(Kundendaten!C329="","",IF(Kundendaten!C329="","",Kundendaten!C329))</f>
        <v/>
      </c>
      <c r="D328" s="38" t="str">
        <f>IF(Kundendaten!C329="","",IF(Kundendaten!D329="","",Kundendaten!D329))</f>
        <v/>
      </c>
      <c r="E328" s="38" t="str">
        <f>IF(Kundendaten!C329="","",IF(Kundendaten!E329="","",Kundendaten!E329))</f>
        <v/>
      </c>
      <c r="F328" s="38" t="str">
        <f>IF(Kundendaten!C329="","",IF(Kundendaten!F329="","",Kundendaten!F329))</f>
        <v/>
      </c>
      <c r="G328" s="37" t="str">
        <f>IF(Kundendaten!C329="","",IF(Kundendaten!G329="","",Kundendaten!G329))</f>
        <v/>
      </c>
      <c r="H328" s="38" t="str">
        <f>IF(Kundendaten!C329="","",IF(Kundendaten!H329="","",Kundendaten!H329))</f>
        <v/>
      </c>
      <c r="I328" s="37" t="str">
        <f>IF(Kundendaten!C329="","",IF(Kundendaten!I329="","",IF(OR(UPPER(Kundendaten!I329)="D",UPPER(Kundendaten!I329)="DE",UPPER(Kundendaten!I329)="DEU",UPPER(Kundendaten!I329)="DEUTSCHLAND",UPPER(Kundendaten!I329)="GERMANY",UPPER(Kundendaten!I329)="GER"),"",IFERROR(UPPER(VLOOKUP(UPPER(Kundendaten!I329),Laendercodes!$A:$B,2,FALSE())),UPPER(Kundendaten!I329)))))</f>
        <v/>
      </c>
      <c r="J328" s="59" t="str">
        <f>IF(Kundendaten!C329="","",Einstellungen!$C$9-Kundendaten!J329)</f>
        <v/>
      </c>
      <c r="K328" s="37" t="str">
        <f>IF(Kundendaten!C329="","",IF(J328&lt;0,-1,IF(J328&gt;Einstellungen!$C$11,0,IF(J328&lt;=Einstellungen!$D$15,5,IF(J328&lt;=Einstellungen!$D$16,4,IF(J328&lt;=Einstellungen!$D$17,3,IF(J328&lt;=Einstellungen!$D$18,2,1)))))))</f>
        <v/>
      </c>
      <c r="L328" s="37" t="str">
        <f>IF(Kundendaten!C329="","",IF(J328&lt;0,-1,IF(J328&gt;Einstellungen!$C$11,0,IF(Kundendaten!K329&gt;=Einstellungen!$C$24,5,IF(Kundendaten!K329&gt;=Einstellungen!$C$25,4,IF(Kundendaten!K329&gt;=Einstellungen!$C$26,3,IF(Kundendaten!K329&gt;=Einstellungen!$C$27,2,1)))))))</f>
        <v/>
      </c>
      <c r="M328" s="37" t="str">
        <f>IF(Kundendaten!C329="","",IF(J328&lt;0,-1,IF(J328&gt;Einstellungen!$C$11,0,IF(Kundendaten!L329&gt;=Einstellungen!$C$32,5,IF(Kundendaten!L329&gt;=Einstellungen!$C$33,4,IF(Kundendaten!L329&gt;=Einstellungen!$C$34,3,IF(Kundendaten!L329&gt;=Einstellungen!$C$35,2,1)))))))</f>
        <v/>
      </c>
      <c r="N328" s="37" t="str">
        <f>IF(Kundendaten!C329="","",IF(K328=-1,"",IF(K328=0,0,IF(SUM(Einstellungen!$G$15,Einstellungen!$G$24,Einstellungen!$G$32)&lt;&gt;100,"—",ROUND((K328*Einstellungen!$G$15+L328*Einstellungen!$G$24+M328*Einstellungen!$G$32)/100,1)))))</f>
        <v/>
      </c>
      <c r="O328" s="37" t="str">
        <f>IF(Kundendaten!C329="","",IF(K328=-1,"⚠ Datenfehler",IF(K328=0,"Inaktiv",IF(SUM(Einstellungen!$G$15,Einstellungen!$G$24,Einstellungen!$G$32)&lt;&gt;100,"—",IF(N328&gt;=4,"Champion",IF(N328&gt;=3,"Entwicklung",IF(N328&gt;=2,"Gefährdet","Abwanderung")))))))</f>
        <v/>
      </c>
    </row>
    <row r="329" spans="2:15" ht="14.25" customHeight="1" x14ac:dyDescent="0.35">
      <c r="B329" s="37" t="str">
        <f>IF(Kundendaten!C330="","",Kundendaten!B330)</f>
        <v/>
      </c>
      <c r="C329" s="38" t="str">
        <f>IF(Kundendaten!C330="","",IF(Kundendaten!C330="","",Kundendaten!C330))</f>
        <v/>
      </c>
      <c r="D329" s="38" t="str">
        <f>IF(Kundendaten!C330="","",IF(Kundendaten!D330="","",Kundendaten!D330))</f>
        <v/>
      </c>
      <c r="E329" s="38" t="str">
        <f>IF(Kundendaten!C330="","",IF(Kundendaten!E330="","",Kundendaten!E330))</f>
        <v/>
      </c>
      <c r="F329" s="38" t="str">
        <f>IF(Kundendaten!C330="","",IF(Kundendaten!F330="","",Kundendaten!F330))</f>
        <v/>
      </c>
      <c r="G329" s="37" t="str">
        <f>IF(Kundendaten!C330="","",IF(Kundendaten!G330="","",Kundendaten!G330))</f>
        <v/>
      </c>
      <c r="H329" s="38" t="str">
        <f>IF(Kundendaten!C330="","",IF(Kundendaten!H330="","",Kundendaten!H330))</f>
        <v/>
      </c>
      <c r="I329" s="37" t="str">
        <f>IF(Kundendaten!C330="","",IF(Kundendaten!I330="","",IF(OR(UPPER(Kundendaten!I330)="D",UPPER(Kundendaten!I330)="DE",UPPER(Kundendaten!I330)="DEU",UPPER(Kundendaten!I330)="DEUTSCHLAND",UPPER(Kundendaten!I330)="GERMANY",UPPER(Kundendaten!I330)="GER"),"",IFERROR(UPPER(VLOOKUP(UPPER(Kundendaten!I330),Laendercodes!$A:$B,2,FALSE())),UPPER(Kundendaten!I330)))))</f>
        <v/>
      </c>
      <c r="J329" s="59" t="str">
        <f>IF(Kundendaten!C330="","",Einstellungen!$C$9-Kundendaten!J330)</f>
        <v/>
      </c>
      <c r="K329" s="37" t="str">
        <f>IF(Kundendaten!C330="","",IF(J329&lt;0,-1,IF(J329&gt;Einstellungen!$C$11,0,IF(J329&lt;=Einstellungen!$D$15,5,IF(J329&lt;=Einstellungen!$D$16,4,IF(J329&lt;=Einstellungen!$D$17,3,IF(J329&lt;=Einstellungen!$D$18,2,1)))))))</f>
        <v/>
      </c>
      <c r="L329" s="37" t="str">
        <f>IF(Kundendaten!C330="","",IF(J329&lt;0,-1,IF(J329&gt;Einstellungen!$C$11,0,IF(Kundendaten!K330&gt;=Einstellungen!$C$24,5,IF(Kundendaten!K330&gt;=Einstellungen!$C$25,4,IF(Kundendaten!K330&gt;=Einstellungen!$C$26,3,IF(Kundendaten!K330&gt;=Einstellungen!$C$27,2,1)))))))</f>
        <v/>
      </c>
      <c r="M329" s="37" t="str">
        <f>IF(Kundendaten!C330="","",IF(J329&lt;0,-1,IF(J329&gt;Einstellungen!$C$11,0,IF(Kundendaten!L330&gt;=Einstellungen!$C$32,5,IF(Kundendaten!L330&gt;=Einstellungen!$C$33,4,IF(Kundendaten!L330&gt;=Einstellungen!$C$34,3,IF(Kundendaten!L330&gt;=Einstellungen!$C$35,2,1)))))))</f>
        <v/>
      </c>
      <c r="N329" s="37" t="str">
        <f>IF(Kundendaten!C330="","",IF(K329=-1,"",IF(K329=0,0,IF(SUM(Einstellungen!$G$15,Einstellungen!$G$24,Einstellungen!$G$32)&lt;&gt;100,"—",ROUND((K329*Einstellungen!$G$15+L329*Einstellungen!$G$24+M329*Einstellungen!$G$32)/100,1)))))</f>
        <v/>
      </c>
      <c r="O329" s="37" t="str">
        <f>IF(Kundendaten!C330="","",IF(K329=-1,"⚠ Datenfehler",IF(K329=0,"Inaktiv",IF(SUM(Einstellungen!$G$15,Einstellungen!$G$24,Einstellungen!$G$32)&lt;&gt;100,"—",IF(N329&gt;=4,"Champion",IF(N329&gt;=3,"Entwicklung",IF(N329&gt;=2,"Gefährdet","Abwanderung")))))))</f>
        <v/>
      </c>
    </row>
    <row r="330" spans="2:15" ht="14.25" customHeight="1" x14ac:dyDescent="0.35">
      <c r="B330" s="37" t="str">
        <f>IF(Kundendaten!C331="","",Kundendaten!B331)</f>
        <v/>
      </c>
      <c r="C330" s="38" t="str">
        <f>IF(Kundendaten!C331="","",IF(Kundendaten!C331="","",Kundendaten!C331))</f>
        <v/>
      </c>
      <c r="D330" s="38" t="str">
        <f>IF(Kundendaten!C331="","",IF(Kundendaten!D331="","",Kundendaten!D331))</f>
        <v/>
      </c>
      <c r="E330" s="38" t="str">
        <f>IF(Kundendaten!C331="","",IF(Kundendaten!E331="","",Kundendaten!E331))</f>
        <v/>
      </c>
      <c r="F330" s="38" t="str">
        <f>IF(Kundendaten!C331="","",IF(Kundendaten!F331="","",Kundendaten!F331))</f>
        <v/>
      </c>
      <c r="G330" s="37" t="str">
        <f>IF(Kundendaten!C331="","",IF(Kundendaten!G331="","",Kundendaten!G331))</f>
        <v/>
      </c>
      <c r="H330" s="38" t="str">
        <f>IF(Kundendaten!C331="","",IF(Kundendaten!H331="","",Kundendaten!H331))</f>
        <v/>
      </c>
      <c r="I330" s="37" t="str">
        <f>IF(Kundendaten!C331="","",IF(Kundendaten!I331="","",IF(OR(UPPER(Kundendaten!I331)="D",UPPER(Kundendaten!I331)="DE",UPPER(Kundendaten!I331)="DEU",UPPER(Kundendaten!I331)="DEUTSCHLAND",UPPER(Kundendaten!I331)="GERMANY",UPPER(Kundendaten!I331)="GER"),"",IFERROR(UPPER(VLOOKUP(UPPER(Kundendaten!I331),Laendercodes!$A:$B,2,FALSE())),UPPER(Kundendaten!I331)))))</f>
        <v/>
      </c>
      <c r="J330" s="59" t="str">
        <f>IF(Kundendaten!C331="","",Einstellungen!$C$9-Kundendaten!J331)</f>
        <v/>
      </c>
      <c r="K330" s="37" t="str">
        <f>IF(Kundendaten!C331="","",IF(J330&lt;0,-1,IF(J330&gt;Einstellungen!$C$11,0,IF(J330&lt;=Einstellungen!$D$15,5,IF(J330&lt;=Einstellungen!$D$16,4,IF(J330&lt;=Einstellungen!$D$17,3,IF(J330&lt;=Einstellungen!$D$18,2,1)))))))</f>
        <v/>
      </c>
      <c r="L330" s="37" t="str">
        <f>IF(Kundendaten!C331="","",IF(J330&lt;0,-1,IF(J330&gt;Einstellungen!$C$11,0,IF(Kundendaten!K331&gt;=Einstellungen!$C$24,5,IF(Kundendaten!K331&gt;=Einstellungen!$C$25,4,IF(Kundendaten!K331&gt;=Einstellungen!$C$26,3,IF(Kundendaten!K331&gt;=Einstellungen!$C$27,2,1)))))))</f>
        <v/>
      </c>
      <c r="M330" s="37" t="str">
        <f>IF(Kundendaten!C331="","",IF(J330&lt;0,-1,IF(J330&gt;Einstellungen!$C$11,0,IF(Kundendaten!L331&gt;=Einstellungen!$C$32,5,IF(Kundendaten!L331&gt;=Einstellungen!$C$33,4,IF(Kundendaten!L331&gt;=Einstellungen!$C$34,3,IF(Kundendaten!L331&gt;=Einstellungen!$C$35,2,1)))))))</f>
        <v/>
      </c>
      <c r="N330" s="37" t="str">
        <f>IF(Kundendaten!C331="","",IF(K330=-1,"",IF(K330=0,0,IF(SUM(Einstellungen!$G$15,Einstellungen!$G$24,Einstellungen!$G$32)&lt;&gt;100,"—",ROUND((K330*Einstellungen!$G$15+L330*Einstellungen!$G$24+M330*Einstellungen!$G$32)/100,1)))))</f>
        <v/>
      </c>
      <c r="O330" s="37" t="str">
        <f>IF(Kundendaten!C331="","",IF(K330=-1,"⚠ Datenfehler",IF(K330=0,"Inaktiv",IF(SUM(Einstellungen!$G$15,Einstellungen!$G$24,Einstellungen!$G$32)&lt;&gt;100,"—",IF(N330&gt;=4,"Champion",IF(N330&gt;=3,"Entwicklung",IF(N330&gt;=2,"Gefährdet","Abwanderung")))))))</f>
        <v/>
      </c>
    </row>
    <row r="331" spans="2:15" ht="14.25" customHeight="1" x14ac:dyDescent="0.35">
      <c r="B331" s="37" t="str">
        <f>IF(Kundendaten!C332="","",Kundendaten!B332)</f>
        <v/>
      </c>
      <c r="C331" s="38" t="str">
        <f>IF(Kundendaten!C332="","",IF(Kundendaten!C332="","",Kundendaten!C332))</f>
        <v/>
      </c>
      <c r="D331" s="38" t="str">
        <f>IF(Kundendaten!C332="","",IF(Kundendaten!D332="","",Kundendaten!D332))</f>
        <v/>
      </c>
      <c r="E331" s="38" t="str">
        <f>IF(Kundendaten!C332="","",IF(Kundendaten!E332="","",Kundendaten!E332))</f>
        <v/>
      </c>
      <c r="F331" s="38" t="str">
        <f>IF(Kundendaten!C332="","",IF(Kundendaten!F332="","",Kundendaten!F332))</f>
        <v/>
      </c>
      <c r="G331" s="37" t="str">
        <f>IF(Kundendaten!C332="","",IF(Kundendaten!G332="","",Kundendaten!G332))</f>
        <v/>
      </c>
      <c r="H331" s="38" t="str">
        <f>IF(Kundendaten!C332="","",IF(Kundendaten!H332="","",Kundendaten!H332))</f>
        <v/>
      </c>
      <c r="I331" s="37" t="str">
        <f>IF(Kundendaten!C332="","",IF(Kundendaten!I332="","",IF(OR(UPPER(Kundendaten!I332)="D",UPPER(Kundendaten!I332)="DE",UPPER(Kundendaten!I332)="DEU",UPPER(Kundendaten!I332)="DEUTSCHLAND",UPPER(Kundendaten!I332)="GERMANY",UPPER(Kundendaten!I332)="GER"),"",IFERROR(UPPER(VLOOKUP(UPPER(Kundendaten!I332),Laendercodes!$A:$B,2,FALSE())),UPPER(Kundendaten!I332)))))</f>
        <v/>
      </c>
      <c r="J331" s="59" t="str">
        <f>IF(Kundendaten!C332="","",Einstellungen!$C$9-Kundendaten!J332)</f>
        <v/>
      </c>
      <c r="K331" s="37" t="str">
        <f>IF(Kundendaten!C332="","",IF(J331&lt;0,-1,IF(J331&gt;Einstellungen!$C$11,0,IF(J331&lt;=Einstellungen!$D$15,5,IF(J331&lt;=Einstellungen!$D$16,4,IF(J331&lt;=Einstellungen!$D$17,3,IF(J331&lt;=Einstellungen!$D$18,2,1)))))))</f>
        <v/>
      </c>
      <c r="L331" s="37" t="str">
        <f>IF(Kundendaten!C332="","",IF(J331&lt;0,-1,IF(J331&gt;Einstellungen!$C$11,0,IF(Kundendaten!K332&gt;=Einstellungen!$C$24,5,IF(Kundendaten!K332&gt;=Einstellungen!$C$25,4,IF(Kundendaten!K332&gt;=Einstellungen!$C$26,3,IF(Kundendaten!K332&gt;=Einstellungen!$C$27,2,1)))))))</f>
        <v/>
      </c>
      <c r="M331" s="37" t="str">
        <f>IF(Kundendaten!C332="","",IF(J331&lt;0,-1,IF(J331&gt;Einstellungen!$C$11,0,IF(Kundendaten!L332&gt;=Einstellungen!$C$32,5,IF(Kundendaten!L332&gt;=Einstellungen!$C$33,4,IF(Kundendaten!L332&gt;=Einstellungen!$C$34,3,IF(Kundendaten!L332&gt;=Einstellungen!$C$35,2,1)))))))</f>
        <v/>
      </c>
      <c r="N331" s="37" t="str">
        <f>IF(Kundendaten!C332="","",IF(K331=-1,"",IF(K331=0,0,IF(SUM(Einstellungen!$G$15,Einstellungen!$G$24,Einstellungen!$G$32)&lt;&gt;100,"—",ROUND((K331*Einstellungen!$G$15+L331*Einstellungen!$G$24+M331*Einstellungen!$G$32)/100,1)))))</f>
        <v/>
      </c>
      <c r="O331" s="37" t="str">
        <f>IF(Kundendaten!C332="","",IF(K331=-1,"⚠ Datenfehler",IF(K331=0,"Inaktiv",IF(SUM(Einstellungen!$G$15,Einstellungen!$G$24,Einstellungen!$G$32)&lt;&gt;100,"—",IF(N331&gt;=4,"Champion",IF(N331&gt;=3,"Entwicklung",IF(N331&gt;=2,"Gefährdet","Abwanderung")))))))</f>
        <v/>
      </c>
    </row>
    <row r="332" spans="2:15" ht="14.25" customHeight="1" x14ac:dyDescent="0.35">
      <c r="B332" s="37" t="str">
        <f>IF(Kundendaten!C333="","",Kundendaten!B333)</f>
        <v/>
      </c>
      <c r="C332" s="38" t="str">
        <f>IF(Kundendaten!C333="","",IF(Kundendaten!C333="","",Kundendaten!C333))</f>
        <v/>
      </c>
      <c r="D332" s="38" t="str">
        <f>IF(Kundendaten!C333="","",IF(Kundendaten!D333="","",Kundendaten!D333))</f>
        <v/>
      </c>
      <c r="E332" s="38" t="str">
        <f>IF(Kundendaten!C333="","",IF(Kundendaten!E333="","",Kundendaten!E333))</f>
        <v/>
      </c>
      <c r="F332" s="38" t="str">
        <f>IF(Kundendaten!C333="","",IF(Kundendaten!F333="","",Kundendaten!F333))</f>
        <v/>
      </c>
      <c r="G332" s="37" t="str">
        <f>IF(Kundendaten!C333="","",IF(Kundendaten!G333="","",Kundendaten!G333))</f>
        <v/>
      </c>
      <c r="H332" s="38" t="str">
        <f>IF(Kundendaten!C333="","",IF(Kundendaten!H333="","",Kundendaten!H333))</f>
        <v/>
      </c>
      <c r="I332" s="37" t="str">
        <f>IF(Kundendaten!C333="","",IF(Kundendaten!I333="","",IF(OR(UPPER(Kundendaten!I333)="D",UPPER(Kundendaten!I333)="DE",UPPER(Kundendaten!I333)="DEU",UPPER(Kundendaten!I333)="DEUTSCHLAND",UPPER(Kundendaten!I333)="GERMANY",UPPER(Kundendaten!I333)="GER"),"",IFERROR(UPPER(VLOOKUP(UPPER(Kundendaten!I333),Laendercodes!$A:$B,2,FALSE())),UPPER(Kundendaten!I333)))))</f>
        <v/>
      </c>
      <c r="J332" s="59" t="str">
        <f>IF(Kundendaten!C333="","",Einstellungen!$C$9-Kundendaten!J333)</f>
        <v/>
      </c>
      <c r="K332" s="37" t="str">
        <f>IF(Kundendaten!C333="","",IF(J332&lt;0,-1,IF(J332&gt;Einstellungen!$C$11,0,IF(J332&lt;=Einstellungen!$D$15,5,IF(J332&lt;=Einstellungen!$D$16,4,IF(J332&lt;=Einstellungen!$D$17,3,IF(J332&lt;=Einstellungen!$D$18,2,1)))))))</f>
        <v/>
      </c>
      <c r="L332" s="37" t="str">
        <f>IF(Kundendaten!C333="","",IF(J332&lt;0,-1,IF(J332&gt;Einstellungen!$C$11,0,IF(Kundendaten!K333&gt;=Einstellungen!$C$24,5,IF(Kundendaten!K333&gt;=Einstellungen!$C$25,4,IF(Kundendaten!K333&gt;=Einstellungen!$C$26,3,IF(Kundendaten!K333&gt;=Einstellungen!$C$27,2,1)))))))</f>
        <v/>
      </c>
      <c r="M332" s="37" t="str">
        <f>IF(Kundendaten!C333="","",IF(J332&lt;0,-1,IF(J332&gt;Einstellungen!$C$11,0,IF(Kundendaten!L333&gt;=Einstellungen!$C$32,5,IF(Kundendaten!L333&gt;=Einstellungen!$C$33,4,IF(Kundendaten!L333&gt;=Einstellungen!$C$34,3,IF(Kundendaten!L333&gt;=Einstellungen!$C$35,2,1)))))))</f>
        <v/>
      </c>
      <c r="N332" s="37" t="str">
        <f>IF(Kundendaten!C333="","",IF(K332=-1,"",IF(K332=0,0,IF(SUM(Einstellungen!$G$15,Einstellungen!$G$24,Einstellungen!$G$32)&lt;&gt;100,"—",ROUND((K332*Einstellungen!$G$15+L332*Einstellungen!$G$24+M332*Einstellungen!$G$32)/100,1)))))</f>
        <v/>
      </c>
      <c r="O332" s="37" t="str">
        <f>IF(Kundendaten!C333="","",IF(K332=-1,"⚠ Datenfehler",IF(K332=0,"Inaktiv",IF(SUM(Einstellungen!$G$15,Einstellungen!$G$24,Einstellungen!$G$32)&lt;&gt;100,"—",IF(N332&gt;=4,"Champion",IF(N332&gt;=3,"Entwicklung",IF(N332&gt;=2,"Gefährdet","Abwanderung")))))))</f>
        <v/>
      </c>
    </row>
    <row r="333" spans="2:15" ht="14.25" customHeight="1" x14ac:dyDescent="0.35">
      <c r="B333" s="37" t="str">
        <f>IF(Kundendaten!C334="","",Kundendaten!B334)</f>
        <v/>
      </c>
      <c r="C333" s="38" t="str">
        <f>IF(Kundendaten!C334="","",IF(Kundendaten!C334="","",Kundendaten!C334))</f>
        <v/>
      </c>
      <c r="D333" s="38" t="str">
        <f>IF(Kundendaten!C334="","",IF(Kundendaten!D334="","",Kundendaten!D334))</f>
        <v/>
      </c>
      <c r="E333" s="38" t="str">
        <f>IF(Kundendaten!C334="","",IF(Kundendaten!E334="","",Kundendaten!E334))</f>
        <v/>
      </c>
      <c r="F333" s="38" t="str">
        <f>IF(Kundendaten!C334="","",IF(Kundendaten!F334="","",Kundendaten!F334))</f>
        <v/>
      </c>
      <c r="G333" s="37" t="str">
        <f>IF(Kundendaten!C334="","",IF(Kundendaten!G334="","",Kundendaten!G334))</f>
        <v/>
      </c>
      <c r="H333" s="38" t="str">
        <f>IF(Kundendaten!C334="","",IF(Kundendaten!H334="","",Kundendaten!H334))</f>
        <v/>
      </c>
      <c r="I333" s="37" t="str">
        <f>IF(Kundendaten!C334="","",IF(Kundendaten!I334="","",IF(OR(UPPER(Kundendaten!I334)="D",UPPER(Kundendaten!I334)="DE",UPPER(Kundendaten!I334)="DEU",UPPER(Kundendaten!I334)="DEUTSCHLAND",UPPER(Kundendaten!I334)="GERMANY",UPPER(Kundendaten!I334)="GER"),"",IFERROR(UPPER(VLOOKUP(UPPER(Kundendaten!I334),Laendercodes!$A:$B,2,FALSE())),UPPER(Kundendaten!I334)))))</f>
        <v/>
      </c>
      <c r="J333" s="59" t="str">
        <f>IF(Kundendaten!C334="","",Einstellungen!$C$9-Kundendaten!J334)</f>
        <v/>
      </c>
      <c r="K333" s="37" t="str">
        <f>IF(Kundendaten!C334="","",IF(J333&lt;0,-1,IF(J333&gt;Einstellungen!$C$11,0,IF(J333&lt;=Einstellungen!$D$15,5,IF(J333&lt;=Einstellungen!$D$16,4,IF(J333&lt;=Einstellungen!$D$17,3,IF(J333&lt;=Einstellungen!$D$18,2,1)))))))</f>
        <v/>
      </c>
      <c r="L333" s="37" t="str">
        <f>IF(Kundendaten!C334="","",IF(J333&lt;0,-1,IF(J333&gt;Einstellungen!$C$11,0,IF(Kundendaten!K334&gt;=Einstellungen!$C$24,5,IF(Kundendaten!K334&gt;=Einstellungen!$C$25,4,IF(Kundendaten!K334&gt;=Einstellungen!$C$26,3,IF(Kundendaten!K334&gt;=Einstellungen!$C$27,2,1)))))))</f>
        <v/>
      </c>
      <c r="M333" s="37" t="str">
        <f>IF(Kundendaten!C334="","",IF(J333&lt;0,-1,IF(J333&gt;Einstellungen!$C$11,0,IF(Kundendaten!L334&gt;=Einstellungen!$C$32,5,IF(Kundendaten!L334&gt;=Einstellungen!$C$33,4,IF(Kundendaten!L334&gt;=Einstellungen!$C$34,3,IF(Kundendaten!L334&gt;=Einstellungen!$C$35,2,1)))))))</f>
        <v/>
      </c>
      <c r="N333" s="37" t="str">
        <f>IF(Kundendaten!C334="","",IF(K333=-1,"",IF(K333=0,0,IF(SUM(Einstellungen!$G$15,Einstellungen!$G$24,Einstellungen!$G$32)&lt;&gt;100,"—",ROUND((K333*Einstellungen!$G$15+L333*Einstellungen!$G$24+M333*Einstellungen!$G$32)/100,1)))))</f>
        <v/>
      </c>
      <c r="O333" s="37" t="str">
        <f>IF(Kundendaten!C334="","",IF(K333=-1,"⚠ Datenfehler",IF(K333=0,"Inaktiv",IF(SUM(Einstellungen!$G$15,Einstellungen!$G$24,Einstellungen!$G$32)&lt;&gt;100,"—",IF(N333&gt;=4,"Champion",IF(N333&gt;=3,"Entwicklung",IF(N333&gt;=2,"Gefährdet","Abwanderung")))))))</f>
        <v/>
      </c>
    </row>
    <row r="334" spans="2:15" ht="14.25" customHeight="1" x14ac:dyDescent="0.35">
      <c r="B334" s="37" t="str">
        <f>IF(Kundendaten!C335="","",Kundendaten!B335)</f>
        <v/>
      </c>
      <c r="C334" s="38" t="str">
        <f>IF(Kundendaten!C335="","",IF(Kundendaten!C335="","",Kundendaten!C335))</f>
        <v/>
      </c>
      <c r="D334" s="38" t="str">
        <f>IF(Kundendaten!C335="","",IF(Kundendaten!D335="","",Kundendaten!D335))</f>
        <v/>
      </c>
      <c r="E334" s="38" t="str">
        <f>IF(Kundendaten!C335="","",IF(Kundendaten!E335="","",Kundendaten!E335))</f>
        <v/>
      </c>
      <c r="F334" s="38" t="str">
        <f>IF(Kundendaten!C335="","",IF(Kundendaten!F335="","",Kundendaten!F335))</f>
        <v/>
      </c>
      <c r="G334" s="37" t="str">
        <f>IF(Kundendaten!C335="","",IF(Kundendaten!G335="","",Kundendaten!G335))</f>
        <v/>
      </c>
      <c r="H334" s="38" t="str">
        <f>IF(Kundendaten!C335="","",IF(Kundendaten!H335="","",Kundendaten!H335))</f>
        <v/>
      </c>
      <c r="I334" s="37" t="str">
        <f>IF(Kundendaten!C335="","",IF(Kundendaten!I335="","",IF(OR(UPPER(Kundendaten!I335)="D",UPPER(Kundendaten!I335)="DE",UPPER(Kundendaten!I335)="DEU",UPPER(Kundendaten!I335)="DEUTSCHLAND",UPPER(Kundendaten!I335)="GERMANY",UPPER(Kundendaten!I335)="GER"),"",IFERROR(UPPER(VLOOKUP(UPPER(Kundendaten!I335),Laendercodes!$A:$B,2,FALSE())),UPPER(Kundendaten!I335)))))</f>
        <v/>
      </c>
      <c r="J334" s="59" t="str">
        <f>IF(Kundendaten!C335="","",Einstellungen!$C$9-Kundendaten!J335)</f>
        <v/>
      </c>
      <c r="K334" s="37" t="str">
        <f>IF(Kundendaten!C335="","",IF(J334&lt;0,-1,IF(J334&gt;Einstellungen!$C$11,0,IF(J334&lt;=Einstellungen!$D$15,5,IF(J334&lt;=Einstellungen!$D$16,4,IF(J334&lt;=Einstellungen!$D$17,3,IF(J334&lt;=Einstellungen!$D$18,2,1)))))))</f>
        <v/>
      </c>
      <c r="L334" s="37" t="str">
        <f>IF(Kundendaten!C335="","",IF(J334&lt;0,-1,IF(J334&gt;Einstellungen!$C$11,0,IF(Kundendaten!K335&gt;=Einstellungen!$C$24,5,IF(Kundendaten!K335&gt;=Einstellungen!$C$25,4,IF(Kundendaten!K335&gt;=Einstellungen!$C$26,3,IF(Kundendaten!K335&gt;=Einstellungen!$C$27,2,1)))))))</f>
        <v/>
      </c>
      <c r="M334" s="37" t="str">
        <f>IF(Kundendaten!C335="","",IF(J334&lt;0,-1,IF(J334&gt;Einstellungen!$C$11,0,IF(Kundendaten!L335&gt;=Einstellungen!$C$32,5,IF(Kundendaten!L335&gt;=Einstellungen!$C$33,4,IF(Kundendaten!L335&gt;=Einstellungen!$C$34,3,IF(Kundendaten!L335&gt;=Einstellungen!$C$35,2,1)))))))</f>
        <v/>
      </c>
      <c r="N334" s="37" t="str">
        <f>IF(Kundendaten!C335="","",IF(K334=-1,"",IF(K334=0,0,IF(SUM(Einstellungen!$G$15,Einstellungen!$G$24,Einstellungen!$G$32)&lt;&gt;100,"—",ROUND((K334*Einstellungen!$G$15+L334*Einstellungen!$G$24+M334*Einstellungen!$G$32)/100,1)))))</f>
        <v/>
      </c>
      <c r="O334" s="37" t="str">
        <f>IF(Kundendaten!C335="","",IF(K334=-1,"⚠ Datenfehler",IF(K334=0,"Inaktiv",IF(SUM(Einstellungen!$G$15,Einstellungen!$G$24,Einstellungen!$G$32)&lt;&gt;100,"—",IF(N334&gt;=4,"Champion",IF(N334&gt;=3,"Entwicklung",IF(N334&gt;=2,"Gefährdet","Abwanderung")))))))</f>
        <v/>
      </c>
    </row>
    <row r="335" spans="2:15" ht="14.25" customHeight="1" x14ac:dyDescent="0.35">
      <c r="B335" s="37" t="str">
        <f>IF(Kundendaten!C336="","",Kundendaten!B336)</f>
        <v/>
      </c>
      <c r="C335" s="38" t="str">
        <f>IF(Kundendaten!C336="","",IF(Kundendaten!C336="","",Kundendaten!C336))</f>
        <v/>
      </c>
      <c r="D335" s="38" t="str">
        <f>IF(Kundendaten!C336="","",IF(Kundendaten!D336="","",Kundendaten!D336))</f>
        <v/>
      </c>
      <c r="E335" s="38" t="str">
        <f>IF(Kundendaten!C336="","",IF(Kundendaten!E336="","",Kundendaten!E336))</f>
        <v/>
      </c>
      <c r="F335" s="38" t="str">
        <f>IF(Kundendaten!C336="","",IF(Kundendaten!F336="","",Kundendaten!F336))</f>
        <v/>
      </c>
      <c r="G335" s="37" t="str">
        <f>IF(Kundendaten!C336="","",IF(Kundendaten!G336="","",Kundendaten!G336))</f>
        <v/>
      </c>
      <c r="H335" s="38" t="str">
        <f>IF(Kundendaten!C336="","",IF(Kundendaten!H336="","",Kundendaten!H336))</f>
        <v/>
      </c>
      <c r="I335" s="37" t="str">
        <f>IF(Kundendaten!C336="","",IF(Kundendaten!I336="","",IF(OR(UPPER(Kundendaten!I336)="D",UPPER(Kundendaten!I336)="DE",UPPER(Kundendaten!I336)="DEU",UPPER(Kundendaten!I336)="DEUTSCHLAND",UPPER(Kundendaten!I336)="GERMANY",UPPER(Kundendaten!I336)="GER"),"",IFERROR(UPPER(VLOOKUP(UPPER(Kundendaten!I336),Laendercodes!$A:$B,2,FALSE())),UPPER(Kundendaten!I336)))))</f>
        <v/>
      </c>
      <c r="J335" s="59" t="str">
        <f>IF(Kundendaten!C336="","",Einstellungen!$C$9-Kundendaten!J336)</f>
        <v/>
      </c>
      <c r="K335" s="37" t="str">
        <f>IF(Kundendaten!C336="","",IF(J335&lt;0,-1,IF(J335&gt;Einstellungen!$C$11,0,IF(J335&lt;=Einstellungen!$D$15,5,IF(J335&lt;=Einstellungen!$D$16,4,IF(J335&lt;=Einstellungen!$D$17,3,IF(J335&lt;=Einstellungen!$D$18,2,1)))))))</f>
        <v/>
      </c>
      <c r="L335" s="37" t="str">
        <f>IF(Kundendaten!C336="","",IF(J335&lt;0,-1,IF(J335&gt;Einstellungen!$C$11,0,IF(Kundendaten!K336&gt;=Einstellungen!$C$24,5,IF(Kundendaten!K336&gt;=Einstellungen!$C$25,4,IF(Kundendaten!K336&gt;=Einstellungen!$C$26,3,IF(Kundendaten!K336&gt;=Einstellungen!$C$27,2,1)))))))</f>
        <v/>
      </c>
      <c r="M335" s="37" t="str">
        <f>IF(Kundendaten!C336="","",IF(J335&lt;0,-1,IF(J335&gt;Einstellungen!$C$11,0,IF(Kundendaten!L336&gt;=Einstellungen!$C$32,5,IF(Kundendaten!L336&gt;=Einstellungen!$C$33,4,IF(Kundendaten!L336&gt;=Einstellungen!$C$34,3,IF(Kundendaten!L336&gt;=Einstellungen!$C$35,2,1)))))))</f>
        <v/>
      </c>
      <c r="N335" s="37" t="str">
        <f>IF(Kundendaten!C336="","",IF(K335=-1,"",IF(K335=0,0,IF(SUM(Einstellungen!$G$15,Einstellungen!$G$24,Einstellungen!$G$32)&lt;&gt;100,"—",ROUND((K335*Einstellungen!$G$15+L335*Einstellungen!$G$24+M335*Einstellungen!$G$32)/100,1)))))</f>
        <v/>
      </c>
      <c r="O335" s="37" t="str">
        <f>IF(Kundendaten!C336="","",IF(K335=-1,"⚠ Datenfehler",IF(K335=0,"Inaktiv",IF(SUM(Einstellungen!$G$15,Einstellungen!$G$24,Einstellungen!$G$32)&lt;&gt;100,"—",IF(N335&gt;=4,"Champion",IF(N335&gt;=3,"Entwicklung",IF(N335&gt;=2,"Gefährdet","Abwanderung")))))))</f>
        <v/>
      </c>
    </row>
    <row r="336" spans="2:15" ht="14.25" customHeight="1" x14ac:dyDescent="0.35">
      <c r="B336" s="37" t="str">
        <f>IF(Kundendaten!C337="","",Kundendaten!B337)</f>
        <v/>
      </c>
      <c r="C336" s="38" t="str">
        <f>IF(Kundendaten!C337="","",IF(Kundendaten!C337="","",Kundendaten!C337))</f>
        <v/>
      </c>
      <c r="D336" s="38" t="str">
        <f>IF(Kundendaten!C337="","",IF(Kundendaten!D337="","",Kundendaten!D337))</f>
        <v/>
      </c>
      <c r="E336" s="38" t="str">
        <f>IF(Kundendaten!C337="","",IF(Kundendaten!E337="","",Kundendaten!E337))</f>
        <v/>
      </c>
      <c r="F336" s="38" t="str">
        <f>IF(Kundendaten!C337="","",IF(Kundendaten!F337="","",Kundendaten!F337))</f>
        <v/>
      </c>
      <c r="G336" s="37" t="str">
        <f>IF(Kundendaten!C337="","",IF(Kundendaten!G337="","",Kundendaten!G337))</f>
        <v/>
      </c>
      <c r="H336" s="38" t="str">
        <f>IF(Kundendaten!C337="","",IF(Kundendaten!H337="","",Kundendaten!H337))</f>
        <v/>
      </c>
      <c r="I336" s="37" t="str">
        <f>IF(Kundendaten!C337="","",IF(Kundendaten!I337="","",IF(OR(UPPER(Kundendaten!I337)="D",UPPER(Kundendaten!I337)="DE",UPPER(Kundendaten!I337)="DEU",UPPER(Kundendaten!I337)="DEUTSCHLAND",UPPER(Kundendaten!I337)="GERMANY",UPPER(Kundendaten!I337)="GER"),"",IFERROR(UPPER(VLOOKUP(UPPER(Kundendaten!I337),Laendercodes!$A:$B,2,FALSE())),UPPER(Kundendaten!I337)))))</f>
        <v/>
      </c>
      <c r="J336" s="59" t="str">
        <f>IF(Kundendaten!C337="","",Einstellungen!$C$9-Kundendaten!J337)</f>
        <v/>
      </c>
      <c r="K336" s="37" t="str">
        <f>IF(Kundendaten!C337="","",IF(J336&lt;0,-1,IF(J336&gt;Einstellungen!$C$11,0,IF(J336&lt;=Einstellungen!$D$15,5,IF(J336&lt;=Einstellungen!$D$16,4,IF(J336&lt;=Einstellungen!$D$17,3,IF(J336&lt;=Einstellungen!$D$18,2,1)))))))</f>
        <v/>
      </c>
      <c r="L336" s="37" t="str">
        <f>IF(Kundendaten!C337="","",IF(J336&lt;0,-1,IF(J336&gt;Einstellungen!$C$11,0,IF(Kundendaten!K337&gt;=Einstellungen!$C$24,5,IF(Kundendaten!K337&gt;=Einstellungen!$C$25,4,IF(Kundendaten!K337&gt;=Einstellungen!$C$26,3,IF(Kundendaten!K337&gt;=Einstellungen!$C$27,2,1)))))))</f>
        <v/>
      </c>
      <c r="M336" s="37" t="str">
        <f>IF(Kundendaten!C337="","",IF(J336&lt;0,-1,IF(J336&gt;Einstellungen!$C$11,0,IF(Kundendaten!L337&gt;=Einstellungen!$C$32,5,IF(Kundendaten!L337&gt;=Einstellungen!$C$33,4,IF(Kundendaten!L337&gt;=Einstellungen!$C$34,3,IF(Kundendaten!L337&gt;=Einstellungen!$C$35,2,1)))))))</f>
        <v/>
      </c>
      <c r="N336" s="37" t="str">
        <f>IF(Kundendaten!C337="","",IF(K336=-1,"",IF(K336=0,0,IF(SUM(Einstellungen!$G$15,Einstellungen!$G$24,Einstellungen!$G$32)&lt;&gt;100,"—",ROUND((K336*Einstellungen!$G$15+L336*Einstellungen!$G$24+M336*Einstellungen!$G$32)/100,1)))))</f>
        <v/>
      </c>
      <c r="O336" s="37" t="str">
        <f>IF(Kundendaten!C337="","",IF(K336=-1,"⚠ Datenfehler",IF(K336=0,"Inaktiv",IF(SUM(Einstellungen!$G$15,Einstellungen!$G$24,Einstellungen!$G$32)&lt;&gt;100,"—",IF(N336&gt;=4,"Champion",IF(N336&gt;=3,"Entwicklung",IF(N336&gt;=2,"Gefährdet","Abwanderung")))))))</f>
        <v/>
      </c>
    </row>
    <row r="337" spans="2:15" ht="14.25" customHeight="1" x14ac:dyDescent="0.35">
      <c r="B337" s="37" t="str">
        <f>IF(Kundendaten!C338="","",Kundendaten!B338)</f>
        <v/>
      </c>
      <c r="C337" s="38" t="str">
        <f>IF(Kundendaten!C338="","",IF(Kundendaten!C338="","",Kundendaten!C338))</f>
        <v/>
      </c>
      <c r="D337" s="38" t="str">
        <f>IF(Kundendaten!C338="","",IF(Kundendaten!D338="","",Kundendaten!D338))</f>
        <v/>
      </c>
      <c r="E337" s="38" t="str">
        <f>IF(Kundendaten!C338="","",IF(Kundendaten!E338="","",Kundendaten!E338))</f>
        <v/>
      </c>
      <c r="F337" s="38" t="str">
        <f>IF(Kundendaten!C338="","",IF(Kundendaten!F338="","",Kundendaten!F338))</f>
        <v/>
      </c>
      <c r="G337" s="37" t="str">
        <f>IF(Kundendaten!C338="","",IF(Kundendaten!G338="","",Kundendaten!G338))</f>
        <v/>
      </c>
      <c r="H337" s="38" t="str">
        <f>IF(Kundendaten!C338="","",IF(Kundendaten!H338="","",Kundendaten!H338))</f>
        <v/>
      </c>
      <c r="I337" s="37" t="str">
        <f>IF(Kundendaten!C338="","",IF(Kundendaten!I338="","",IF(OR(UPPER(Kundendaten!I338)="D",UPPER(Kundendaten!I338)="DE",UPPER(Kundendaten!I338)="DEU",UPPER(Kundendaten!I338)="DEUTSCHLAND",UPPER(Kundendaten!I338)="GERMANY",UPPER(Kundendaten!I338)="GER"),"",IFERROR(UPPER(VLOOKUP(UPPER(Kundendaten!I338),Laendercodes!$A:$B,2,FALSE())),UPPER(Kundendaten!I338)))))</f>
        <v/>
      </c>
      <c r="J337" s="59" t="str">
        <f>IF(Kundendaten!C338="","",Einstellungen!$C$9-Kundendaten!J338)</f>
        <v/>
      </c>
      <c r="K337" s="37" t="str">
        <f>IF(Kundendaten!C338="","",IF(J337&lt;0,-1,IF(J337&gt;Einstellungen!$C$11,0,IF(J337&lt;=Einstellungen!$D$15,5,IF(J337&lt;=Einstellungen!$D$16,4,IF(J337&lt;=Einstellungen!$D$17,3,IF(J337&lt;=Einstellungen!$D$18,2,1)))))))</f>
        <v/>
      </c>
      <c r="L337" s="37" t="str">
        <f>IF(Kundendaten!C338="","",IF(J337&lt;0,-1,IF(J337&gt;Einstellungen!$C$11,0,IF(Kundendaten!K338&gt;=Einstellungen!$C$24,5,IF(Kundendaten!K338&gt;=Einstellungen!$C$25,4,IF(Kundendaten!K338&gt;=Einstellungen!$C$26,3,IF(Kundendaten!K338&gt;=Einstellungen!$C$27,2,1)))))))</f>
        <v/>
      </c>
      <c r="M337" s="37" t="str">
        <f>IF(Kundendaten!C338="","",IF(J337&lt;0,-1,IF(J337&gt;Einstellungen!$C$11,0,IF(Kundendaten!L338&gt;=Einstellungen!$C$32,5,IF(Kundendaten!L338&gt;=Einstellungen!$C$33,4,IF(Kundendaten!L338&gt;=Einstellungen!$C$34,3,IF(Kundendaten!L338&gt;=Einstellungen!$C$35,2,1)))))))</f>
        <v/>
      </c>
      <c r="N337" s="37" t="str">
        <f>IF(Kundendaten!C338="","",IF(K337=-1,"",IF(K337=0,0,IF(SUM(Einstellungen!$G$15,Einstellungen!$G$24,Einstellungen!$G$32)&lt;&gt;100,"—",ROUND((K337*Einstellungen!$G$15+L337*Einstellungen!$G$24+M337*Einstellungen!$G$32)/100,1)))))</f>
        <v/>
      </c>
      <c r="O337" s="37" t="str">
        <f>IF(Kundendaten!C338="","",IF(K337=-1,"⚠ Datenfehler",IF(K337=0,"Inaktiv",IF(SUM(Einstellungen!$G$15,Einstellungen!$G$24,Einstellungen!$G$32)&lt;&gt;100,"—",IF(N337&gt;=4,"Champion",IF(N337&gt;=3,"Entwicklung",IF(N337&gt;=2,"Gefährdet","Abwanderung")))))))</f>
        <v/>
      </c>
    </row>
    <row r="338" spans="2:15" ht="14.25" customHeight="1" x14ac:dyDescent="0.35">
      <c r="B338" s="37" t="str">
        <f>IF(Kundendaten!C339="","",Kundendaten!B339)</f>
        <v/>
      </c>
      <c r="C338" s="38" t="str">
        <f>IF(Kundendaten!C339="","",IF(Kundendaten!C339="","",Kundendaten!C339))</f>
        <v/>
      </c>
      <c r="D338" s="38" t="str">
        <f>IF(Kundendaten!C339="","",IF(Kundendaten!D339="","",Kundendaten!D339))</f>
        <v/>
      </c>
      <c r="E338" s="38" t="str">
        <f>IF(Kundendaten!C339="","",IF(Kundendaten!E339="","",Kundendaten!E339))</f>
        <v/>
      </c>
      <c r="F338" s="38" t="str">
        <f>IF(Kundendaten!C339="","",IF(Kundendaten!F339="","",Kundendaten!F339))</f>
        <v/>
      </c>
      <c r="G338" s="37" t="str">
        <f>IF(Kundendaten!C339="","",IF(Kundendaten!G339="","",Kundendaten!G339))</f>
        <v/>
      </c>
      <c r="H338" s="38" t="str">
        <f>IF(Kundendaten!C339="","",IF(Kundendaten!H339="","",Kundendaten!H339))</f>
        <v/>
      </c>
      <c r="I338" s="37" t="str">
        <f>IF(Kundendaten!C339="","",IF(Kundendaten!I339="","",IF(OR(UPPER(Kundendaten!I339)="D",UPPER(Kundendaten!I339)="DE",UPPER(Kundendaten!I339)="DEU",UPPER(Kundendaten!I339)="DEUTSCHLAND",UPPER(Kundendaten!I339)="GERMANY",UPPER(Kundendaten!I339)="GER"),"",IFERROR(UPPER(VLOOKUP(UPPER(Kundendaten!I339),Laendercodes!$A:$B,2,FALSE())),UPPER(Kundendaten!I339)))))</f>
        <v/>
      </c>
      <c r="J338" s="59" t="str">
        <f>IF(Kundendaten!C339="","",Einstellungen!$C$9-Kundendaten!J339)</f>
        <v/>
      </c>
      <c r="K338" s="37" t="str">
        <f>IF(Kundendaten!C339="","",IF(J338&lt;0,-1,IF(J338&gt;Einstellungen!$C$11,0,IF(J338&lt;=Einstellungen!$D$15,5,IF(J338&lt;=Einstellungen!$D$16,4,IF(J338&lt;=Einstellungen!$D$17,3,IF(J338&lt;=Einstellungen!$D$18,2,1)))))))</f>
        <v/>
      </c>
      <c r="L338" s="37" t="str">
        <f>IF(Kundendaten!C339="","",IF(J338&lt;0,-1,IF(J338&gt;Einstellungen!$C$11,0,IF(Kundendaten!K339&gt;=Einstellungen!$C$24,5,IF(Kundendaten!K339&gt;=Einstellungen!$C$25,4,IF(Kundendaten!K339&gt;=Einstellungen!$C$26,3,IF(Kundendaten!K339&gt;=Einstellungen!$C$27,2,1)))))))</f>
        <v/>
      </c>
      <c r="M338" s="37" t="str">
        <f>IF(Kundendaten!C339="","",IF(J338&lt;0,-1,IF(J338&gt;Einstellungen!$C$11,0,IF(Kundendaten!L339&gt;=Einstellungen!$C$32,5,IF(Kundendaten!L339&gt;=Einstellungen!$C$33,4,IF(Kundendaten!L339&gt;=Einstellungen!$C$34,3,IF(Kundendaten!L339&gt;=Einstellungen!$C$35,2,1)))))))</f>
        <v/>
      </c>
      <c r="N338" s="37" t="str">
        <f>IF(Kundendaten!C339="","",IF(K338=-1,"",IF(K338=0,0,IF(SUM(Einstellungen!$G$15,Einstellungen!$G$24,Einstellungen!$G$32)&lt;&gt;100,"—",ROUND((K338*Einstellungen!$G$15+L338*Einstellungen!$G$24+M338*Einstellungen!$G$32)/100,1)))))</f>
        <v/>
      </c>
      <c r="O338" s="37" t="str">
        <f>IF(Kundendaten!C339="","",IF(K338=-1,"⚠ Datenfehler",IF(K338=0,"Inaktiv",IF(SUM(Einstellungen!$G$15,Einstellungen!$G$24,Einstellungen!$G$32)&lt;&gt;100,"—",IF(N338&gt;=4,"Champion",IF(N338&gt;=3,"Entwicklung",IF(N338&gt;=2,"Gefährdet","Abwanderung")))))))</f>
        <v/>
      </c>
    </row>
    <row r="339" spans="2:15" ht="14.25" customHeight="1" x14ac:dyDescent="0.35">
      <c r="B339" s="37" t="str">
        <f>IF(Kundendaten!C340="","",Kundendaten!B340)</f>
        <v/>
      </c>
      <c r="C339" s="38" t="str">
        <f>IF(Kundendaten!C340="","",IF(Kundendaten!C340="","",Kundendaten!C340))</f>
        <v/>
      </c>
      <c r="D339" s="38" t="str">
        <f>IF(Kundendaten!C340="","",IF(Kundendaten!D340="","",Kundendaten!D340))</f>
        <v/>
      </c>
      <c r="E339" s="38" t="str">
        <f>IF(Kundendaten!C340="","",IF(Kundendaten!E340="","",Kundendaten!E340))</f>
        <v/>
      </c>
      <c r="F339" s="38" t="str">
        <f>IF(Kundendaten!C340="","",IF(Kundendaten!F340="","",Kundendaten!F340))</f>
        <v/>
      </c>
      <c r="G339" s="37" t="str">
        <f>IF(Kundendaten!C340="","",IF(Kundendaten!G340="","",Kundendaten!G340))</f>
        <v/>
      </c>
      <c r="H339" s="38" t="str">
        <f>IF(Kundendaten!C340="","",IF(Kundendaten!H340="","",Kundendaten!H340))</f>
        <v/>
      </c>
      <c r="I339" s="37" t="str">
        <f>IF(Kundendaten!C340="","",IF(Kundendaten!I340="","",IF(OR(UPPER(Kundendaten!I340)="D",UPPER(Kundendaten!I340)="DE",UPPER(Kundendaten!I340)="DEU",UPPER(Kundendaten!I340)="DEUTSCHLAND",UPPER(Kundendaten!I340)="GERMANY",UPPER(Kundendaten!I340)="GER"),"",IFERROR(UPPER(VLOOKUP(UPPER(Kundendaten!I340),Laendercodes!$A:$B,2,FALSE())),UPPER(Kundendaten!I340)))))</f>
        <v/>
      </c>
      <c r="J339" s="59" t="str">
        <f>IF(Kundendaten!C340="","",Einstellungen!$C$9-Kundendaten!J340)</f>
        <v/>
      </c>
      <c r="K339" s="37" t="str">
        <f>IF(Kundendaten!C340="","",IF(J339&lt;0,-1,IF(J339&gt;Einstellungen!$C$11,0,IF(J339&lt;=Einstellungen!$D$15,5,IF(J339&lt;=Einstellungen!$D$16,4,IF(J339&lt;=Einstellungen!$D$17,3,IF(J339&lt;=Einstellungen!$D$18,2,1)))))))</f>
        <v/>
      </c>
      <c r="L339" s="37" t="str">
        <f>IF(Kundendaten!C340="","",IF(J339&lt;0,-1,IF(J339&gt;Einstellungen!$C$11,0,IF(Kundendaten!K340&gt;=Einstellungen!$C$24,5,IF(Kundendaten!K340&gt;=Einstellungen!$C$25,4,IF(Kundendaten!K340&gt;=Einstellungen!$C$26,3,IF(Kundendaten!K340&gt;=Einstellungen!$C$27,2,1)))))))</f>
        <v/>
      </c>
      <c r="M339" s="37" t="str">
        <f>IF(Kundendaten!C340="","",IF(J339&lt;0,-1,IF(J339&gt;Einstellungen!$C$11,0,IF(Kundendaten!L340&gt;=Einstellungen!$C$32,5,IF(Kundendaten!L340&gt;=Einstellungen!$C$33,4,IF(Kundendaten!L340&gt;=Einstellungen!$C$34,3,IF(Kundendaten!L340&gt;=Einstellungen!$C$35,2,1)))))))</f>
        <v/>
      </c>
      <c r="N339" s="37" t="str">
        <f>IF(Kundendaten!C340="","",IF(K339=-1,"",IF(K339=0,0,IF(SUM(Einstellungen!$G$15,Einstellungen!$G$24,Einstellungen!$G$32)&lt;&gt;100,"—",ROUND((K339*Einstellungen!$G$15+L339*Einstellungen!$G$24+M339*Einstellungen!$G$32)/100,1)))))</f>
        <v/>
      </c>
      <c r="O339" s="37" t="str">
        <f>IF(Kundendaten!C340="","",IF(K339=-1,"⚠ Datenfehler",IF(K339=0,"Inaktiv",IF(SUM(Einstellungen!$G$15,Einstellungen!$G$24,Einstellungen!$G$32)&lt;&gt;100,"—",IF(N339&gt;=4,"Champion",IF(N339&gt;=3,"Entwicklung",IF(N339&gt;=2,"Gefährdet","Abwanderung")))))))</f>
        <v/>
      </c>
    </row>
    <row r="340" spans="2:15" ht="14.25" customHeight="1" x14ac:dyDescent="0.35">
      <c r="B340" s="37" t="str">
        <f>IF(Kundendaten!C341="","",Kundendaten!B341)</f>
        <v/>
      </c>
      <c r="C340" s="38" t="str">
        <f>IF(Kundendaten!C341="","",IF(Kundendaten!C341="","",Kundendaten!C341))</f>
        <v/>
      </c>
      <c r="D340" s="38" t="str">
        <f>IF(Kundendaten!C341="","",IF(Kundendaten!D341="","",Kundendaten!D341))</f>
        <v/>
      </c>
      <c r="E340" s="38" t="str">
        <f>IF(Kundendaten!C341="","",IF(Kundendaten!E341="","",Kundendaten!E341))</f>
        <v/>
      </c>
      <c r="F340" s="38" t="str">
        <f>IF(Kundendaten!C341="","",IF(Kundendaten!F341="","",Kundendaten!F341))</f>
        <v/>
      </c>
      <c r="G340" s="37" t="str">
        <f>IF(Kundendaten!C341="","",IF(Kundendaten!G341="","",Kundendaten!G341))</f>
        <v/>
      </c>
      <c r="H340" s="38" t="str">
        <f>IF(Kundendaten!C341="","",IF(Kundendaten!H341="","",Kundendaten!H341))</f>
        <v/>
      </c>
      <c r="I340" s="37" t="str">
        <f>IF(Kundendaten!C341="","",IF(Kundendaten!I341="","",IF(OR(UPPER(Kundendaten!I341)="D",UPPER(Kundendaten!I341)="DE",UPPER(Kundendaten!I341)="DEU",UPPER(Kundendaten!I341)="DEUTSCHLAND",UPPER(Kundendaten!I341)="GERMANY",UPPER(Kundendaten!I341)="GER"),"",IFERROR(UPPER(VLOOKUP(UPPER(Kundendaten!I341),Laendercodes!$A:$B,2,FALSE())),UPPER(Kundendaten!I341)))))</f>
        <v/>
      </c>
      <c r="J340" s="59" t="str">
        <f>IF(Kundendaten!C341="","",Einstellungen!$C$9-Kundendaten!J341)</f>
        <v/>
      </c>
      <c r="K340" s="37" t="str">
        <f>IF(Kundendaten!C341="","",IF(J340&lt;0,-1,IF(J340&gt;Einstellungen!$C$11,0,IF(J340&lt;=Einstellungen!$D$15,5,IF(J340&lt;=Einstellungen!$D$16,4,IF(J340&lt;=Einstellungen!$D$17,3,IF(J340&lt;=Einstellungen!$D$18,2,1)))))))</f>
        <v/>
      </c>
      <c r="L340" s="37" t="str">
        <f>IF(Kundendaten!C341="","",IF(J340&lt;0,-1,IF(J340&gt;Einstellungen!$C$11,0,IF(Kundendaten!K341&gt;=Einstellungen!$C$24,5,IF(Kundendaten!K341&gt;=Einstellungen!$C$25,4,IF(Kundendaten!K341&gt;=Einstellungen!$C$26,3,IF(Kundendaten!K341&gt;=Einstellungen!$C$27,2,1)))))))</f>
        <v/>
      </c>
      <c r="M340" s="37" t="str">
        <f>IF(Kundendaten!C341="","",IF(J340&lt;0,-1,IF(J340&gt;Einstellungen!$C$11,0,IF(Kundendaten!L341&gt;=Einstellungen!$C$32,5,IF(Kundendaten!L341&gt;=Einstellungen!$C$33,4,IF(Kundendaten!L341&gt;=Einstellungen!$C$34,3,IF(Kundendaten!L341&gt;=Einstellungen!$C$35,2,1)))))))</f>
        <v/>
      </c>
      <c r="N340" s="37" t="str">
        <f>IF(Kundendaten!C341="","",IF(K340=-1,"",IF(K340=0,0,IF(SUM(Einstellungen!$G$15,Einstellungen!$G$24,Einstellungen!$G$32)&lt;&gt;100,"—",ROUND((K340*Einstellungen!$G$15+L340*Einstellungen!$G$24+M340*Einstellungen!$G$32)/100,1)))))</f>
        <v/>
      </c>
      <c r="O340" s="37" t="str">
        <f>IF(Kundendaten!C341="","",IF(K340=-1,"⚠ Datenfehler",IF(K340=0,"Inaktiv",IF(SUM(Einstellungen!$G$15,Einstellungen!$G$24,Einstellungen!$G$32)&lt;&gt;100,"—",IF(N340&gt;=4,"Champion",IF(N340&gt;=3,"Entwicklung",IF(N340&gt;=2,"Gefährdet","Abwanderung")))))))</f>
        <v/>
      </c>
    </row>
    <row r="341" spans="2:15" ht="14.25" customHeight="1" x14ac:dyDescent="0.35">
      <c r="B341" s="37" t="str">
        <f>IF(Kundendaten!C342="","",Kundendaten!B342)</f>
        <v/>
      </c>
      <c r="C341" s="38" t="str">
        <f>IF(Kundendaten!C342="","",IF(Kundendaten!C342="","",Kundendaten!C342))</f>
        <v/>
      </c>
      <c r="D341" s="38" t="str">
        <f>IF(Kundendaten!C342="","",IF(Kundendaten!D342="","",Kundendaten!D342))</f>
        <v/>
      </c>
      <c r="E341" s="38" t="str">
        <f>IF(Kundendaten!C342="","",IF(Kundendaten!E342="","",Kundendaten!E342))</f>
        <v/>
      </c>
      <c r="F341" s="38" t="str">
        <f>IF(Kundendaten!C342="","",IF(Kundendaten!F342="","",Kundendaten!F342))</f>
        <v/>
      </c>
      <c r="G341" s="37" t="str">
        <f>IF(Kundendaten!C342="","",IF(Kundendaten!G342="","",Kundendaten!G342))</f>
        <v/>
      </c>
      <c r="H341" s="38" t="str">
        <f>IF(Kundendaten!C342="","",IF(Kundendaten!H342="","",Kundendaten!H342))</f>
        <v/>
      </c>
      <c r="I341" s="37" t="str">
        <f>IF(Kundendaten!C342="","",IF(Kundendaten!I342="","",IF(OR(UPPER(Kundendaten!I342)="D",UPPER(Kundendaten!I342)="DE",UPPER(Kundendaten!I342)="DEU",UPPER(Kundendaten!I342)="DEUTSCHLAND",UPPER(Kundendaten!I342)="GERMANY",UPPER(Kundendaten!I342)="GER"),"",IFERROR(UPPER(VLOOKUP(UPPER(Kundendaten!I342),Laendercodes!$A:$B,2,FALSE())),UPPER(Kundendaten!I342)))))</f>
        <v/>
      </c>
      <c r="J341" s="59" t="str">
        <f>IF(Kundendaten!C342="","",Einstellungen!$C$9-Kundendaten!J342)</f>
        <v/>
      </c>
      <c r="K341" s="37" t="str">
        <f>IF(Kundendaten!C342="","",IF(J341&lt;0,-1,IF(J341&gt;Einstellungen!$C$11,0,IF(J341&lt;=Einstellungen!$D$15,5,IF(J341&lt;=Einstellungen!$D$16,4,IF(J341&lt;=Einstellungen!$D$17,3,IF(J341&lt;=Einstellungen!$D$18,2,1)))))))</f>
        <v/>
      </c>
      <c r="L341" s="37" t="str">
        <f>IF(Kundendaten!C342="","",IF(J341&lt;0,-1,IF(J341&gt;Einstellungen!$C$11,0,IF(Kundendaten!K342&gt;=Einstellungen!$C$24,5,IF(Kundendaten!K342&gt;=Einstellungen!$C$25,4,IF(Kundendaten!K342&gt;=Einstellungen!$C$26,3,IF(Kundendaten!K342&gt;=Einstellungen!$C$27,2,1)))))))</f>
        <v/>
      </c>
      <c r="M341" s="37" t="str">
        <f>IF(Kundendaten!C342="","",IF(J341&lt;0,-1,IF(J341&gt;Einstellungen!$C$11,0,IF(Kundendaten!L342&gt;=Einstellungen!$C$32,5,IF(Kundendaten!L342&gt;=Einstellungen!$C$33,4,IF(Kundendaten!L342&gt;=Einstellungen!$C$34,3,IF(Kundendaten!L342&gt;=Einstellungen!$C$35,2,1)))))))</f>
        <v/>
      </c>
      <c r="N341" s="37" t="str">
        <f>IF(Kundendaten!C342="","",IF(K341=-1,"",IF(K341=0,0,IF(SUM(Einstellungen!$G$15,Einstellungen!$G$24,Einstellungen!$G$32)&lt;&gt;100,"—",ROUND((K341*Einstellungen!$G$15+L341*Einstellungen!$G$24+M341*Einstellungen!$G$32)/100,1)))))</f>
        <v/>
      </c>
      <c r="O341" s="37" t="str">
        <f>IF(Kundendaten!C342="","",IF(K341=-1,"⚠ Datenfehler",IF(K341=0,"Inaktiv",IF(SUM(Einstellungen!$G$15,Einstellungen!$G$24,Einstellungen!$G$32)&lt;&gt;100,"—",IF(N341&gt;=4,"Champion",IF(N341&gt;=3,"Entwicklung",IF(N341&gt;=2,"Gefährdet","Abwanderung")))))))</f>
        <v/>
      </c>
    </row>
    <row r="342" spans="2:15" ht="14.25" customHeight="1" x14ac:dyDescent="0.35">
      <c r="B342" s="37" t="str">
        <f>IF(Kundendaten!C343="","",Kundendaten!B343)</f>
        <v/>
      </c>
      <c r="C342" s="38" t="str">
        <f>IF(Kundendaten!C343="","",IF(Kundendaten!C343="","",Kundendaten!C343))</f>
        <v/>
      </c>
      <c r="D342" s="38" t="str">
        <f>IF(Kundendaten!C343="","",IF(Kundendaten!D343="","",Kundendaten!D343))</f>
        <v/>
      </c>
      <c r="E342" s="38" t="str">
        <f>IF(Kundendaten!C343="","",IF(Kundendaten!E343="","",Kundendaten!E343))</f>
        <v/>
      </c>
      <c r="F342" s="38" t="str">
        <f>IF(Kundendaten!C343="","",IF(Kundendaten!F343="","",Kundendaten!F343))</f>
        <v/>
      </c>
      <c r="G342" s="37" t="str">
        <f>IF(Kundendaten!C343="","",IF(Kundendaten!G343="","",Kundendaten!G343))</f>
        <v/>
      </c>
      <c r="H342" s="38" t="str">
        <f>IF(Kundendaten!C343="","",IF(Kundendaten!H343="","",Kundendaten!H343))</f>
        <v/>
      </c>
      <c r="I342" s="37" t="str">
        <f>IF(Kundendaten!C343="","",IF(Kundendaten!I343="","",IF(OR(UPPER(Kundendaten!I343)="D",UPPER(Kundendaten!I343)="DE",UPPER(Kundendaten!I343)="DEU",UPPER(Kundendaten!I343)="DEUTSCHLAND",UPPER(Kundendaten!I343)="GERMANY",UPPER(Kundendaten!I343)="GER"),"",IFERROR(UPPER(VLOOKUP(UPPER(Kundendaten!I343),Laendercodes!$A:$B,2,FALSE())),UPPER(Kundendaten!I343)))))</f>
        <v/>
      </c>
      <c r="J342" s="59" t="str">
        <f>IF(Kundendaten!C343="","",Einstellungen!$C$9-Kundendaten!J343)</f>
        <v/>
      </c>
      <c r="K342" s="37" t="str">
        <f>IF(Kundendaten!C343="","",IF(J342&lt;0,-1,IF(J342&gt;Einstellungen!$C$11,0,IF(J342&lt;=Einstellungen!$D$15,5,IF(J342&lt;=Einstellungen!$D$16,4,IF(J342&lt;=Einstellungen!$D$17,3,IF(J342&lt;=Einstellungen!$D$18,2,1)))))))</f>
        <v/>
      </c>
      <c r="L342" s="37" t="str">
        <f>IF(Kundendaten!C343="","",IF(J342&lt;0,-1,IF(J342&gt;Einstellungen!$C$11,0,IF(Kundendaten!K343&gt;=Einstellungen!$C$24,5,IF(Kundendaten!K343&gt;=Einstellungen!$C$25,4,IF(Kundendaten!K343&gt;=Einstellungen!$C$26,3,IF(Kundendaten!K343&gt;=Einstellungen!$C$27,2,1)))))))</f>
        <v/>
      </c>
      <c r="M342" s="37" t="str">
        <f>IF(Kundendaten!C343="","",IF(J342&lt;0,-1,IF(J342&gt;Einstellungen!$C$11,0,IF(Kundendaten!L343&gt;=Einstellungen!$C$32,5,IF(Kundendaten!L343&gt;=Einstellungen!$C$33,4,IF(Kundendaten!L343&gt;=Einstellungen!$C$34,3,IF(Kundendaten!L343&gt;=Einstellungen!$C$35,2,1)))))))</f>
        <v/>
      </c>
      <c r="N342" s="37" t="str">
        <f>IF(Kundendaten!C343="","",IF(K342=-1,"",IF(K342=0,0,IF(SUM(Einstellungen!$G$15,Einstellungen!$G$24,Einstellungen!$G$32)&lt;&gt;100,"—",ROUND((K342*Einstellungen!$G$15+L342*Einstellungen!$G$24+M342*Einstellungen!$G$32)/100,1)))))</f>
        <v/>
      </c>
      <c r="O342" s="37" t="str">
        <f>IF(Kundendaten!C343="","",IF(K342=-1,"⚠ Datenfehler",IF(K342=0,"Inaktiv",IF(SUM(Einstellungen!$G$15,Einstellungen!$G$24,Einstellungen!$G$32)&lt;&gt;100,"—",IF(N342&gt;=4,"Champion",IF(N342&gt;=3,"Entwicklung",IF(N342&gt;=2,"Gefährdet","Abwanderung")))))))</f>
        <v/>
      </c>
    </row>
    <row r="343" spans="2:15" ht="14.25" customHeight="1" x14ac:dyDescent="0.35">
      <c r="B343" s="37" t="str">
        <f>IF(Kundendaten!C344="","",Kundendaten!B344)</f>
        <v/>
      </c>
      <c r="C343" s="38" t="str">
        <f>IF(Kundendaten!C344="","",IF(Kundendaten!C344="","",Kundendaten!C344))</f>
        <v/>
      </c>
      <c r="D343" s="38" t="str">
        <f>IF(Kundendaten!C344="","",IF(Kundendaten!D344="","",Kundendaten!D344))</f>
        <v/>
      </c>
      <c r="E343" s="38" t="str">
        <f>IF(Kundendaten!C344="","",IF(Kundendaten!E344="","",Kundendaten!E344))</f>
        <v/>
      </c>
      <c r="F343" s="38" t="str">
        <f>IF(Kundendaten!C344="","",IF(Kundendaten!F344="","",Kundendaten!F344))</f>
        <v/>
      </c>
      <c r="G343" s="37" t="str">
        <f>IF(Kundendaten!C344="","",IF(Kundendaten!G344="","",Kundendaten!G344))</f>
        <v/>
      </c>
      <c r="H343" s="38" t="str">
        <f>IF(Kundendaten!C344="","",IF(Kundendaten!H344="","",Kundendaten!H344))</f>
        <v/>
      </c>
      <c r="I343" s="37" t="str">
        <f>IF(Kundendaten!C344="","",IF(Kundendaten!I344="","",IF(OR(UPPER(Kundendaten!I344)="D",UPPER(Kundendaten!I344)="DE",UPPER(Kundendaten!I344)="DEU",UPPER(Kundendaten!I344)="DEUTSCHLAND",UPPER(Kundendaten!I344)="GERMANY",UPPER(Kundendaten!I344)="GER"),"",IFERROR(UPPER(VLOOKUP(UPPER(Kundendaten!I344),Laendercodes!$A:$B,2,FALSE())),UPPER(Kundendaten!I344)))))</f>
        <v/>
      </c>
      <c r="J343" s="59" t="str">
        <f>IF(Kundendaten!C344="","",Einstellungen!$C$9-Kundendaten!J344)</f>
        <v/>
      </c>
      <c r="K343" s="37" t="str">
        <f>IF(Kundendaten!C344="","",IF(J343&lt;0,-1,IF(J343&gt;Einstellungen!$C$11,0,IF(J343&lt;=Einstellungen!$D$15,5,IF(J343&lt;=Einstellungen!$D$16,4,IF(J343&lt;=Einstellungen!$D$17,3,IF(J343&lt;=Einstellungen!$D$18,2,1)))))))</f>
        <v/>
      </c>
      <c r="L343" s="37" t="str">
        <f>IF(Kundendaten!C344="","",IF(J343&lt;0,-1,IF(J343&gt;Einstellungen!$C$11,0,IF(Kundendaten!K344&gt;=Einstellungen!$C$24,5,IF(Kundendaten!K344&gt;=Einstellungen!$C$25,4,IF(Kundendaten!K344&gt;=Einstellungen!$C$26,3,IF(Kundendaten!K344&gt;=Einstellungen!$C$27,2,1)))))))</f>
        <v/>
      </c>
      <c r="M343" s="37" t="str">
        <f>IF(Kundendaten!C344="","",IF(J343&lt;0,-1,IF(J343&gt;Einstellungen!$C$11,0,IF(Kundendaten!L344&gt;=Einstellungen!$C$32,5,IF(Kundendaten!L344&gt;=Einstellungen!$C$33,4,IF(Kundendaten!L344&gt;=Einstellungen!$C$34,3,IF(Kundendaten!L344&gt;=Einstellungen!$C$35,2,1)))))))</f>
        <v/>
      </c>
      <c r="N343" s="37" t="str">
        <f>IF(Kundendaten!C344="","",IF(K343=-1,"",IF(K343=0,0,IF(SUM(Einstellungen!$G$15,Einstellungen!$G$24,Einstellungen!$G$32)&lt;&gt;100,"—",ROUND((K343*Einstellungen!$G$15+L343*Einstellungen!$G$24+M343*Einstellungen!$G$32)/100,1)))))</f>
        <v/>
      </c>
      <c r="O343" s="37" t="str">
        <f>IF(Kundendaten!C344="","",IF(K343=-1,"⚠ Datenfehler",IF(K343=0,"Inaktiv",IF(SUM(Einstellungen!$G$15,Einstellungen!$G$24,Einstellungen!$G$32)&lt;&gt;100,"—",IF(N343&gt;=4,"Champion",IF(N343&gt;=3,"Entwicklung",IF(N343&gt;=2,"Gefährdet","Abwanderung")))))))</f>
        <v/>
      </c>
    </row>
    <row r="344" spans="2:15" ht="14.25" customHeight="1" x14ac:dyDescent="0.35">
      <c r="B344" s="37" t="str">
        <f>IF(Kundendaten!C345="","",Kundendaten!B345)</f>
        <v/>
      </c>
      <c r="C344" s="38" t="str">
        <f>IF(Kundendaten!C345="","",IF(Kundendaten!C345="","",Kundendaten!C345))</f>
        <v/>
      </c>
      <c r="D344" s="38" t="str">
        <f>IF(Kundendaten!C345="","",IF(Kundendaten!D345="","",Kundendaten!D345))</f>
        <v/>
      </c>
      <c r="E344" s="38" t="str">
        <f>IF(Kundendaten!C345="","",IF(Kundendaten!E345="","",Kundendaten!E345))</f>
        <v/>
      </c>
      <c r="F344" s="38" t="str">
        <f>IF(Kundendaten!C345="","",IF(Kundendaten!F345="","",Kundendaten!F345))</f>
        <v/>
      </c>
      <c r="G344" s="37" t="str">
        <f>IF(Kundendaten!C345="","",IF(Kundendaten!G345="","",Kundendaten!G345))</f>
        <v/>
      </c>
      <c r="H344" s="38" t="str">
        <f>IF(Kundendaten!C345="","",IF(Kundendaten!H345="","",Kundendaten!H345))</f>
        <v/>
      </c>
      <c r="I344" s="37" t="str">
        <f>IF(Kundendaten!C345="","",IF(Kundendaten!I345="","",IF(OR(UPPER(Kundendaten!I345)="D",UPPER(Kundendaten!I345)="DE",UPPER(Kundendaten!I345)="DEU",UPPER(Kundendaten!I345)="DEUTSCHLAND",UPPER(Kundendaten!I345)="GERMANY",UPPER(Kundendaten!I345)="GER"),"",IFERROR(UPPER(VLOOKUP(UPPER(Kundendaten!I345),Laendercodes!$A:$B,2,FALSE())),UPPER(Kundendaten!I345)))))</f>
        <v/>
      </c>
      <c r="J344" s="59" t="str">
        <f>IF(Kundendaten!C345="","",Einstellungen!$C$9-Kundendaten!J345)</f>
        <v/>
      </c>
      <c r="K344" s="37" t="str">
        <f>IF(Kundendaten!C345="","",IF(J344&lt;0,-1,IF(J344&gt;Einstellungen!$C$11,0,IF(J344&lt;=Einstellungen!$D$15,5,IF(J344&lt;=Einstellungen!$D$16,4,IF(J344&lt;=Einstellungen!$D$17,3,IF(J344&lt;=Einstellungen!$D$18,2,1)))))))</f>
        <v/>
      </c>
      <c r="L344" s="37" t="str">
        <f>IF(Kundendaten!C345="","",IF(J344&lt;0,-1,IF(J344&gt;Einstellungen!$C$11,0,IF(Kundendaten!K345&gt;=Einstellungen!$C$24,5,IF(Kundendaten!K345&gt;=Einstellungen!$C$25,4,IF(Kundendaten!K345&gt;=Einstellungen!$C$26,3,IF(Kundendaten!K345&gt;=Einstellungen!$C$27,2,1)))))))</f>
        <v/>
      </c>
      <c r="M344" s="37" t="str">
        <f>IF(Kundendaten!C345="","",IF(J344&lt;0,-1,IF(J344&gt;Einstellungen!$C$11,0,IF(Kundendaten!L345&gt;=Einstellungen!$C$32,5,IF(Kundendaten!L345&gt;=Einstellungen!$C$33,4,IF(Kundendaten!L345&gt;=Einstellungen!$C$34,3,IF(Kundendaten!L345&gt;=Einstellungen!$C$35,2,1)))))))</f>
        <v/>
      </c>
      <c r="N344" s="37" t="str">
        <f>IF(Kundendaten!C345="","",IF(K344=-1,"",IF(K344=0,0,IF(SUM(Einstellungen!$G$15,Einstellungen!$G$24,Einstellungen!$G$32)&lt;&gt;100,"—",ROUND((K344*Einstellungen!$G$15+L344*Einstellungen!$G$24+M344*Einstellungen!$G$32)/100,1)))))</f>
        <v/>
      </c>
      <c r="O344" s="37" t="str">
        <f>IF(Kundendaten!C345="","",IF(K344=-1,"⚠ Datenfehler",IF(K344=0,"Inaktiv",IF(SUM(Einstellungen!$G$15,Einstellungen!$G$24,Einstellungen!$G$32)&lt;&gt;100,"—",IF(N344&gt;=4,"Champion",IF(N344&gt;=3,"Entwicklung",IF(N344&gt;=2,"Gefährdet","Abwanderung")))))))</f>
        <v/>
      </c>
    </row>
    <row r="345" spans="2:15" ht="14.25" customHeight="1" x14ac:dyDescent="0.35">
      <c r="B345" s="37" t="str">
        <f>IF(Kundendaten!C346="","",Kundendaten!B346)</f>
        <v/>
      </c>
      <c r="C345" s="38" t="str">
        <f>IF(Kundendaten!C346="","",IF(Kundendaten!C346="","",Kundendaten!C346))</f>
        <v/>
      </c>
      <c r="D345" s="38" t="str">
        <f>IF(Kundendaten!C346="","",IF(Kundendaten!D346="","",Kundendaten!D346))</f>
        <v/>
      </c>
      <c r="E345" s="38" t="str">
        <f>IF(Kundendaten!C346="","",IF(Kundendaten!E346="","",Kundendaten!E346))</f>
        <v/>
      </c>
      <c r="F345" s="38" t="str">
        <f>IF(Kundendaten!C346="","",IF(Kundendaten!F346="","",Kundendaten!F346))</f>
        <v/>
      </c>
      <c r="G345" s="37" t="str">
        <f>IF(Kundendaten!C346="","",IF(Kundendaten!G346="","",Kundendaten!G346))</f>
        <v/>
      </c>
      <c r="H345" s="38" t="str">
        <f>IF(Kundendaten!C346="","",IF(Kundendaten!H346="","",Kundendaten!H346))</f>
        <v/>
      </c>
      <c r="I345" s="37" t="str">
        <f>IF(Kundendaten!C346="","",IF(Kundendaten!I346="","",IF(OR(UPPER(Kundendaten!I346)="D",UPPER(Kundendaten!I346)="DE",UPPER(Kundendaten!I346)="DEU",UPPER(Kundendaten!I346)="DEUTSCHLAND",UPPER(Kundendaten!I346)="GERMANY",UPPER(Kundendaten!I346)="GER"),"",IFERROR(UPPER(VLOOKUP(UPPER(Kundendaten!I346),Laendercodes!$A:$B,2,FALSE())),UPPER(Kundendaten!I346)))))</f>
        <v/>
      </c>
      <c r="J345" s="59" t="str">
        <f>IF(Kundendaten!C346="","",Einstellungen!$C$9-Kundendaten!J346)</f>
        <v/>
      </c>
      <c r="K345" s="37" t="str">
        <f>IF(Kundendaten!C346="","",IF(J345&lt;0,-1,IF(J345&gt;Einstellungen!$C$11,0,IF(J345&lt;=Einstellungen!$D$15,5,IF(J345&lt;=Einstellungen!$D$16,4,IF(J345&lt;=Einstellungen!$D$17,3,IF(J345&lt;=Einstellungen!$D$18,2,1)))))))</f>
        <v/>
      </c>
      <c r="L345" s="37" t="str">
        <f>IF(Kundendaten!C346="","",IF(J345&lt;0,-1,IF(J345&gt;Einstellungen!$C$11,0,IF(Kundendaten!K346&gt;=Einstellungen!$C$24,5,IF(Kundendaten!K346&gt;=Einstellungen!$C$25,4,IF(Kundendaten!K346&gt;=Einstellungen!$C$26,3,IF(Kundendaten!K346&gt;=Einstellungen!$C$27,2,1)))))))</f>
        <v/>
      </c>
      <c r="M345" s="37" t="str">
        <f>IF(Kundendaten!C346="","",IF(J345&lt;0,-1,IF(J345&gt;Einstellungen!$C$11,0,IF(Kundendaten!L346&gt;=Einstellungen!$C$32,5,IF(Kundendaten!L346&gt;=Einstellungen!$C$33,4,IF(Kundendaten!L346&gt;=Einstellungen!$C$34,3,IF(Kundendaten!L346&gt;=Einstellungen!$C$35,2,1)))))))</f>
        <v/>
      </c>
      <c r="N345" s="37" t="str">
        <f>IF(Kundendaten!C346="","",IF(K345=-1,"",IF(K345=0,0,IF(SUM(Einstellungen!$G$15,Einstellungen!$G$24,Einstellungen!$G$32)&lt;&gt;100,"—",ROUND((K345*Einstellungen!$G$15+L345*Einstellungen!$G$24+M345*Einstellungen!$G$32)/100,1)))))</f>
        <v/>
      </c>
      <c r="O345" s="37" t="str">
        <f>IF(Kundendaten!C346="","",IF(K345=-1,"⚠ Datenfehler",IF(K345=0,"Inaktiv",IF(SUM(Einstellungen!$G$15,Einstellungen!$G$24,Einstellungen!$G$32)&lt;&gt;100,"—",IF(N345&gt;=4,"Champion",IF(N345&gt;=3,"Entwicklung",IF(N345&gt;=2,"Gefährdet","Abwanderung")))))))</f>
        <v/>
      </c>
    </row>
    <row r="346" spans="2:15" ht="14.25" customHeight="1" x14ac:dyDescent="0.35">
      <c r="B346" s="37" t="str">
        <f>IF(Kundendaten!C347="","",Kundendaten!B347)</f>
        <v/>
      </c>
      <c r="C346" s="38" t="str">
        <f>IF(Kundendaten!C347="","",IF(Kundendaten!C347="","",Kundendaten!C347))</f>
        <v/>
      </c>
      <c r="D346" s="38" t="str">
        <f>IF(Kundendaten!C347="","",IF(Kundendaten!D347="","",Kundendaten!D347))</f>
        <v/>
      </c>
      <c r="E346" s="38" t="str">
        <f>IF(Kundendaten!C347="","",IF(Kundendaten!E347="","",Kundendaten!E347))</f>
        <v/>
      </c>
      <c r="F346" s="38" t="str">
        <f>IF(Kundendaten!C347="","",IF(Kundendaten!F347="","",Kundendaten!F347))</f>
        <v/>
      </c>
      <c r="G346" s="37" t="str">
        <f>IF(Kundendaten!C347="","",IF(Kundendaten!G347="","",Kundendaten!G347))</f>
        <v/>
      </c>
      <c r="H346" s="38" t="str">
        <f>IF(Kundendaten!C347="","",IF(Kundendaten!H347="","",Kundendaten!H347))</f>
        <v/>
      </c>
      <c r="I346" s="37" t="str">
        <f>IF(Kundendaten!C347="","",IF(Kundendaten!I347="","",IF(OR(UPPER(Kundendaten!I347)="D",UPPER(Kundendaten!I347)="DE",UPPER(Kundendaten!I347)="DEU",UPPER(Kundendaten!I347)="DEUTSCHLAND",UPPER(Kundendaten!I347)="GERMANY",UPPER(Kundendaten!I347)="GER"),"",IFERROR(UPPER(VLOOKUP(UPPER(Kundendaten!I347),Laendercodes!$A:$B,2,FALSE())),UPPER(Kundendaten!I347)))))</f>
        <v/>
      </c>
      <c r="J346" s="59" t="str">
        <f>IF(Kundendaten!C347="","",Einstellungen!$C$9-Kundendaten!J347)</f>
        <v/>
      </c>
      <c r="K346" s="37" t="str">
        <f>IF(Kundendaten!C347="","",IF(J346&lt;0,-1,IF(J346&gt;Einstellungen!$C$11,0,IF(J346&lt;=Einstellungen!$D$15,5,IF(J346&lt;=Einstellungen!$D$16,4,IF(J346&lt;=Einstellungen!$D$17,3,IF(J346&lt;=Einstellungen!$D$18,2,1)))))))</f>
        <v/>
      </c>
      <c r="L346" s="37" t="str">
        <f>IF(Kundendaten!C347="","",IF(J346&lt;0,-1,IF(J346&gt;Einstellungen!$C$11,0,IF(Kundendaten!K347&gt;=Einstellungen!$C$24,5,IF(Kundendaten!K347&gt;=Einstellungen!$C$25,4,IF(Kundendaten!K347&gt;=Einstellungen!$C$26,3,IF(Kundendaten!K347&gt;=Einstellungen!$C$27,2,1)))))))</f>
        <v/>
      </c>
      <c r="M346" s="37" t="str">
        <f>IF(Kundendaten!C347="","",IF(J346&lt;0,-1,IF(J346&gt;Einstellungen!$C$11,0,IF(Kundendaten!L347&gt;=Einstellungen!$C$32,5,IF(Kundendaten!L347&gt;=Einstellungen!$C$33,4,IF(Kundendaten!L347&gt;=Einstellungen!$C$34,3,IF(Kundendaten!L347&gt;=Einstellungen!$C$35,2,1)))))))</f>
        <v/>
      </c>
      <c r="N346" s="37" t="str">
        <f>IF(Kundendaten!C347="","",IF(K346=-1,"",IF(K346=0,0,IF(SUM(Einstellungen!$G$15,Einstellungen!$G$24,Einstellungen!$G$32)&lt;&gt;100,"—",ROUND((K346*Einstellungen!$G$15+L346*Einstellungen!$G$24+M346*Einstellungen!$G$32)/100,1)))))</f>
        <v/>
      </c>
      <c r="O346" s="37" t="str">
        <f>IF(Kundendaten!C347="","",IF(K346=-1,"⚠ Datenfehler",IF(K346=0,"Inaktiv",IF(SUM(Einstellungen!$G$15,Einstellungen!$G$24,Einstellungen!$G$32)&lt;&gt;100,"—",IF(N346&gt;=4,"Champion",IF(N346&gt;=3,"Entwicklung",IF(N346&gt;=2,"Gefährdet","Abwanderung")))))))</f>
        <v/>
      </c>
    </row>
    <row r="347" spans="2:15" ht="14.25" customHeight="1" x14ac:dyDescent="0.35">
      <c r="B347" s="37" t="str">
        <f>IF(Kundendaten!C348="","",Kundendaten!B348)</f>
        <v/>
      </c>
      <c r="C347" s="38" t="str">
        <f>IF(Kundendaten!C348="","",IF(Kundendaten!C348="","",Kundendaten!C348))</f>
        <v/>
      </c>
      <c r="D347" s="38" t="str">
        <f>IF(Kundendaten!C348="","",IF(Kundendaten!D348="","",Kundendaten!D348))</f>
        <v/>
      </c>
      <c r="E347" s="38" t="str">
        <f>IF(Kundendaten!C348="","",IF(Kundendaten!E348="","",Kundendaten!E348))</f>
        <v/>
      </c>
      <c r="F347" s="38" t="str">
        <f>IF(Kundendaten!C348="","",IF(Kundendaten!F348="","",Kundendaten!F348))</f>
        <v/>
      </c>
      <c r="G347" s="37" t="str">
        <f>IF(Kundendaten!C348="","",IF(Kundendaten!G348="","",Kundendaten!G348))</f>
        <v/>
      </c>
      <c r="H347" s="38" t="str">
        <f>IF(Kundendaten!C348="","",IF(Kundendaten!H348="","",Kundendaten!H348))</f>
        <v/>
      </c>
      <c r="I347" s="37" t="str">
        <f>IF(Kundendaten!C348="","",IF(Kundendaten!I348="","",IF(OR(UPPER(Kundendaten!I348)="D",UPPER(Kundendaten!I348)="DE",UPPER(Kundendaten!I348)="DEU",UPPER(Kundendaten!I348)="DEUTSCHLAND",UPPER(Kundendaten!I348)="GERMANY",UPPER(Kundendaten!I348)="GER"),"",IFERROR(UPPER(VLOOKUP(UPPER(Kundendaten!I348),Laendercodes!$A:$B,2,FALSE())),UPPER(Kundendaten!I348)))))</f>
        <v/>
      </c>
      <c r="J347" s="59" t="str">
        <f>IF(Kundendaten!C348="","",Einstellungen!$C$9-Kundendaten!J348)</f>
        <v/>
      </c>
      <c r="K347" s="37" t="str">
        <f>IF(Kundendaten!C348="","",IF(J347&lt;0,-1,IF(J347&gt;Einstellungen!$C$11,0,IF(J347&lt;=Einstellungen!$D$15,5,IF(J347&lt;=Einstellungen!$D$16,4,IF(J347&lt;=Einstellungen!$D$17,3,IF(J347&lt;=Einstellungen!$D$18,2,1)))))))</f>
        <v/>
      </c>
      <c r="L347" s="37" t="str">
        <f>IF(Kundendaten!C348="","",IF(J347&lt;0,-1,IF(J347&gt;Einstellungen!$C$11,0,IF(Kundendaten!K348&gt;=Einstellungen!$C$24,5,IF(Kundendaten!K348&gt;=Einstellungen!$C$25,4,IF(Kundendaten!K348&gt;=Einstellungen!$C$26,3,IF(Kundendaten!K348&gt;=Einstellungen!$C$27,2,1)))))))</f>
        <v/>
      </c>
      <c r="M347" s="37" t="str">
        <f>IF(Kundendaten!C348="","",IF(J347&lt;0,-1,IF(J347&gt;Einstellungen!$C$11,0,IF(Kundendaten!L348&gt;=Einstellungen!$C$32,5,IF(Kundendaten!L348&gt;=Einstellungen!$C$33,4,IF(Kundendaten!L348&gt;=Einstellungen!$C$34,3,IF(Kundendaten!L348&gt;=Einstellungen!$C$35,2,1)))))))</f>
        <v/>
      </c>
      <c r="N347" s="37" t="str">
        <f>IF(Kundendaten!C348="","",IF(K347=-1,"",IF(K347=0,0,IF(SUM(Einstellungen!$G$15,Einstellungen!$G$24,Einstellungen!$G$32)&lt;&gt;100,"—",ROUND((K347*Einstellungen!$G$15+L347*Einstellungen!$G$24+M347*Einstellungen!$G$32)/100,1)))))</f>
        <v/>
      </c>
      <c r="O347" s="37" t="str">
        <f>IF(Kundendaten!C348="","",IF(K347=-1,"⚠ Datenfehler",IF(K347=0,"Inaktiv",IF(SUM(Einstellungen!$G$15,Einstellungen!$G$24,Einstellungen!$G$32)&lt;&gt;100,"—",IF(N347&gt;=4,"Champion",IF(N347&gt;=3,"Entwicklung",IF(N347&gt;=2,"Gefährdet","Abwanderung")))))))</f>
        <v/>
      </c>
    </row>
    <row r="348" spans="2:15" ht="14.25" customHeight="1" x14ac:dyDescent="0.35">
      <c r="B348" s="37" t="str">
        <f>IF(Kundendaten!C349="","",Kundendaten!B349)</f>
        <v/>
      </c>
      <c r="C348" s="38" t="str">
        <f>IF(Kundendaten!C349="","",IF(Kundendaten!C349="","",Kundendaten!C349))</f>
        <v/>
      </c>
      <c r="D348" s="38" t="str">
        <f>IF(Kundendaten!C349="","",IF(Kundendaten!D349="","",Kundendaten!D349))</f>
        <v/>
      </c>
      <c r="E348" s="38" t="str">
        <f>IF(Kundendaten!C349="","",IF(Kundendaten!E349="","",Kundendaten!E349))</f>
        <v/>
      </c>
      <c r="F348" s="38" t="str">
        <f>IF(Kundendaten!C349="","",IF(Kundendaten!F349="","",Kundendaten!F349))</f>
        <v/>
      </c>
      <c r="G348" s="37" t="str">
        <f>IF(Kundendaten!C349="","",IF(Kundendaten!G349="","",Kundendaten!G349))</f>
        <v/>
      </c>
      <c r="H348" s="38" t="str">
        <f>IF(Kundendaten!C349="","",IF(Kundendaten!H349="","",Kundendaten!H349))</f>
        <v/>
      </c>
      <c r="I348" s="37" t="str">
        <f>IF(Kundendaten!C349="","",IF(Kundendaten!I349="","",IF(OR(UPPER(Kundendaten!I349)="D",UPPER(Kundendaten!I349)="DE",UPPER(Kundendaten!I349)="DEU",UPPER(Kundendaten!I349)="DEUTSCHLAND",UPPER(Kundendaten!I349)="GERMANY",UPPER(Kundendaten!I349)="GER"),"",IFERROR(UPPER(VLOOKUP(UPPER(Kundendaten!I349),Laendercodes!$A:$B,2,FALSE())),UPPER(Kundendaten!I349)))))</f>
        <v/>
      </c>
      <c r="J348" s="59" t="str">
        <f>IF(Kundendaten!C349="","",Einstellungen!$C$9-Kundendaten!J349)</f>
        <v/>
      </c>
      <c r="K348" s="37" t="str">
        <f>IF(Kundendaten!C349="","",IF(J348&lt;0,-1,IF(J348&gt;Einstellungen!$C$11,0,IF(J348&lt;=Einstellungen!$D$15,5,IF(J348&lt;=Einstellungen!$D$16,4,IF(J348&lt;=Einstellungen!$D$17,3,IF(J348&lt;=Einstellungen!$D$18,2,1)))))))</f>
        <v/>
      </c>
      <c r="L348" s="37" t="str">
        <f>IF(Kundendaten!C349="","",IF(J348&lt;0,-1,IF(J348&gt;Einstellungen!$C$11,0,IF(Kundendaten!K349&gt;=Einstellungen!$C$24,5,IF(Kundendaten!K349&gt;=Einstellungen!$C$25,4,IF(Kundendaten!K349&gt;=Einstellungen!$C$26,3,IF(Kundendaten!K349&gt;=Einstellungen!$C$27,2,1)))))))</f>
        <v/>
      </c>
      <c r="M348" s="37" t="str">
        <f>IF(Kundendaten!C349="","",IF(J348&lt;0,-1,IF(J348&gt;Einstellungen!$C$11,0,IF(Kundendaten!L349&gt;=Einstellungen!$C$32,5,IF(Kundendaten!L349&gt;=Einstellungen!$C$33,4,IF(Kundendaten!L349&gt;=Einstellungen!$C$34,3,IF(Kundendaten!L349&gt;=Einstellungen!$C$35,2,1)))))))</f>
        <v/>
      </c>
      <c r="N348" s="37" t="str">
        <f>IF(Kundendaten!C349="","",IF(K348=-1,"",IF(K348=0,0,IF(SUM(Einstellungen!$G$15,Einstellungen!$G$24,Einstellungen!$G$32)&lt;&gt;100,"—",ROUND((K348*Einstellungen!$G$15+L348*Einstellungen!$G$24+M348*Einstellungen!$G$32)/100,1)))))</f>
        <v/>
      </c>
      <c r="O348" s="37" t="str">
        <f>IF(Kundendaten!C349="","",IF(K348=-1,"⚠ Datenfehler",IF(K348=0,"Inaktiv",IF(SUM(Einstellungen!$G$15,Einstellungen!$G$24,Einstellungen!$G$32)&lt;&gt;100,"—",IF(N348&gt;=4,"Champion",IF(N348&gt;=3,"Entwicklung",IF(N348&gt;=2,"Gefährdet","Abwanderung")))))))</f>
        <v/>
      </c>
    </row>
    <row r="349" spans="2:15" ht="14.25" customHeight="1" x14ac:dyDescent="0.35">
      <c r="B349" s="37" t="str">
        <f>IF(Kundendaten!C350="","",Kundendaten!B350)</f>
        <v/>
      </c>
      <c r="C349" s="38" t="str">
        <f>IF(Kundendaten!C350="","",IF(Kundendaten!C350="","",Kundendaten!C350))</f>
        <v/>
      </c>
      <c r="D349" s="38" t="str">
        <f>IF(Kundendaten!C350="","",IF(Kundendaten!D350="","",Kundendaten!D350))</f>
        <v/>
      </c>
      <c r="E349" s="38" t="str">
        <f>IF(Kundendaten!C350="","",IF(Kundendaten!E350="","",Kundendaten!E350))</f>
        <v/>
      </c>
      <c r="F349" s="38" t="str">
        <f>IF(Kundendaten!C350="","",IF(Kundendaten!F350="","",Kundendaten!F350))</f>
        <v/>
      </c>
      <c r="G349" s="37" t="str">
        <f>IF(Kundendaten!C350="","",IF(Kundendaten!G350="","",Kundendaten!G350))</f>
        <v/>
      </c>
      <c r="H349" s="38" t="str">
        <f>IF(Kundendaten!C350="","",IF(Kundendaten!H350="","",Kundendaten!H350))</f>
        <v/>
      </c>
      <c r="I349" s="37" t="str">
        <f>IF(Kundendaten!C350="","",IF(Kundendaten!I350="","",IF(OR(UPPER(Kundendaten!I350)="D",UPPER(Kundendaten!I350)="DE",UPPER(Kundendaten!I350)="DEU",UPPER(Kundendaten!I350)="DEUTSCHLAND",UPPER(Kundendaten!I350)="GERMANY",UPPER(Kundendaten!I350)="GER"),"",IFERROR(UPPER(VLOOKUP(UPPER(Kundendaten!I350),Laendercodes!$A:$B,2,FALSE())),UPPER(Kundendaten!I350)))))</f>
        <v/>
      </c>
      <c r="J349" s="59" t="str">
        <f>IF(Kundendaten!C350="","",Einstellungen!$C$9-Kundendaten!J350)</f>
        <v/>
      </c>
      <c r="K349" s="37" t="str">
        <f>IF(Kundendaten!C350="","",IF(J349&lt;0,-1,IF(J349&gt;Einstellungen!$C$11,0,IF(J349&lt;=Einstellungen!$D$15,5,IF(J349&lt;=Einstellungen!$D$16,4,IF(J349&lt;=Einstellungen!$D$17,3,IF(J349&lt;=Einstellungen!$D$18,2,1)))))))</f>
        <v/>
      </c>
      <c r="L349" s="37" t="str">
        <f>IF(Kundendaten!C350="","",IF(J349&lt;0,-1,IF(J349&gt;Einstellungen!$C$11,0,IF(Kundendaten!K350&gt;=Einstellungen!$C$24,5,IF(Kundendaten!K350&gt;=Einstellungen!$C$25,4,IF(Kundendaten!K350&gt;=Einstellungen!$C$26,3,IF(Kundendaten!K350&gt;=Einstellungen!$C$27,2,1)))))))</f>
        <v/>
      </c>
      <c r="M349" s="37" t="str">
        <f>IF(Kundendaten!C350="","",IF(J349&lt;0,-1,IF(J349&gt;Einstellungen!$C$11,0,IF(Kundendaten!L350&gt;=Einstellungen!$C$32,5,IF(Kundendaten!L350&gt;=Einstellungen!$C$33,4,IF(Kundendaten!L350&gt;=Einstellungen!$C$34,3,IF(Kundendaten!L350&gt;=Einstellungen!$C$35,2,1)))))))</f>
        <v/>
      </c>
      <c r="N349" s="37" t="str">
        <f>IF(Kundendaten!C350="","",IF(K349=-1,"",IF(K349=0,0,IF(SUM(Einstellungen!$G$15,Einstellungen!$G$24,Einstellungen!$G$32)&lt;&gt;100,"—",ROUND((K349*Einstellungen!$G$15+L349*Einstellungen!$G$24+M349*Einstellungen!$G$32)/100,1)))))</f>
        <v/>
      </c>
      <c r="O349" s="37" t="str">
        <f>IF(Kundendaten!C350="","",IF(K349=-1,"⚠ Datenfehler",IF(K349=0,"Inaktiv",IF(SUM(Einstellungen!$G$15,Einstellungen!$G$24,Einstellungen!$G$32)&lt;&gt;100,"—",IF(N349&gt;=4,"Champion",IF(N349&gt;=3,"Entwicklung",IF(N349&gt;=2,"Gefährdet","Abwanderung")))))))</f>
        <v/>
      </c>
    </row>
    <row r="350" spans="2:15" ht="14.25" customHeight="1" x14ac:dyDescent="0.35">
      <c r="B350" s="37" t="str">
        <f>IF(Kundendaten!C351="","",Kundendaten!B351)</f>
        <v/>
      </c>
      <c r="C350" s="38" t="str">
        <f>IF(Kundendaten!C351="","",IF(Kundendaten!C351="","",Kundendaten!C351))</f>
        <v/>
      </c>
      <c r="D350" s="38" t="str">
        <f>IF(Kundendaten!C351="","",IF(Kundendaten!D351="","",Kundendaten!D351))</f>
        <v/>
      </c>
      <c r="E350" s="38" t="str">
        <f>IF(Kundendaten!C351="","",IF(Kundendaten!E351="","",Kundendaten!E351))</f>
        <v/>
      </c>
      <c r="F350" s="38" t="str">
        <f>IF(Kundendaten!C351="","",IF(Kundendaten!F351="","",Kundendaten!F351))</f>
        <v/>
      </c>
      <c r="G350" s="37" t="str">
        <f>IF(Kundendaten!C351="","",IF(Kundendaten!G351="","",Kundendaten!G351))</f>
        <v/>
      </c>
      <c r="H350" s="38" t="str">
        <f>IF(Kundendaten!C351="","",IF(Kundendaten!H351="","",Kundendaten!H351))</f>
        <v/>
      </c>
      <c r="I350" s="37" t="str">
        <f>IF(Kundendaten!C351="","",IF(Kundendaten!I351="","",IF(OR(UPPER(Kundendaten!I351)="D",UPPER(Kundendaten!I351)="DE",UPPER(Kundendaten!I351)="DEU",UPPER(Kundendaten!I351)="DEUTSCHLAND",UPPER(Kundendaten!I351)="GERMANY",UPPER(Kundendaten!I351)="GER"),"",IFERROR(UPPER(VLOOKUP(UPPER(Kundendaten!I351),Laendercodes!$A:$B,2,FALSE())),UPPER(Kundendaten!I351)))))</f>
        <v/>
      </c>
      <c r="J350" s="59" t="str">
        <f>IF(Kundendaten!C351="","",Einstellungen!$C$9-Kundendaten!J351)</f>
        <v/>
      </c>
      <c r="K350" s="37" t="str">
        <f>IF(Kundendaten!C351="","",IF(J350&lt;0,-1,IF(J350&gt;Einstellungen!$C$11,0,IF(J350&lt;=Einstellungen!$D$15,5,IF(J350&lt;=Einstellungen!$D$16,4,IF(J350&lt;=Einstellungen!$D$17,3,IF(J350&lt;=Einstellungen!$D$18,2,1)))))))</f>
        <v/>
      </c>
      <c r="L350" s="37" t="str">
        <f>IF(Kundendaten!C351="","",IF(J350&lt;0,-1,IF(J350&gt;Einstellungen!$C$11,0,IF(Kundendaten!K351&gt;=Einstellungen!$C$24,5,IF(Kundendaten!K351&gt;=Einstellungen!$C$25,4,IF(Kundendaten!K351&gt;=Einstellungen!$C$26,3,IF(Kundendaten!K351&gt;=Einstellungen!$C$27,2,1)))))))</f>
        <v/>
      </c>
      <c r="M350" s="37" t="str">
        <f>IF(Kundendaten!C351="","",IF(J350&lt;0,-1,IF(J350&gt;Einstellungen!$C$11,0,IF(Kundendaten!L351&gt;=Einstellungen!$C$32,5,IF(Kundendaten!L351&gt;=Einstellungen!$C$33,4,IF(Kundendaten!L351&gt;=Einstellungen!$C$34,3,IF(Kundendaten!L351&gt;=Einstellungen!$C$35,2,1)))))))</f>
        <v/>
      </c>
      <c r="N350" s="37" t="str">
        <f>IF(Kundendaten!C351="","",IF(K350=-1,"",IF(K350=0,0,IF(SUM(Einstellungen!$G$15,Einstellungen!$G$24,Einstellungen!$G$32)&lt;&gt;100,"—",ROUND((K350*Einstellungen!$G$15+L350*Einstellungen!$G$24+M350*Einstellungen!$G$32)/100,1)))))</f>
        <v/>
      </c>
      <c r="O350" s="37" t="str">
        <f>IF(Kundendaten!C351="","",IF(K350=-1,"⚠ Datenfehler",IF(K350=0,"Inaktiv",IF(SUM(Einstellungen!$G$15,Einstellungen!$G$24,Einstellungen!$G$32)&lt;&gt;100,"—",IF(N350&gt;=4,"Champion",IF(N350&gt;=3,"Entwicklung",IF(N350&gt;=2,"Gefährdet","Abwanderung")))))))</f>
        <v/>
      </c>
    </row>
    <row r="351" spans="2:15" ht="14.25" customHeight="1" x14ac:dyDescent="0.35">
      <c r="B351" s="37" t="str">
        <f>IF(Kundendaten!C352="","",Kundendaten!B352)</f>
        <v/>
      </c>
      <c r="C351" s="38" t="str">
        <f>IF(Kundendaten!C352="","",IF(Kundendaten!C352="","",Kundendaten!C352))</f>
        <v/>
      </c>
      <c r="D351" s="38" t="str">
        <f>IF(Kundendaten!C352="","",IF(Kundendaten!D352="","",Kundendaten!D352))</f>
        <v/>
      </c>
      <c r="E351" s="38" t="str">
        <f>IF(Kundendaten!C352="","",IF(Kundendaten!E352="","",Kundendaten!E352))</f>
        <v/>
      </c>
      <c r="F351" s="38" t="str">
        <f>IF(Kundendaten!C352="","",IF(Kundendaten!F352="","",Kundendaten!F352))</f>
        <v/>
      </c>
      <c r="G351" s="37" t="str">
        <f>IF(Kundendaten!C352="","",IF(Kundendaten!G352="","",Kundendaten!G352))</f>
        <v/>
      </c>
      <c r="H351" s="38" t="str">
        <f>IF(Kundendaten!C352="","",IF(Kundendaten!H352="","",Kundendaten!H352))</f>
        <v/>
      </c>
      <c r="I351" s="37" t="str">
        <f>IF(Kundendaten!C352="","",IF(Kundendaten!I352="","",IF(OR(UPPER(Kundendaten!I352)="D",UPPER(Kundendaten!I352)="DE",UPPER(Kundendaten!I352)="DEU",UPPER(Kundendaten!I352)="DEUTSCHLAND",UPPER(Kundendaten!I352)="GERMANY",UPPER(Kundendaten!I352)="GER"),"",IFERROR(UPPER(VLOOKUP(UPPER(Kundendaten!I352),Laendercodes!$A:$B,2,FALSE())),UPPER(Kundendaten!I352)))))</f>
        <v/>
      </c>
      <c r="J351" s="59" t="str">
        <f>IF(Kundendaten!C352="","",Einstellungen!$C$9-Kundendaten!J352)</f>
        <v/>
      </c>
      <c r="K351" s="37" t="str">
        <f>IF(Kundendaten!C352="","",IF(J351&lt;0,-1,IF(J351&gt;Einstellungen!$C$11,0,IF(J351&lt;=Einstellungen!$D$15,5,IF(J351&lt;=Einstellungen!$D$16,4,IF(J351&lt;=Einstellungen!$D$17,3,IF(J351&lt;=Einstellungen!$D$18,2,1)))))))</f>
        <v/>
      </c>
      <c r="L351" s="37" t="str">
        <f>IF(Kundendaten!C352="","",IF(J351&lt;0,-1,IF(J351&gt;Einstellungen!$C$11,0,IF(Kundendaten!K352&gt;=Einstellungen!$C$24,5,IF(Kundendaten!K352&gt;=Einstellungen!$C$25,4,IF(Kundendaten!K352&gt;=Einstellungen!$C$26,3,IF(Kundendaten!K352&gt;=Einstellungen!$C$27,2,1)))))))</f>
        <v/>
      </c>
      <c r="M351" s="37" t="str">
        <f>IF(Kundendaten!C352="","",IF(J351&lt;0,-1,IF(J351&gt;Einstellungen!$C$11,0,IF(Kundendaten!L352&gt;=Einstellungen!$C$32,5,IF(Kundendaten!L352&gt;=Einstellungen!$C$33,4,IF(Kundendaten!L352&gt;=Einstellungen!$C$34,3,IF(Kundendaten!L352&gt;=Einstellungen!$C$35,2,1)))))))</f>
        <v/>
      </c>
      <c r="N351" s="37" t="str">
        <f>IF(Kundendaten!C352="","",IF(K351=-1,"",IF(K351=0,0,IF(SUM(Einstellungen!$G$15,Einstellungen!$G$24,Einstellungen!$G$32)&lt;&gt;100,"—",ROUND((K351*Einstellungen!$G$15+L351*Einstellungen!$G$24+M351*Einstellungen!$G$32)/100,1)))))</f>
        <v/>
      </c>
      <c r="O351" s="37" t="str">
        <f>IF(Kundendaten!C352="","",IF(K351=-1,"⚠ Datenfehler",IF(K351=0,"Inaktiv",IF(SUM(Einstellungen!$G$15,Einstellungen!$G$24,Einstellungen!$G$32)&lt;&gt;100,"—",IF(N351&gt;=4,"Champion",IF(N351&gt;=3,"Entwicklung",IF(N351&gt;=2,"Gefährdet","Abwanderung")))))))</f>
        <v/>
      </c>
    </row>
    <row r="352" spans="2:15" ht="14.25" customHeight="1" x14ac:dyDescent="0.35">
      <c r="B352" s="37" t="str">
        <f>IF(Kundendaten!C353="","",Kundendaten!B353)</f>
        <v/>
      </c>
      <c r="C352" s="38" t="str">
        <f>IF(Kundendaten!C353="","",IF(Kundendaten!C353="","",Kundendaten!C353))</f>
        <v/>
      </c>
      <c r="D352" s="38" t="str">
        <f>IF(Kundendaten!C353="","",IF(Kundendaten!D353="","",Kundendaten!D353))</f>
        <v/>
      </c>
      <c r="E352" s="38" t="str">
        <f>IF(Kundendaten!C353="","",IF(Kundendaten!E353="","",Kundendaten!E353))</f>
        <v/>
      </c>
      <c r="F352" s="38" t="str">
        <f>IF(Kundendaten!C353="","",IF(Kundendaten!F353="","",Kundendaten!F353))</f>
        <v/>
      </c>
      <c r="G352" s="37" t="str">
        <f>IF(Kundendaten!C353="","",IF(Kundendaten!G353="","",Kundendaten!G353))</f>
        <v/>
      </c>
      <c r="H352" s="38" t="str">
        <f>IF(Kundendaten!C353="","",IF(Kundendaten!H353="","",Kundendaten!H353))</f>
        <v/>
      </c>
      <c r="I352" s="37" t="str">
        <f>IF(Kundendaten!C353="","",IF(Kundendaten!I353="","",IF(OR(UPPER(Kundendaten!I353)="D",UPPER(Kundendaten!I353)="DE",UPPER(Kundendaten!I353)="DEU",UPPER(Kundendaten!I353)="DEUTSCHLAND",UPPER(Kundendaten!I353)="GERMANY",UPPER(Kundendaten!I353)="GER"),"",IFERROR(UPPER(VLOOKUP(UPPER(Kundendaten!I353),Laendercodes!$A:$B,2,FALSE())),UPPER(Kundendaten!I353)))))</f>
        <v/>
      </c>
      <c r="J352" s="59" t="str">
        <f>IF(Kundendaten!C353="","",Einstellungen!$C$9-Kundendaten!J353)</f>
        <v/>
      </c>
      <c r="K352" s="37" t="str">
        <f>IF(Kundendaten!C353="","",IF(J352&lt;0,-1,IF(J352&gt;Einstellungen!$C$11,0,IF(J352&lt;=Einstellungen!$D$15,5,IF(J352&lt;=Einstellungen!$D$16,4,IF(J352&lt;=Einstellungen!$D$17,3,IF(J352&lt;=Einstellungen!$D$18,2,1)))))))</f>
        <v/>
      </c>
      <c r="L352" s="37" t="str">
        <f>IF(Kundendaten!C353="","",IF(J352&lt;0,-1,IF(J352&gt;Einstellungen!$C$11,0,IF(Kundendaten!K353&gt;=Einstellungen!$C$24,5,IF(Kundendaten!K353&gt;=Einstellungen!$C$25,4,IF(Kundendaten!K353&gt;=Einstellungen!$C$26,3,IF(Kundendaten!K353&gt;=Einstellungen!$C$27,2,1)))))))</f>
        <v/>
      </c>
      <c r="M352" s="37" t="str">
        <f>IF(Kundendaten!C353="","",IF(J352&lt;0,-1,IF(J352&gt;Einstellungen!$C$11,0,IF(Kundendaten!L353&gt;=Einstellungen!$C$32,5,IF(Kundendaten!L353&gt;=Einstellungen!$C$33,4,IF(Kundendaten!L353&gt;=Einstellungen!$C$34,3,IF(Kundendaten!L353&gt;=Einstellungen!$C$35,2,1)))))))</f>
        <v/>
      </c>
      <c r="N352" s="37" t="str">
        <f>IF(Kundendaten!C353="","",IF(K352=-1,"",IF(K352=0,0,IF(SUM(Einstellungen!$G$15,Einstellungen!$G$24,Einstellungen!$G$32)&lt;&gt;100,"—",ROUND((K352*Einstellungen!$G$15+L352*Einstellungen!$G$24+M352*Einstellungen!$G$32)/100,1)))))</f>
        <v/>
      </c>
      <c r="O352" s="37" t="str">
        <f>IF(Kundendaten!C353="","",IF(K352=-1,"⚠ Datenfehler",IF(K352=0,"Inaktiv",IF(SUM(Einstellungen!$G$15,Einstellungen!$G$24,Einstellungen!$G$32)&lt;&gt;100,"—",IF(N352&gt;=4,"Champion",IF(N352&gt;=3,"Entwicklung",IF(N352&gt;=2,"Gefährdet","Abwanderung")))))))</f>
        <v/>
      </c>
    </row>
    <row r="353" spans="2:15" ht="14.25" customHeight="1" x14ac:dyDescent="0.35">
      <c r="B353" s="37" t="str">
        <f>IF(Kundendaten!C354="","",Kundendaten!B354)</f>
        <v/>
      </c>
      <c r="C353" s="38" t="str">
        <f>IF(Kundendaten!C354="","",IF(Kundendaten!C354="","",Kundendaten!C354))</f>
        <v/>
      </c>
      <c r="D353" s="38" t="str">
        <f>IF(Kundendaten!C354="","",IF(Kundendaten!D354="","",Kundendaten!D354))</f>
        <v/>
      </c>
      <c r="E353" s="38" t="str">
        <f>IF(Kundendaten!C354="","",IF(Kundendaten!E354="","",Kundendaten!E354))</f>
        <v/>
      </c>
      <c r="F353" s="38" t="str">
        <f>IF(Kundendaten!C354="","",IF(Kundendaten!F354="","",Kundendaten!F354))</f>
        <v/>
      </c>
      <c r="G353" s="37" t="str">
        <f>IF(Kundendaten!C354="","",IF(Kundendaten!G354="","",Kundendaten!G354))</f>
        <v/>
      </c>
      <c r="H353" s="38" t="str">
        <f>IF(Kundendaten!C354="","",IF(Kundendaten!H354="","",Kundendaten!H354))</f>
        <v/>
      </c>
      <c r="I353" s="37" t="str">
        <f>IF(Kundendaten!C354="","",IF(Kundendaten!I354="","",IF(OR(UPPER(Kundendaten!I354)="D",UPPER(Kundendaten!I354)="DE",UPPER(Kundendaten!I354)="DEU",UPPER(Kundendaten!I354)="DEUTSCHLAND",UPPER(Kundendaten!I354)="GERMANY",UPPER(Kundendaten!I354)="GER"),"",IFERROR(UPPER(VLOOKUP(UPPER(Kundendaten!I354),Laendercodes!$A:$B,2,FALSE())),UPPER(Kundendaten!I354)))))</f>
        <v/>
      </c>
      <c r="J353" s="59" t="str">
        <f>IF(Kundendaten!C354="","",Einstellungen!$C$9-Kundendaten!J354)</f>
        <v/>
      </c>
      <c r="K353" s="37" t="str">
        <f>IF(Kundendaten!C354="","",IF(J353&lt;0,-1,IF(J353&gt;Einstellungen!$C$11,0,IF(J353&lt;=Einstellungen!$D$15,5,IF(J353&lt;=Einstellungen!$D$16,4,IF(J353&lt;=Einstellungen!$D$17,3,IF(J353&lt;=Einstellungen!$D$18,2,1)))))))</f>
        <v/>
      </c>
      <c r="L353" s="37" t="str">
        <f>IF(Kundendaten!C354="","",IF(J353&lt;0,-1,IF(J353&gt;Einstellungen!$C$11,0,IF(Kundendaten!K354&gt;=Einstellungen!$C$24,5,IF(Kundendaten!K354&gt;=Einstellungen!$C$25,4,IF(Kundendaten!K354&gt;=Einstellungen!$C$26,3,IF(Kundendaten!K354&gt;=Einstellungen!$C$27,2,1)))))))</f>
        <v/>
      </c>
      <c r="M353" s="37" t="str">
        <f>IF(Kundendaten!C354="","",IF(J353&lt;0,-1,IF(J353&gt;Einstellungen!$C$11,0,IF(Kundendaten!L354&gt;=Einstellungen!$C$32,5,IF(Kundendaten!L354&gt;=Einstellungen!$C$33,4,IF(Kundendaten!L354&gt;=Einstellungen!$C$34,3,IF(Kundendaten!L354&gt;=Einstellungen!$C$35,2,1)))))))</f>
        <v/>
      </c>
      <c r="N353" s="37" t="str">
        <f>IF(Kundendaten!C354="","",IF(K353=-1,"",IF(K353=0,0,IF(SUM(Einstellungen!$G$15,Einstellungen!$G$24,Einstellungen!$G$32)&lt;&gt;100,"—",ROUND((K353*Einstellungen!$G$15+L353*Einstellungen!$G$24+M353*Einstellungen!$G$32)/100,1)))))</f>
        <v/>
      </c>
      <c r="O353" s="37" t="str">
        <f>IF(Kundendaten!C354="","",IF(K353=-1,"⚠ Datenfehler",IF(K353=0,"Inaktiv",IF(SUM(Einstellungen!$G$15,Einstellungen!$G$24,Einstellungen!$G$32)&lt;&gt;100,"—",IF(N353&gt;=4,"Champion",IF(N353&gt;=3,"Entwicklung",IF(N353&gt;=2,"Gefährdet","Abwanderung")))))))</f>
        <v/>
      </c>
    </row>
    <row r="354" spans="2:15" ht="14.25" customHeight="1" x14ac:dyDescent="0.35">
      <c r="B354" s="37" t="str">
        <f>IF(Kundendaten!C355="","",Kundendaten!B355)</f>
        <v/>
      </c>
      <c r="C354" s="38" t="str">
        <f>IF(Kundendaten!C355="","",IF(Kundendaten!C355="","",Kundendaten!C355))</f>
        <v/>
      </c>
      <c r="D354" s="38" t="str">
        <f>IF(Kundendaten!C355="","",IF(Kundendaten!D355="","",Kundendaten!D355))</f>
        <v/>
      </c>
      <c r="E354" s="38" t="str">
        <f>IF(Kundendaten!C355="","",IF(Kundendaten!E355="","",Kundendaten!E355))</f>
        <v/>
      </c>
      <c r="F354" s="38" t="str">
        <f>IF(Kundendaten!C355="","",IF(Kundendaten!F355="","",Kundendaten!F355))</f>
        <v/>
      </c>
      <c r="G354" s="37" t="str">
        <f>IF(Kundendaten!C355="","",IF(Kundendaten!G355="","",Kundendaten!G355))</f>
        <v/>
      </c>
      <c r="H354" s="38" t="str">
        <f>IF(Kundendaten!C355="","",IF(Kundendaten!H355="","",Kundendaten!H355))</f>
        <v/>
      </c>
      <c r="I354" s="37" t="str">
        <f>IF(Kundendaten!C355="","",IF(Kundendaten!I355="","",IF(OR(UPPER(Kundendaten!I355)="D",UPPER(Kundendaten!I355)="DE",UPPER(Kundendaten!I355)="DEU",UPPER(Kundendaten!I355)="DEUTSCHLAND",UPPER(Kundendaten!I355)="GERMANY",UPPER(Kundendaten!I355)="GER"),"",IFERROR(UPPER(VLOOKUP(UPPER(Kundendaten!I355),Laendercodes!$A:$B,2,FALSE())),UPPER(Kundendaten!I355)))))</f>
        <v/>
      </c>
      <c r="J354" s="59" t="str">
        <f>IF(Kundendaten!C355="","",Einstellungen!$C$9-Kundendaten!J355)</f>
        <v/>
      </c>
      <c r="K354" s="37" t="str">
        <f>IF(Kundendaten!C355="","",IF(J354&lt;0,-1,IF(J354&gt;Einstellungen!$C$11,0,IF(J354&lt;=Einstellungen!$D$15,5,IF(J354&lt;=Einstellungen!$D$16,4,IF(J354&lt;=Einstellungen!$D$17,3,IF(J354&lt;=Einstellungen!$D$18,2,1)))))))</f>
        <v/>
      </c>
      <c r="L354" s="37" t="str">
        <f>IF(Kundendaten!C355="","",IF(J354&lt;0,-1,IF(J354&gt;Einstellungen!$C$11,0,IF(Kundendaten!K355&gt;=Einstellungen!$C$24,5,IF(Kundendaten!K355&gt;=Einstellungen!$C$25,4,IF(Kundendaten!K355&gt;=Einstellungen!$C$26,3,IF(Kundendaten!K355&gt;=Einstellungen!$C$27,2,1)))))))</f>
        <v/>
      </c>
      <c r="M354" s="37" t="str">
        <f>IF(Kundendaten!C355="","",IF(J354&lt;0,-1,IF(J354&gt;Einstellungen!$C$11,0,IF(Kundendaten!L355&gt;=Einstellungen!$C$32,5,IF(Kundendaten!L355&gt;=Einstellungen!$C$33,4,IF(Kundendaten!L355&gt;=Einstellungen!$C$34,3,IF(Kundendaten!L355&gt;=Einstellungen!$C$35,2,1)))))))</f>
        <v/>
      </c>
      <c r="N354" s="37" t="str">
        <f>IF(Kundendaten!C355="","",IF(K354=-1,"",IF(K354=0,0,IF(SUM(Einstellungen!$G$15,Einstellungen!$G$24,Einstellungen!$G$32)&lt;&gt;100,"—",ROUND((K354*Einstellungen!$G$15+L354*Einstellungen!$G$24+M354*Einstellungen!$G$32)/100,1)))))</f>
        <v/>
      </c>
      <c r="O354" s="37" t="str">
        <f>IF(Kundendaten!C355="","",IF(K354=-1,"⚠ Datenfehler",IF(K354=0,"Inaktiv",IF(SUM(Einstellungen!$G$15,Einstellungen!$G$24,Einstellungen!$G$32)&lt;&gt;100,"—",IF(N354&gt;=4,"Champion",IF(N354&gt;=3,"Entwicklung",IF(N354&gt;=2,"Gefährdet","Abwanderung")))))))</f>
        <v/>
      </c>
    </row>
    <row r="355" spans="2:15" ht="14.25" customHeight="1" x14ac:dyDescent="0.35">
      <c r="B355" s="37" t="str">
        <f>IF(Kundendaten!C356="","",Kundendaten!B356)</f>
        <v/>
      </c>
      <c r="C355" s="38" t="str">
        <f>IF(Kundendaten!C356="","",IF(Kundendaten!C356="","",Kundendaten!C356))</f>
        <v/>
      </c>
      <c r="D355" s="38" t="str">
        <f>IF(Kundendaten!C356="","",IF(Kundendaten!D356="","",Kundendaten!D356))</f>
        <v/>
      </c>
      <c r="E355" s="38" t="str">
        <f>IF(Kundendaten!C356="","",IF(Kundendaten!E356="","",Kundendaten!E356))</f>
        <v/>
      </c>
      <c r="F355" s="38" t="str">
        <f>IF(Kundendaten!C356="","",IF(Kundendaten!F356="","",Kundendaten!F356))</f>
        <v/>
      </c>
      <c r="G355" s="37" t="str">
        <f>IF(Kundendaten!C356="","",IF(Kundendaten!G356="","",Kundendaten!G356))</f>
        <v/>
      </c>
      <c r="H355" s="38" t="str">
        <f>IF(Kundendaten!C356="","",IF(Kundendaten!H356="","",Kundendaten!H356))</f>
        <v/>
      </c>
      <c r="I355" s="37" t="str">
        <f>IF(Kundendaten!C356="","",IF(Kundendaten!I356="","",IF(OR(UPPER(Kundendaten!I356)="D",UPPER(Kundendaten!I356)="DE",UPPER(Kundendaten!I356)="DEU",UPPER(Kundendaten!I356)="DEUTSCHLAND",UPPER(Kundendaten!I356)="GERMANY",UPPER(Kundendaten!I356)="GER"),"",IFERROR(UPPER(VLOOKUP(UPPER(Kundendaten!I356),Laendercodes!$A:$B,2,FALSE())),UPPER(Kundendaten!I356)))))</f>
        <v/>
      </c>
      <c r="J355" s="59" t="str">
        <f>IF(Kundendaten!C356="","",Einstellungen!$C$9-Kundendaten!J356)</f>
        <v/>
      </c>
      <c r="K355" s="37" t="str">
        <f>IF(Kundendaten!C356="","",IF(J355&lt;0,-1,IF(J355&gt;Einstellungen!$C$11,0,IF(J355&lt;=Einstellungen!$D$15,5,IF(J355&lt;=Einstellungen!$D$16,4,IF(J355&lt;=Einstellungen!$D$17,3,IF(J355&lt;=Einstellungen!$D$18,2,1)))))))</f>
        <v/>
      </c>
      <c r="L355" s="37" t="str">
        <f>IF(Kundendaten!C356="","",IF(J355&lt;0,-1,IF(J355&gt;Einstellungen!$C$11,0,IF(Kundendaten!K356&gt;=Einstellungen!$C$24,5,IF(Kundendaten!K356&gt;=Einstellungen!$C$25,4,IF(Kundendaten!K356&gt;=Einstellungen!$C$26,3,IF(Kundendaten!K356&gt;=Einstellungen!$C$27,2,1)))))))</f>
        <v/>
      </c>
      <c r="M355" s="37" t="str">
        <f>IF(Kundendaten!C356="","",IF(J355&lt;0,-1,IF(J355&gt;Einstellungen!$C$11,0,IF(Kundendaten!L356&gt;=Einstellungen!$C$32,5,IF(Kundendaten!L356&gt;=Einstellungen!$C$33,4,IF(Kundendaten!L356&gt;=Einstellungen!$C$34,3,IF(Kundendaten!L356&gt;=Einstellungen!$C$35,2,1)))))))</f>
        <v/>
      </c>
      <c r="N355" s="37" t="str">
        <f>IF(Kundendaten!C356="","",IF(K355=-1,"",IF(K355=0,0,IF(SUM(Einstellungen!$G$15,Einstellungen!$G$24,Einstellungen!$G$32)&lt;&gt;100,"—",ROUND((K355*Einstellungen!$G$15+L355*Einstellungen!$G$24+M355*Einstellungen!$G$32)/100,1)))))</f>
        <v/>
      </c>
      <c r="O355" s="37" t="str">
        <f>IF(Kundendaten!C356="","",IF(K355=-1,"⚠ Datenfehler",IF(K355=0,"Inaktiv",IF(SUM(Einstellungen!$G$15,Einstellungen!$G$24,Einstellungen!$G$32)&lt;&gt;100,"—",IF(N355&gt;=4,"Champion",IF(N355&gt;=3,"Entwicklung",IF(N355&gt;=2,"Gefährdet","Abwanderung")))))))</f>
        <v/>
      </c>
    </row>
    <row r="356" spans="2:15" ht="14.25" customHeight="1" x14ac:dyDescent="0.35">
      <c r="B356" s="37" t="str">
        <f>IF(Kundendaten!C357="","",Kundendaten!B357)</f>
        <v/>
      </c>
      <c r="C356" s="38" t="str">
        <f>IF(Kundendaten!C357="","",IF(Kundendaten!C357="","",Kundendaten!C357))</f>
        <v/>
      </c>
      <c r="D356" s="38" t="str">
        <f>IF(Kundendaten!C357="","",IF(Kundendaten!D357="","",Kundendaten!D357))</f>
        <v/>
      </c>
      <c r="E356" s="38" t="str">
        <f>IF(Kundendaten!C357="","",IF(Kundendaten!E357="","",Kundendaten!E357))</f>
        <v/>
      </c>
      <c r="F356" s="38" t="str">
        <f>IF(Kundendaten!C357="","",IF(Kundendaten!F357="","",Kundendaten!F357))</f>
        <v/>
      </c>
      <c r="G356" s="37" t="str">
        <f>IF(Kundendaten!C357="","",IF(Kundendaten!G357="","",Kundendaten!G357))</f>
        <v/>
      </c>
      <c r="H356" s="38" t="str">
        <f>IF(Kundendaten!C357="","",IF(Kundendaten!H357="","",Kundendaten!H357))</f>
        <v/>
      </c>
      <c r="I356" s="37" t="str">
        <f>IF(Kundendaten!C357="","",IF(Kundendaten!I357="","",IF(OR(UPPER(Kundendaten!I357)="D",UPPER(Kundendaten!I357)="DE",UPPER(Kundendaten!I357)="DEU",UPPER(Kundendaten!I357)="DEUTSCHLAND",UPPER(Kundendaten!I357)="GERMANY",UPPER(Kundendaten!I357)="GER"),"",IFERROR(UPPER(VLOOKUP(UPPER(Kundendaten!I357),Laendercodes!$A:$B,2,FALSE())),UPPER(Kundendaten!I357)))))</f>
        <v/>
      </c>
      <c r="J356" s="59" t="str">
        <f>IF(Kundendaten!C357="","",Einstellungen!$C$9-Kundendaten!J357)</f>
        <v/>
      </c>
      <c r="K356" s="37" t="str">
        <f>IF(Kundendaten!C357="","",IF(J356&lt;0,-1,IF(J356&gt;Einstellungen!$C$11,0,IF(J356&lt;=Einstellungen!$D$15,5,IF(J356&lt;=Einstellungen!$D$16,4,IF(J356&lt;=Einstellungen!$D$17,3,IF(J356&lt;=Einstellungen!$D$18,2,1)))))))</f>
        <v/>
      </c>
      <c r="L356" s="37" t="str">
        <f>IF(Kundendaten!C357="","",IF(J356&lt;0,-1,IF(J356&gt;Einstellungen!$C$11,0,IF(Kundendaten!K357&gt;=Einstellungen!$C$24,5,IF(Kundendaten!K357&gt;=Einstellungen!$C$25,4,IF(Kundendaten!K357&gt;=Einstellungen!$C$26,3,IF(Kundendaten!K357&gt;=Einstellungen!$C$27,2,1)))))))</f>
        <v/>
      </c>
      <c r="M356" s="37" t="str">
        <f>IF(Kundendaten!C357="","",IF(J356&lt;0,-1,IF(J356&gt;Einstellungen!$C$11,0,IF(Kundendaten!L357&gt;=Einstellungen!$C$32,5,IF(Kundendaten!L357&gt;=Einstellungen!$C$33,4,IF(Kundendaten!L357&gt;=Einstellungen!$C$34,3,IF(Kundendaten!L357&gt;=Einstellungen!$C$35,2,1)))))))</f>
        <v/>
      </c>
      <c r="N356" s="37" t="str">
        <f>IF(Kundendaten!C357="","",IF(K356=-1,"",IF(K356=0,0,IF(SUM(Einstellungen!$G$15,Einstellungen!$G$24,Einstellungen!$G$32)&lt;&gt;100,"—",ROUND((K356*Einstellungen!$G$15+L356*Einstellungen!$G$24+M356*Einstellungen!$G$32)/100,1)))))</f>
        <v/>
      </c>
      <c r="O356" s="37" t="str">
        <f>IF(Kundendaten!C357="","",IF(K356=-1,"⚠ Datenfehler",IF(K356=0,"Inaktiv",IF(SUM(Einstellungen!$G$15,Einstellungen!$G$24,Einstellungen!$G$32)&lt;&gt;100,"—",IF(N356&gt;=4,"Champion",IF(N356&gt;=3,"Entwicklung",IF(N356&gt;=2,"Gefährdet","Abwanderung")))))))</f>
        <v/>
      </c>
    </row>
    <row r="357" spans="2:15" ht="14.25" customHeight="1" x14ac:dyDescent="0.35">
      <c r="B357" s="37" t="str">
        <f>IF(Kundendaten!C358="","",Kundendaten!B358)</f>
        <v/>
      </c>
      <c r="C357" s="38" t="str">
        <f>IF(Kundendaten!C358="","",IF(Kundendaten!C358="","",Kundendaten!C358))</f>
        <v/>
      </c>
      <c r="D357" s="38" t="str">
        <f>IF(Kundendaten!C358="","",IF(Kundendaten!D358="","",Kundendaten!D358))</f>
        <v/>
      </c>
      <c r="E357" s="38" t="str">
        <f>IF(Kundendaten!C358="","",IF(Kundendaten!E358="","",Kundendaten!E358))</f>
        <v/>
      </c>
      <c r="F357" s="38" t="str">
        <f>IF(Kundendaten!C358="","",IF(Kundendaten!F358="","",Kundendaten!F358))</f>
        <v/>
      </c>
      <c r="G357" s="37" t="str">
        <f>IF(Kundendaten!C358="","",IF(Kundendaten!G358="","",Kundendaten!G358))</f>
        <v/>
      </c>
      <c r="H357" s="38" t="str">
        <f>IF(Kundendaten!C358="","",IF(Kundendaten!H358="","",Kundendaten!H358))</f>
        <v/>
      </c>
      <c r="I357" s="37" t="str">
        <f>IF(Kundendaten!C358="","",IF(Kundendaten!I358="","",IF(OR(UPPER(Kundendaten!I358)="D",UPPER(Kundendaten!I358)="DE",UPPER(Kundendaten!I358)="DEU",UPPER(Kundendaten!I358)="DEUTSCHLAND",UPPER(Kundendaten!I358)="GERMANY",UPPER(Kundendaten!I358)="GER"),"",IFERROR(UPPER(VLOOKUP(UPPER(Kundendaten!I358),Laendercodes!$A:$B,2,FALSE())),UPPER(Kundendaten!I358)))))</f>
        <v/>
      </c>
      <c r="J357" s="59" t="str">
        <f>IF(Kundendaten!C358="","",Einstellungen!$C$9-Kundendaten!J358)</f>
        <v/>
      </c>
      <c r="K357" s="37" t="str">
        <f>IF(Kundendaten!C358="","",IF(J357&lt;0,-1,IF(J357&gt;Einstellungen!$C$11,0,IF(J357&lt;=Einstellungen!$D$15,5,IF(J357&lt;=Einstellungen!$D$16,4,IF(J357&lt;=Einstellungen!$D$17,3,IF(J357&lt;=Einstellungen!$D$18,2,1)))))))</f>
        <v/>
      </c>
      <c r="L357" s="37" t="str">
        <f>IF(Kundendaten!C358="","",IF(J357&lt;0,-1,IF(J357&gt;Einstellungen!$C$11,0,IF(Kundendaten!K358&gt;=Einstellungen!$C$24,5,IF(Kundendaten!K358&gt;=Einstellungen!$C$25,4,IF(Kundendaten!K358&gt;=Einstellungen!$C$26,3,IF(Kundendaten!K358&gt;=Einstellungen!$C$27,2,1)))))))</f>
        <v/>
      </c>
      <c r="M357" s="37" t="str">
        <f>IF(Kundendaten!C358="","",IF(J357&lt;0,-1,IF(J357&gt;Einstellungen!$C$11,0,IF(Kundendaten!L358&gt;=Einstellungen!$C$32,5,IF(Kundendaten!L358&gt;=Einstellungen!$C$33,4,IF(Kundendaten!L358&gt;=Einstellungen!$C$34,3,IF(Kundendaten!L358&gt;=Einstellungen!$C$35,2,1)))))))</f>
        <v/>
      </c>
      <c r="N357" s="37" t="str">
        <f>IF(Kundendaten!C358="","",IF(K357=-1,"",IF(K357=0,0,IF(SUM(Einstellungen!$G$15,Einstellungen!$G$24,Einstellungen!$G$32)&lt;&gt;100,"—",ROUND((K357*Einstellungen!$G$15+L357*Einstellungen!$G$24+M357*Einstellungen!$G$32)/100,1)))))</f>
        <v/>
      </c>
      <c r="O357" s="37" t="str">
        <f>IF(Kundendaten!C358="","",IF(K357=-1,"⚠ Datenfehler",IF(K357=0,"Inaktiv",IF(SUM(Einstellungen!$G$15,Einstellungen!$G$24,Einstellungen!$G$32)&lt;&gt;100,"—",IF(N357&gt;=4,"Champion",IF(N357&gt;=3,"Entwicklung",IF(N357&gt;=2,"Gefährdet","Abwanderung")))))))</f>
        <v/>
      </c>
    </row>
    <row r="358" spans="2:15" ht="14.25" customHeight="1" x14ac:dyDescent="0.35">
      <c r="B358" s="37" t="str">
        <f>IF(Kundendaten!C359="","",Kundendaten!B359)</f>
        <v/>
      </c>
      <c r="C358" s="38" t="str">
        <f>IF(Kundendaten!C359="","",IF(Kundendaten!C359="","",Kundendaten!C359))</f>
        <v/>
      </c>
      <c r="D358" s="38" t="str">
        <f>IF(Kundendaten!C359="","",IF(Kundendaten!D359="","",Kundendaten!D359))</f>
        <v/>
      </c>
      <c r="E358" s="38" t="str">
        <f>IF(Kundendaten!C359="","",IF(Kundendaten!E359="","",Kundendaten!E359))</f>
        <v/>
      </c>
      <c r="F358" s="38" t="str">
        <f>IF(Kundendaten!C359="","",IF(Kundendaten!F359="","",Kundendaten!F359))</f>
        <v/>
      </c>
      <c r="G358" s="37" t="str">
        <f>IF(Kundendaten!C359="","",IF(Kundendaten!G359="","",Kundendaten!G359))</f>
        <v/>
      </c>
      <c r="H358" s="38" t="str">
        <f>IF(Kundendaten!C359="","",IF(Kundendaten!H359="","",Kundendaten!H359))</f>
        <v/>
      </c>
      <c r="I358" s="37" t="str">
        <f>IF(Kundendaten!C359="","",IF(Kundendaten!I359="","",IF(OR(UPPER(Kundendaten!I359)="D",UPPER(Kundendaten!I359)="DE",UPPER(Kundendaten!I359)="DEU",UPPER(Kundendaten!I359)="DEUTSCHLAND",UPPER(Kundendaten!I359)="GERMANY",UPPER(Kundendaten!I359)="GER"),"",IFERROR(UPPER(VLOOKUP(UPPER(Kundendaten!I359),Laendercodes!$A:$B,2,FALSE())),UPPER(Kundendaten!I359)))))</f>
        <v/>
      </c>
      <c r="J358" s="59" t="str">
        <f>IF(Kundendaten!C359="","",Einstellungen!$C$9-Kundendaten!J359)</f>
        <v/>
      </c>
      <c r="K358" s="37" t="str">
        <f>IF(Kundendaten!C359="","",IF(J358&lt;0,-1,IF(J358&gt;Einstellungen!$C$11,0,IF(J358&lt;=Einstellungen!$D$15,5,IF(J358&lt;=Einstellungen!$D$16,4,IF(J358&lt;=Einstellungen!$D$17,3,IF(J358&lt;=Einstellungen!$D$18,2,1)))))))</f>
        <v/>
      </c>
      <c r="L358" s="37" t="str">
        <f>IF(Kundendaten!C359="","",IF(J358&lt;0,-1,IF(J358&gt;Einstellungen!$C$11,0,IF(Kundendaten!K359&gt;=Einstellungen!$C$24,5,IF(Kundendaten!K359&gt;=Einstellungen!$C$25,4,IF(Kundendaten!K359&gt;=Einstellungen!$C$26,3,IF(Kundendaten!K359&gt;=Einstellungen!$C$27,2,1)))))))</f>
        <v/>
      </c>
      <c r="M358" s="37" t="str">
        <f>IF(Kundendaten!C359="","",IF(J358&lt;0,-1,IF(J358&gt;Einstellungen!$C$11,0,IF(Kundendaten!L359&gt;=Einstellungen!$C$32,5,IF(Kundendaten!L359&gt;=Einstellungen!$C$33,4,IF(Kundendaten!L359&gt;=Einstellungen!$C$34,3,IF(Kundendaten!L359&gt;=Einstellungen!$C$35,2,1)))))))</f>
        <v/>
      </c>
      <c r="N358" s="37" t="str">
        <f>IF(Kundendaten!C359="","",IF(K358=-1,"",IF(K358=0,0,IF(SUM(Einstellungen!$G$15,Einstellungen!$G$24,Einstellungen!$G$32)&lt;&gt;100,"—",ROUND((K358*Einstellungen!$G$15+L358*Einstellungen!$G$24+M358*Einstellungen!$G$32)/100,1)))))</f>
        <v/>
      </c>
      <c r="O358" s="37" t="str">
        <f>IF(Kundendaten!C359="","",IF(K358=-1,"⚠ Datenfehler",IF(K358=0,"Inaktiv",IF(SUM(Einstellungen!$G$15,Einstellungen!$G$24,Einstellungen!$G$32)&lt;&gt;100,"—",IF(N358&gt;=4,"Champion",IF(N358&gt;=3,"Entwicklung",IF(N358&gt;=2,"Gefährdet","Abwanderung")))))))</f>
        <v/>
      </c>
    </row>
    <row r="359" spans="2:15" ht="14.25" customHeight="1" x14ac:dyDescent="0.35">
      <c r="B359" s="37" t="str">
        <f>IF(Kundendaten!C360="","",Kundendaten!B360)</f>
        <v/>
      </c>
      <c r="C359" s="38" t="str">
        <f>IF(Kundendaten!C360="","",IF(Kundendaten!C360="","",Kundendaten!C360))</f>
        <v/>
      </c>
      <c r="D359" s="38" t="str">
        <f>IF(Kundendaten!C360="","",IF(Kundendaten!D360="","",Kundendaten!D360))</f>
        <v/>
      </c>
      <c r="E359" s="38" t="str">
        <f>IF(Kundendaten!C360="","",IF(Kundendaten!E360="","",Kundendaten!E360))</f>
        <v/>
      </c>
      <c r="F359" s="38" t="str">
        <f>IF(Kundendaten!C360="","",IF(Kundendaten!F360="","",Kundendaten!F360))</f>
        <v/>
      </c>
      <c r="G359" s="37" t="str">
        <f>IF(Kundendaten!C360="","",IF(Kundendaten!G360="","",Kundendaten!G360))</f>
        <v/>
      </c>
      <c r="H359" s="38" t="str">
        <f>IF(Kundendaten!C360="","",IF(Kundendaten!H360="","",Kundendaten!H360))</f>
        <v/>
      </c>
      <c r="I359" s="37" t="str">
        <f>IF(Kundendaten!C360="","",IF(Kundendaten!I360="","",IF(OR(UPPER(Kundendaten!I360)="D",UPPER(Kundendaten!I360)="DE",UPPER(Kundendaten!I360)="DEU",UPPER(Kundendaten!I360)="DEUTSCHLAND",UPPER(Kundendaten!I360)="GERMANY",UPPER(Kundendaten!I360)="GER"),"",IFERROR(UPPER(VLOOKUP(UPPER(Kundendaten!I360),Laendercodes!$A:$B,2,FALSE())),UPPER(Kundendaten!I360)))))</f>
        <v/>
      </c>
      <c r="J359" s="59" t="str">
        <f>IF(Kundendaten!C360="","",Einstellungen!$C$9-Kundendaten!J360)</f>
        <v/>
      </c>
      <c r="K359" s="37" t="str">
        <f>IF(Kundendaten!C360="","",IF(J359&lt;0,-1,IF(J359&gt;Einstellungen!$C$11,0,IF(J359&lt;=Einstellungen!$D$15,5,IF(J359&lt;=Einstellungen!$D$16,4,IF(J359&lt;=Einstellungen!$D$17,3,IF(J359&lt;=Einstellungen!$D$18,2,1)))))))</f>
        <v/>
      </c>
      <c r="L359" s="37" t="str">
        <f>IF(Kundendaten!C360="","",IF(J359&lt;0,-1,IF(J359&gt;Einstellungen!$C$11,0,IF(Kundendaten!K360&gt;=Einstellungen!$C$24,5,IF(Kundendaten!K360&gt;=Einstellungen!$C$25,4,IF(Kundendaten!K360&gt;=Einstellungen!$C$26,3,IF(Kundendaten!K360&gt;=Einstellungen!$C$27,2,1)))))))</f>
        <v/>
      </c>
      <c r="M359" s="37" t="str">
        <f>IF(Kundendaten!C360="","",IF(J359&lt;0,-1,IF(J359&gt;Einstellungen!$C$11,0,IF(Kundendaten!L360&gt;=Einstellungen!$C$32,5,IF(Kundendaten!L360&gt;=Einstellungen!$C$33,4,IF(Kundendaten!L360&gt;=Einstellungen!$C$34,3,IF(Kundendaten!L360&gt;=Einstellungen!$C$35,2,1)))))))</f>
        <v/>
      </c>
      <c r="N359" s="37" t="str">
        <f>IF(Kundendaten!C360="","",IF(K359=-1,"",IF(K359=0,0,IF(SUM(Einstellungen!$G$15,Einstellungen!$G$24,Einstellungen!$G$32)&lt;&gt;100,"—",ROUND((K359*Einstellungen!$G$15+L359*Einstellungen!$G$24+M359*Einstellungen!$G$32)/100,1)))))</f>
        <v/>
      </c>
      <c r="O359" s="37" t="str">
        <f>IF(Kundendaten!C360="","",IF(K359=-1,"⚠ Datenfehler",IF(K359=0,"Inaktiv",IF(SUM(Einstellungen!$G$15,Einstellungen!$G$24,Einstellungen!$G$32)&lt;&gt;100,"—",IF(N359&gt;=4,"Champion",IF(N359&gt;=3,"Entwicklung",IF(N359&gt;=2,"Gefährdet","Abwanderung")))))))</f>
        <v/>
      </c>
    </row>
    <row r="360" spans="2:15" ht="14.25" customHeight="1" x14ac:dyDescent="0.35">
      <c r="B360" s="37" t="str">
        <f>IF(Kundendaten!C361="","",Kundendaten!B361)</f>
        <v/>
      </c>
      <c r="C360" s="38" t="str">
        <f>IF(Kundendaten!C361="","",IF(Kundendaten!C361="","",Kundendaten!C361))</f>
        <v/>
      </c>
      <c r="D360" s="38" t="str">
        <f>IF(Kundendaten!C361="","",IF(Kundendaten!D361="","",Kundendaten!D361))</f>
        <v/>
      </c>
      <c r="E360" s="38" t="str">
        <f>IF(Kundendaten!C361="","",IF(Kundendaten!E361="","",Kundendaten!E361))</f>
        <v/>
      </c>
      <c r="F360" s="38" t="str">
        <f>IF(Kundendaten!C361="","",IF(Kundendaten!F361="","",Kundendaten!F361))</f>
        <v/>
      </c>
      <c r="G360" s="37" t="str">
        <f>IF(Kundendaten!C361="","",IF(Kundendaten!G361="","",Kundendaten!G361))</f>
        <v/>
      </c>
      <c r="H360" s="38" t="str">
        <f>IF(Kundendaten!C361="","",IF(Kundendaten!H361="","",Kundendaten!H361))</f>
        <v/>
      </c>
      <c r="I360" s="37" t="str">
        <f>IF(Kundendaten!C361="","",IF(Kundendaten!I361="","",IF(OR(UPPER(Kundendaten!I361)="D",UPPER(Kundendaten!I361)="DE",UPPER(Kundendaten!I361)="DEU",UPPER(Kundendaten!I361)="DEUTSCHLAND",UPPER(Kundendaten!I361)="GERMANY",UPPER(Kundendaten!I361)="GER"),"",IFERROR(UPPER(VLOOKUP(UPPER(Kundendaten!I361),Laendercodes!$A:$B,2,FALSE())),UPPER(Kundendaten!I361)))))</f>
        <v/>
      </c>
      <c r="J360" s="59" t="str">
        <f>IF(Kundendaten!C361="","",Einstellungen!$C$9-Kundendaten!J361)</f>
        <v/>
      </c>
      <c r="K360" s="37" t="str">
        <f>IF(Kundendaten!C361="","",IF(J360&lt;0,-1,IF(J360&gt;Einstellungen!$C$11,0,IF(J360&lt;=Einstellungen!$D$15,5,IF(J360&lt;=Einstellungen!$D$16,4,IF(J360&lt;=Einstellungen!$D$17,3,IF(J360&lt;=Einstellungen!$D$18,2,1)))))))</f>
        <v/>
      </c>
      <c r="L360" s="37" t="str">
        <f>IF(Kundendaten!C361="","",IF(J360&lt;0,-1,IF(J360&gt;Einstellungen!$C$11,0,IF(Kundendaten!K361&gt;=Einstellungen!$C$24,5,IF(Kundendaten!K361&gt;=Einstellungen!$C$25,4,IF(Kundendaten!K361&gt;=Einstellungen!$C$26,3,IF(Kundendaten!K361&gt;=Einstellungen!$C$27,2,1)))))))</f>
        <v/>
      </c>
      <c r="M360" s="37" t="str">
        <f>IF(Kundendaten!C361="","",IF(J360&lt;0,-1,IF(J360&gt;Einstellungen!$C$11,0,IF(Kundendaten!L361&gt;=Einstellungen!$C$32,5,IF(Kundendaten!L361&gt;=Einstellungen!$C$33,4,IF(Kundendaten!L361&gt;=Einstellungen!$C$34,3,IF(Kundendaten!L361&gt;=Einstellungen!$C$35,2,1)))))))</f>
        <v/>
      </c>
      <c r="N360" s="37" t="str">
        <f>IF(Kundendaten!C361="","",IF(K360=-1,"",IF(K360=0,0,IF(SUM(Einstellungen!$G$15,Einstellungen!$G$24,Einstellungen!$G$32)&lt;&gt;100,"—",ROUND((K360*Einstellungen!$G$15+L360*Einstellungen!$G$24+M360*Einstellungen!$G$32)/100,1)))))</f>
        <v/>
      </c>
      <c r="O360" s="37" t="str">
        <f>IF(Kundendaten!C361="","",IF(K360=-1,"⚠ Datenfehler",IF(K360=0,"Inaktiv",IF(SUM(Einstellungen!$G$15,Einstellungen!$G$24,Einstellungen!$G$32)&lt;&gt;100,"—",IF(N360&gt;=4,"Champion",IF(N360&gt;=3,"Entwicklung",IF(N360&gt;=2,"Gefährdet","Abwanderung")))))))</f>
        <v/>
      </c>
    </row>
    <row r="361" spans="2:15" ht="14.25" customHeight="1" x14ac:dyDescent="0.35">
      <c r="B361" s="37" t="str">
        <f>IF(Kundendaten!C362="","",Kundendaten!B362)</f>
        <v/>
      </c>
      <c r="C361" s="38" t="str">
        <f>IF(Kundendaten!C362="","",IF(Kundendaten!C362="","",Kundendaten!C362))</f>
        <v/>
      </c>
      <c r="D361" s="38" t="str">
        <f>IF(Kundendaten!C362="","",IF(Kundendaten!D362="","",Kundendaten!D362))</f>
        <v/>
      </c>
      <c r="E361" s="38" t="str">
        <f>IF(Kundendaten!C362="","",IF(Kundendaten!E362="","",Kundendaten!E362))</f>
        <v/>
      </c>
      <c r="F361" s="38" t="str">
        <f>IF(Kundendaten!C362="","",IF(Kundendaten!F362="","",Kundendaten!F362))</f>
        <v/>
      </c>
      <c r="G361" s="37" t="str">
        <f>IF(Kundendaten!C362="","",IF(Kundendaten!G362="","",Kundendaten!G362))</f>
        <v/>
      </c>
      <c r="H361" s="38" t="str">
        <f>IF(Kundendaten!C362="","",IF(Kundendaten!H362="","",Kundendaten!H362))</f>
        <v/>
      </c>
      <c r="I361" s="37" t="str">
        <f>IF(Kundendaten!C362="","",IF(Kundendaten!I362="","",IF(OR(UPPER(Kundendaten!I362)="D",UPPER(Kundendaten!I362)="DE",UPPER(Kundendaten!I362)="DEU",UPPER(Kundendaten!I362)="DEUTSCHLAND",UPPER(Kundendaten!I362)="GERMANY",UPPER(Kundendaten!I362)="GER"),"",IFERROR(UPPER(VLOOKUP(UPPER(Kundendaten!I362),Laendercodes!$A:$B,2,FALSE())),UPPER(Kundendaten!I362)))))</f>
        <v/>
      </c>
      <c r="J361" s="59" t="str">
        <f>IF(Kundendaten!C362="","",Einstellungen!$C$9-Kundendaten!J362)</f>
        <v/>
      </c>
      <c r="K361" s="37" t="str">
        <f>IF(Kundendaten!C362="","",IF(J361&lt;0,-1,IF(J361&gt;Einstellungen!$C$11,0,IF(J361&lt;=Einstellungen!$D$15,5,IF(J361&lt;=Einstellungen!$D$16,4,IF(J361&lt;=Einstellungen!$D$17,3,IF(J361&lt;=Einstellungen!$D$18,2,1)))))))</f>
        <v/>
      </c>
      <c r="L361" s="37" t="str">
        <f>IF(Kundendaten!C362="","",IF(J361&lt;0,-1,IF(J361&gt;Einstellungen!$C$11,0,IF(Kundendaten!K362&gt;=Einstellungen!$C$24,5,IF(Kundendaten!K362&gt;=Einstellungen!$C$25,4,IF(Kundendaten!K362&gt;=Einstellungen!$C$26,3,IF(Kundendaten!K362&gt;=Einstellungen!$C$27,2,1)))))))</f>
        <v/>
      </c>
      <c r="M361" s="37" t="str">
        <f>IF(Kundendaten!C362="","",IF(J361&lt;0,-1,IF(J361&gt;Einstellungen!$C$11,0,IF(Kundendaten!L362&gt;=Einstellungen!$C$32,5,IF(Kundendaten!L362&gt;=Einstellungen!$C$33,4,IF(Kundendaten!L362&gt;=Einstellungen!$C$34,3,IF(Kundendaten!L362&gt;=Einstellungen!$C$35,2,1)))))))</f>
        <v/>
      </c>
      <c r="N361" s="37" t="str">
        <f>IF(Kundendaten!C362="","",IF(K361=-1,"",IF(K361=0,0,IF(SUM(Einstellungen!$G$15,Einstellungen!$G$24,Einstellungen!$G$32)&lt;&gt;100,"—",ROUND((K361*Einstellungen!$G$15+L361*Einstellungen!$G$24+M361*Einstellungen!$G$32)/100,1)))))</f>
        <v/>
      </c>
      <c r="O361" s="37" t="str">
        <f>IF(Kundendaten!C362="","",IF(K361=-1,"⚠ Datenfehler",IF(K361=0,"Inaktiv",IF(SUM(Einstellungen!$G$15,Einstellungen!$G$24,Einstellungen!$G$32)&lt;&gt;100,"—",IF(N361&gt;=4,"Champion",IF(N361&gt;=3,"Entwicklung",IF(N361&gt;=2,"Gefährdet","Abwanderung")))))))</f>
        <v/>
      </c>
    </row>
    <row r="362" spans="2:15" ht="14.25" customHeight="1" x14ac:dyDescent="0.35">
      <c r="B362" s="37" t="str">
        <f>IF(Kundendaten!C363="","",Kundendaten!B363)</f>
        <v/>
      </c>
      <c r="C362" s="38" t="str">
        <f>IF(Kundendaten!C363="","",IF(Kundendaten!C363="","",Kundendaten!C363))</f>
        <v/>
      </c>
      <c r="D362" s="38" t="str">
        <f>IF(Kundendaten!C363="","",IF(Kundendaten!D363="","",Kundendaten!D363))</f>
        <v/>
      </c>
      <c r="E362" s="38" t="str">
        <f>IF(Kundendaten!C363="","",IF(Kundendaten!E363="","",Kundendaten!E363))</f>
        <v/>
      </c>
      <c r="F362" s="38" t="str">
        <f>IF(Kundendaten!C363="","",IF(Kundendaten!F363="","",Kundendaten!F363))</f>
        <v/>
      </c>
      <c r="G362" s="37" t="str">
        <f>IF(Kundendaten!C363="","",IF(Kundendaten!G363="","",Kundendaten!G363))</f>
        <v/>
      </c>
      <c r="H362" s="38" t="str">
        <f>IF(Kundendaten!C363="","",IF(Kundendaten!H363="","",Kundendaten!H363))</f>
        <v/>
      </c>
      <c r="I362" s="37" t="str">
        <f>IF(Kundendaten!C363="","",IF(Kundendaten!I363="","",IF(OR(UPPER(Kundendaten!I363)="D",UPPER(Kundendaten!I363)="DE",UPPER(Kundendaten!I363)="DEU",UPPER(Kundendaten!I363)="DEUTSCHLAND",UPPER(Kundendaten!I363)="GERMANY",UPPER(Kundendaten!I363)="GER"),"",IFERROR(UPPER(VLOOKUP(UPPER(Kundendaten!I363),Laendercodes!$A:$B,2,FALSE())),UPPER(Kundendaten!I363)))))</f>
        <v/>
      </c>
      <c r="J362" s="59" t="str">
        <f>IF(Kundendaten!C363="","",Einstellungen!$C$9-Kundendaten!J363)</f>
        <v/>
      </c>
      <c r="K362" s="37" t="str">
        <f>IF(Kundendaten!C363="","",IF(J362&lt;0,-1,IF(J362&gt;Einstellungen!$C$11,0,IF(J362&lt;=Einstellungen!$D$15,5,IF(J362&lt;=Einstellungen!$D$16,4,IF(J362&lt;=Einstellungen!$D$17,3,IF(J362&lt;=Einstellungen!$D$18,2,1)))))))</f>
        <v/>
      </c>
      <c r="L362" s="37" t="str">
        <f>IF(Kundendaten!C363="","",IF(J362&lt;0,-1,IF(J362&gt;Einstellungen!$C$11,0,IF(Kundendaten!K363&gt;=Einstellungen!$C$24,5,IF(Kundendaten!K363&gt;=Einstellungen!$C$25,4,IF(Kundendaten!K363&gt;=Einstellungen!$C$26,3,IF(Kundendaten!K363&gt;=Einstellungen!$C$27,2,1)))))))</f>
        <v/>
      </c>
      <c r="M362" s="37" t="str">
        <f>IF(Kundendaten!C363="","",IF(J362&lt;0,-1,IF(J362&gt;Einstellungen!$C$11,0,IF(Kundendaten!L363&gt;=Einstellungen!$C$32,5,IF(Kundendaten!L363&gt;=Einstellungen!$C$33,4,IF(Kundendaten!L363&gt;=Einstellungen!$C$34,3,IF(Kundendaten!L363&gt;=Einstellungen!$C$35,2,1)))))))</f>
        <v/>
      </c>
      <c r="N362" s="37" t="str">
        <f>IF(Kundendaten!C363="","",IF(K362=-1,"",IF(K362=0,0,IF(SUM(Einstellungen!$G$15,Einstellungen!$G$24,Einstellungen!$G$32)&lt;&gt;100,"—",ROUND((K362*Einstellungen!$G$15+L362*Einstellungen!$G$24+M362*Einstellungen!$G$32)/100,1)))))</f>
        <v/>
      </c>
      <c r="O362" s="37" t="str">
        <f>IF(Kundendaten!C363="","",IF(K362=-1,"⚠ Datenfehler",IF(K362=0,"Inaktiv",IF(SUM(Einstellungen!$G$15,Einstellungen!$G$24,Einstellungen!$G$32)&lt;&gt;100,"—",IF(N362&gt;=4,"Champion",IF(N362&gt;=3,"Entwicklung",IF(N362&gt;=2,"Gefährdet","Abwanderung")))))))</f>
        <v/>
      </c>
    </row>
    <row r="363" spans="2:15" ht="14.25" customHeight="1" x14ac:dyDescent="0.35">
      <c r="B363" s="37" t="str">
        <f>IF(Kundendaten!C364="","",Kundendaten!B364)</f>
        <v/>
      </c>
      <c r="C363" s="38" t="str">
        <f>IF(Kundendaten!C364="","",IF(Kundendaten!C364="","",Kundendaten!C364))</f>
        <v/>
      </c>
      <c r="D363" s="38" t="str">
        <f>IF(Kundendaten!C364="","",IF(Kundendaten!D364="","",Kundendaten!D364))</f>
        <v/>
      </c>
      <c r="E363" s="38" t="str">
        <f>IF(Kundendaten!C364="","",IF(Kundendaten!E364="","",Kundendaten!E364))</f>
        <v/>
      </c>
      <c r="F363" s="38" t="str">
        <f>IF(Kundendaten!C364="","",IF(Kundendaten!F364="","",Kundendaten!F364))</f>
        <v/>
      </c>
      <c r="G363" s="37" t="str">
        <f>IF(Kundendaten!C364="","",IF(Kundendaten!G364="","",Kundendaten!G364))</f>
        <v/>
      </c>
      <c r="H363" s="38" t="str">
        <f>IF(Kundendaten!C364="","",IF(Kundendaten!H364="","",Kundendaten!H364))</f>
        <v/>
      </c>
      <c r="I363" s="37" t="str">
        <f>IF(Kundendaten!C364="","",IF(Kundendaten!I364="","",IF(OR(UPPER(Kundendaten!I364)="D",UPPER(Kundendaten!I364)="DE",UPPER(Kundendaten!I364)="DEU",UPPER(Kundendaten!I364)="DEUTSCHLAND",UPPER(Kundendaten!I364)="GERMANY",UPPER(Kundendaten!I364)="GER"),"",IFERROR(UPPER(VLOOKUP(UPPER(Kundendaten!I364),Laendercodes!$A:$B,2,FALSE())),UPPER(Kundendaten!I364)))))</f>
        <v/>
      </c>
      <c r="J363" s="59" t="str">
        <f>IF(Kundendaten!C364="","",Einstellungen!$C$9-Kundendaten!J364)</f>
        <v/>
      </c>
      <c r="K363" s="37" t="str">
        <f>IF(Kundendaten!C364="","",IF(J363&lt;0,-1,IF(J363&gt;Einstellungen!$C$11,0,IF(J363&lt;=Einstellungen!$D$15,5,IF(J363&lt;=Einstellungen!$D$16,4,IF(J363&lt;=Einstellungen!$D$17,3,IF(J363&lt;=Einstellungen!$D$18,2,1)))))))</f>
        <v/>
      </c>
      <c r="L363" s="37" t="str">
        <f>IF(Kundendaten!C364="","",IF(J363&lt;0,-1,IF(J363&gt;Einstellungen!$C$11,0,IF(Kundendaten!K364&gt;=Einstellungen!$C$24,5,IF(Kundendaten!K364&gt;=Einstellungen!$C$25,4,IF(Kundendaten!K364&gt;=Einstellungen!$C$26,3,IF(Kundendaten!K364&gt;=Einstellungen!$C$27,2,1)))))))</f>
        <v/>
      </c>
      <c r="M363" s="37" t="str">
        <f>IF(Kundendaten!C364="","",IF(J363&lt;0,-1,IF(J363&gt;Einstellungen!$C$11,0,IF(Kundendaten!L364&gt;=Einstellungen!$C$32,5,IF(Kundendaten!L364&gt;=Einstellungen!$C$33,4,IF(Kundendaten!L364&gt;=Einstellungen!$C$34,3,IF(Kundendaten!L364&gt;=Einstellungen!$C$35,2,1)))))))</f>
        <v/>
      </c>
      <c r="N363" s="37" t="str">
        <f>IF(Kundendaten!C364="","",IF(K363=-1,"",IF(K363=0,0,IF(SUM(Einstellungen!$G$15,Einstellungen!$G$24,Einstellungen!$G$32)&lt;&gt;100,"—",ROUND((K363*Einstellungen!$G$15+L363*Einstellungen!$G$24+M363*Einstellungen!$G$32)/100,1)))))</f>
        <v/>
      </c>
      <c r="O363" s="37" t="str">
        <f>IF(Kundendaten!C364="","",IF(K363=-1,"⚠ Datenfehler",IF(K363=0,"Inaktiv",IF(SUM(Einstellungen!$G$15,Einstellungen!$G$24,Einstellungen!$G$32)&lt;&gt;100,"—",IF(N363&gt;=4,"Champion",IF(N363&gt;=3,"Entwicklung",IF(N363&gt;=2,"Gefährdet","Abwanderung")))))))</f>
        <v/>
      </c>
    </row>
    <row r="364" spans="2:15" ht="14.25" customHeight="1" x14ac:dyDescent="0.35">
      <c r="B364" s="37" t="str">
        <f>IF(Kundendaten!C365="","",Kundendaten!B365)</f>
        <v/>
      </c>
      <c r="C364" s="38" t="str">
        <f>IF(Kundendaten!C365="","",IF(Kundendaten!C365="","",Kundendaten!C365))</f>
        <v/>
      </c>
      <c r="D364" s="38" t="str">
        <f>IF(Kundendaten!C365="","",IF(Kundendaten!D365="","",Kundendaten!D365))</f>
        <v/>
      </c>
      <c r="E364" s="38" t="str">
        <f>IF(Kundendaten!C365="","",IF(Kundendaten!E365="","",Kundendaten!E365))</f>
        <v/>
      </c>
      <c r="F364" s="38" t="str">
        <f>IF(Kundendaten!C365="","",IF(Kundendaten!F365="","",Kundendaten!F365))</f>
        <v/>
      </c>
      <c r="G364" s="37" t="str">
        <f>IF(Kundendaten!C365="","",IF(Kundendaten!G365="","",Kundendaten!G365))</f>
        <v/>
      </c>
      <c r="H364" s="38" t="str">
        <f>IF(Kundendaten!C365="","",IF(Kundendaten!H365="","",Kundendaten!H365))</f>
        <v/>
      </c>
      <c r="I364" s="37" t="str">
        <f>IF(Kundendaten!C365="","",IF(Kundendaten!I365="","",IF(OR(UPPER(Kundendaten!I365)="D",UPPER(Kundendaten!I365)="DE",UPPER(Kundendaten!I365)="DEU",UPPER(Kundendaten!I365)="DEUTSCHLAND",UPPER(Kundendaten!I365)="GERMANY",UPPER(Kundendaten!I365)="GER"),"",IFERROR(UPPER(VLOOKUP(UPPER(Kundendaten!I365),Laendercodes!$A:$B,2,FALSE())),UPPER(Kundendaten!I365)))))</f>
        <v/>
      </c>
      <c r="J364" s="59" t="str">
        <f>IF(Kundendaten!C365="","",Einstellungen!$C$9-Kundendaten!J365)</f>
        <v/>
      </c>
      <c r="K364" s="37" t="str">
        <f>IF(Kundendaten!C365="","",IF(J364&lt;0,-1,IF(J364&gt;Einstellungen!$C$11,0,IF(J364&lt;=Einstellungen!$D$15,5,IF(J364&lt;=Einstellungen!$D$16,4,IF(J364&lt;=Einstellungen!$D$17,3,IF(J364&lt;=Einstellungen!$D$18,2,1)))))))</f>
        <v/>
      </c>
      <c r="L364" s="37" t="str">
        <f>IF(Kundendaten!C365="","",IF(J364&lt;0,-1,IF(J364&gt;Einstellungen!$C$11,0,IF(Kundendaten!K365&gt;=Einstellungen!$C$24,5,IF(Kundendaten!K365&gt;=Einstellungen!$C$25,4,IF(Kundendaten!K365&gt;=Einstellungen!$C$26,3,IF(Kundendaten!K365&gt;=Einstellungen!$C$27,2,1)))))))</f>
        <v/>
      </c>
      <c r="M364" s="37" t="str">
        <f>IF(Kundendaten!C365="","",IF(J364&lt;0,-1,IF(J364&gt;Einstellungen!$C$11,0,IF(Kundendaten!L365&gt;=Einstellungen!$C$32,5,IF(Kundendaten!L365&gt;=Einstellungen!$C$33,4,IF(Kundendaten!L365&gt;=Einstellungen!$C$34,3,IF(Kundendaten!L365&gt;=Einstellungen!$C$35,2,1)))))))</f>
        <v/>
      </c>
      <c r="N364" s="37" t="str">
        <f>IF(Kundendaten!C365="","",IF(K364=-1,"",IF(K364=0,0,IF(SUM(Einstellungen!$G$15,Einstellungen!$G$24,Einstellungen!$G$32)&lt;&gt;100,"—",ROUND((K364*Einstellungen!$G$15+L364*Einstellungen!$G$24+M364*Einstellungen!$G$32)/100,1)))))</f>
        <v/>
      </c>
      <c r="O364" s="37" t="str">
        <f>IF(Kundendaten!C365="","",IF(K364=-1,"⚠ Datenfehler",IF(K364=0,"Inaktiv",IF(SUM(Einstellungen!$G$15,Einstellungen!$G$24,Einstellungen!$G$32)&lt;&gt;100,"—",IF(N364&gt;=4,"Champion",IF(N364&gt;=3,"Entwicklung",IF(N364&gt;=2,"Gefährdet","Abwanderung")))))))</f>
        <v/>
      </c>
    </row>
    <row r="365" spans="2:15" ht="14.25" customHeight="1" x14ac:dyDescent="0.35">
      <c r="B365" s="37" t="str">
        <f>IF(Kundendaten!C366="","",Kundendaten!B366)</f>
        <v/>
      </c>
      <c r="C365" s="38" t="str">
        <f>IF(Kundendaten!C366="","",IF(Kundendaten!C366="","",Kundendaten!C366))</f>
        <v/>
      </c>
      <c r="D365" s="38" t="str">
        <f>IF(Kundendaten!C366="","",IF(Kundendaten!D366="","",Kundendaten!D366))</f>
        <v/>
      </c>
      <c r="E365" s="38" t="str">
        <f>IF(Kundendaten!C366="","",IF(Kundendaten!E366="","",Kundendaten!E366))</f>
        <v/>
      </c>
      <c r="F365" s="38" t="str">
        <f>IF(Kundendaten!C366="","",IF(Kundendaten!F366="","",Kundendaten!F366))</f>
        <v/>
      </c>
      <c r="G365" s="37" t="str">
        <f>IF(Kundendaten!C366="","",IF(Kundendaten!G366="","",Kundendaten!G366))</f>
        <v/>
      </c>
      <c r="H365" s="38" t="str">
        <f>IF(Kundendaten!C366="","",IF(Kundendaten!H366="","",Kundendaten!H366))</f>
        <v/>
      </c>
      <c r="I365" s="37" t="str">
        <f>IF(Kundendaten!C366="","",IF(Kundendaten!I366="","",IF(OR(UPPER(Kundendaten!I366)="D",UPPER(Kundendaten!I366)="DE",UPPER(Kundendaten!I366)="DEU",UPPER(Kundendaten!I366)="DEUTSCHLAND",UPPER(Kundendaten!I366)="GERMANY",UPPER(Kundendaten!I366)="GER"),"",IFERROR(UPPER(VLOOKUP(UPPER(Kundendaten!I366),Laendercodes!$A:$B,2,FALSE())),UPPER(Kundendaten!I366)))))</f>
        <v/>
      </c>
      <c r="J365" s="59" t="str">
        <f>IF(Kundendaten!C366="","",Einstellungen!$C$9-Kundendaten!J366)</f>
        <v/>
      </c>
      <c r="K365" s="37" t="str">
        <f>IF(Kundendaten!C366="","",IF(J365&lt;0,-1,IF(J365&gt;Einstellungen!$C$11,0,IF(J365&lt;=Einstellungen!$D$15,5,IF(J365&lt;=Einstellungen!$D$16,4,IF(J365&lt;=Einstellungen!$D$17,3,IF(J365&lt;=Einstellungen!$D$18,2,1)))))))</f>
        <v/>
      </c>
      <c r="L365" s="37" t="str">
        <f>IF(Kundendaten!C366="","",IF(J365&lt;0,-1,IF(J365&gt;Einstellungen!$C$11,0,IF(Kundendaten!K366&gt;=Einstellungen!$C$24,5,IF(Kundendaten!K366&gt;=Einstellungen!$C$25,4,IF(Kundendaten!K366&gt;=Einstellungen!$C$26,3,IF(Kundendaten!K366&gt;=Einstellungen!$C$27,2,1)))))))</f>
        <v/>
      </c>
      <c r="M365" s="37" t="str">
        <f>IF(Kundendaten!C366="","",IF(J365&lt;0,-1,IF(J365&gt;Einstellungen!$C$11,0,IF(Kundendaten!L366&gt;=Einstellungen!$C$32,5,IF(Kundendaten!L366&gt;=Einstellungen!$C$33,4,IF(Kundendaten!L366&gt;=Einstellungen!$C$34,3,IF(Kundendaten!L366&gt;=Einstellungen!$C$35,2,1)))))))</f>
        <v/>
      </c>
      <c r="N365" s="37" t="str">
        <f>IF(Kundendaten!C366="","",IF(K365=-1,"",IF(K365=0,0,IF(SUM(Einstellungen!$G$15,Einstellungen!$G$24,Einstellungen!$G$32)&lt;&gt;100,"—",ROUND((K365*Einstellungen!$G$15+L365*Einstellungen!$G$24+M365*Einstellungen!$G$32)/100,1)))))</f>
        <v/>
      </c>
      <c r="O365" s="37" t="str">
        <f>IF(Kundendaten!C366="","",IF(K365=-1,"⚠ Datenfehler",IF(K365=0,"Inaktiv",IF(SUM(Einstellungen!$G$15,Einstellungen!$G$24,Einstellungen!$G$32)&lt;&gt;100,"—",IF(N365&gt;=4,"Champion",IF(N365&gt;=3,"Entwicklung",IF(N365&gt;=2,"Gefährdet","Abwanderung")))))))</f>
        <v/>
      </c>
    </row>
    <row r="366" spans="2:15" ht="14.25" customHeight="1" x14ac:dyDescent="0.35">
      <c r="B366" s="37" t="str">
        <f>IF(Kundendaten!C367="","",Kundendaten!B367)</f>
        <v/>
      </c>
      <c r="C366" s="38" t="str">
        <f>IF(Kundendaten!C367="","",IF(Kundendaten!C367="","",Kundendaten!C367))</f>
        <v/>
      </c>
      <c r="D366" s="38" t="str">
        <f>IF(Kundendaten!C367="","",IF(Kundendaten!D367="","",Kundendaten!D367))</f>
        <v/>
      </c>
      <c r="E366" s="38" t="str">
        <f>IF(Kundendaten!C367="","",IF(Kundendaten!E367="","",Kundendaten!E367))</f>
        <v/>
      </c>
      <c r="F366" s="38" t="str">
        <f>IF(Kundendaten!C367="","",IF(Kundendaten!F367="","",Kundendaten!F367))</f>
        <v/>
      </c>
      <c r="G366" s="37" t="str">
        <f>IF(Kundendaten!C367="","",IF(Kundendaten!G367="","",Kundendaten!G367))</f>
        <v/>
      </c>
      <c r="H366" s="38" t="str">
        <f>IF(Kundendaten!C367="","",IF(Kundendaten!H367="","",Kundendaten!H367))</f>
        <v/>
      </c>
      <c r="I366" s="37" t="str">
        <f>IF(Kundendaten!C367="","",IF(Kundendaten!I367="","",IF(OR(UPPER(Kundendaten!I367)="D",UPPER(Kundendaten!I367)="DE",UPPER(Kundendaten!I367)="DEU",UPPER(Kundendaten!I367)="DEUTSCHLAND",UPPER(Kundendaten!I367)="GERMANY",UPPER(Kundendaten!I367)="GER"),"",IFERROR(UPPER(VLOOKUP(UPPER(Kundendaten!I367),Laendercodes!$A:$B,2,FALSE())),UPPER(Kundendaten!I367)))))</f>
        <v/>
      </c>
      <c r="J366" s="59" t="str">
        <f>IF(Kundendaten!C367="","",Einstellungen!$C$9-Kundendaten!J367)</f>
        <v/>
      </c>
      <c r="K366" s="37" t="str">
        <f>IF(Kundendaten!C367="","",IF(J366&lt;0,-1,IF(J366&gt;Einstellungen!$C$11,0,IF(J366&lt;=Einstellungen!$D$15,5,IF(J366&lt;=Einstellungen!$D$16,4,IF(J366&lt;=Einstellungen!$D$17,3,IF(J366&lt;=Einstellungen!$D$18,2,1)))))))</f>
        <v/>
      </c>
      <c r="L366" s="37" t="str">
        <f>IF(Kundendaten!C367="","",IF(J366&lt;0,-1,IF(J366&gt;Einstellungen!$C$11,0,IF(Kundendaten!K367&gt;=Einstellungen!$C$24,5,IF(Kundendaten!K367&gt;=Einstellungen!$C$25,4,IF(Kundendaten!K367&gt;=Einstellungen!$C$26,3,IF(Kundendaten!K367&gt;=Einstellungen!$C$27,2,1)))))))</f>
        <v/>
      </c>
      <c r="M366" s="37" t="str">
        <f>IF(Kundendaten!C367="","",IF(J366&lt;0,-1,IF(J366&gt;Einstellungen!$C$11,0,IF(Kundendaten!L367&gt;=Einstellungen!$C$32,5,IF(Kundendaten!L367&gt;=Einstellungen!$C$33,4,IF(Kundendaten!L367&gt;=Einstellungen!$C$34,3,IF(Kundendaten!L367&gt;=Einstellungen!$C$35,2,1)))))))</f>
        <v/>
      </c>
      <c r="N366" s="37" t="str">
        <f>IF(Kundendaten!C367="","",IF(K366=-1,"",IF(K366=0,0,IF(SUM(Einstellungen!$G$15,Einstellungen!$G$24,Einstellungen!$G$32)&lt;&gt;100,"—",ROUND((K366*Einstellungen!$G$15+L366*Einstellungen!$G$24+M366*Einstellungen!$G$32)/100,1)))))</f>
        <v/>
      </c>
      <c r="O366" s="37" t="str">
        <f>IF(Kundendaten!C367="","",IF(K366=-1,"⚠ Datenfehler",IF(K366=0,"Inaktiv",IF(SUM(Einstellungen!$G$15,Einstellungen!$G$24,Einstellungen!$G$32)&lt;&gt;100,"—",IF(N366&gt;=4,"Champion",IF(N366&gt;=3,"Entwicklung",IF(N366&gt;=2,"Gefährdet","Abwanderung")))))))</f>
        <v/>
      </c>
    </row>
    <row r="367" spans="2:15" ht="14.25" customHeight="1" x14ac:dyDescent="0.35">
      <c r="B367" s="37" t="str">
        <f>IF(Kundendaten!C368="","",Kundendaten!B368)</f>
        <v/>
      </c>
      <c r="C367" s="38" t="str">
        <f>IF(Kundendaten!C368="","",IF(Kundendaten!C368="","",Kundendaten!C368))</f>
        <v/>
      </c>
      <c r="D367" s="38" t="str">
        <f>IF(Kundendaten!C368="","",IF(Kundendaten!D368="","",Kundendaten!D368))</f>
        <v/>
      </c>
      <c r="E367" s="38" t="str">
        <f>IF(Kundendaten!C368="","",IF(Kundendaten!E368="","",Kundendaten!E368))</f>
        <v/>
      </c>
      <c r="F367" s="38" t="str">
        <f>IF(Kundendaten!C368="","",IF(Kundendaten!F368="","",Kundendaten!F368))</f>
        <v/>
      </c>
      <c r="G367" s="37" t="str">
        <f>IF(Kundendaten!C368="","",IF(Kundendaten!G368="","",Kundendaten!G368))</f>
        <v/>
      </c>
      <c r="H367" s="38" t="str">
        <f>IF(Kundendaten!C368="","",IF(Kundendaten!H368="","",Kundendaten!H368))</f>
        <v/>
      </c>
      <c r="I367" s="37" t="str">
        <f>IF(Kundendaten!C368="","",IF(Kundendaten!I368="","",IF(OR(UPPER(Kundendaten!I368)="D",UPPER(Kundendaten!I368)="DE",UPPER(Kundendaten!I368)="DEU",UPPER(Kundendaten!I368)="DEUTSCHLAND",UPPER(Kundendaten!I368)="GERMANY",UPPER(Kundendaten!I368)="GER"),"",IFERROR(UPPER(VLOOKUP(UPPER(Kundendaten!I368),Laendercodes!$A:$B,2,FALSE())),UPPER(Kundendaten!I368)))))</f>
        <v/>
      </c>
      <c r="J367" s="59" t="str">
        <f>IF(Kundendaten!C368="","",Einstellungen!$C$9-Kundendaten!J368)</f>
        <v/>
      </c>
      <c r="K367" s="37" t="str">
        <f>IF(Kundendaten!C368="","",IF(J367&lt;0,-1,IF(J367&gt;Einstellungen!$C$11,0,IF(J367&lt;=Einstellungen!$D$15,5,IF(J367&lt;=Einstellungen!$D$16,4,IF(J367&lt;=Einstellungen!$D$17,3,IF(J367&lt;=Einstellungen!$D$18,2,1)))))))</f>
        <v/>
      </c>
      <c r="L367" s="37" t="str">
        <f>IF(Kundendaten!C368="","",IF(J367&lt;0,-1,IF(J367&gt;Einstellungen!$C$11,0,IF(Kundendaten!K368&gt;=Einstellungen!$C$24,5,IF(Kundendaten!K368&gt;=Einstellungen!$C$25,4,IF(Kundendaten!K368&gt;=Einstellungen!$C$26,3,IF(Kundendaten!K368&gt;=Einstellungen!$C$27,2,1)))))))</f>
        <v/>
      </c>
      <c r="M367" s="37" t="str">
        <f>IF(Kundendaten!C368="","",IF(J367&lt;0,-1,IF(J367&gt;Einstellungen!$C$11,0,IF(Kundendaten!L368&gt;=Einstellungen!$C$32,5,IF(Kundendaten!L368&gt;=Einstellungen!$C$33,4,IF(Kundendaten!L368&gt;=Einstellungen!$C$34,3,IF(Kundendaten!L368&gt;=Einstellungen!$C$35,2,1)))))))</f>
        <v/>
      </c>
      <c r="N367" s="37" t="str">
        <f>IF(Kundendaten!C368="","",IF(K367=-1,"",IF(K367=0,0,IF(SUM(Einstellungen!$G$15,Einstellungen!$G$24,Einstellungen!$G$32)&lt;&gt;100,"—",ROUND((K367*Einstellungen!$G$15+L367*Einstellungen!$G$24+M367*Einstellungen!$G$32)/100,1)))))</f>
        <v/>
      </c>
      <c r="O367" s="37" t="str">
        <f>IF(Kundendaten!C368="","",IF(K367=-1,"⚠ Datenfehler",IF(K367=0,"Inaktiv",IF(SUM(Einstellungen!$G$15,Einstellungen!$G$24,Einstellungen!$G$32)&lt;&gt;100,"—",IF(N367&gt;=4,"Champion",IF(N367&gt;=3,"Entwicklung",IF(N367&gt;=2,"Gefährdet","Abwanderung")))))))</f>
        <v/>
      </c>
    </row>
    <row r="368" spans="2:15" ht="14.25" customHeight="1" x14ac:dyDescent="0.35">
      <c r="B368" s="37" t="str">
        <f>IF(Kundendaten!C369="","",Kundendaten!B369)</f>
        <v/>
      </c>
      <c r="C368" s="38" t="str">
        <f>IF(Kundendaten!C369="","",IF(Kundendaten!C369="","",Kundendaten!C369))</f>
        <v/>
      </c>
      <c r="D368" s="38" t="str">
        <f>IF(Kundendaten!C369="","",IF(Kundendaten!D369="","",Kundendaten!D369))</f>
        <v/>
      </c>
      <c r="E368" s="38" t="str">
        <f>IF(Kundendaten!C369="","",IF(Kundendaten!E369="","",Kundendaten!E369))</f>
        <v/>
      </c>
      <c r="F368" s="38" t="str">
        <f>IF(Kundendaten!C369="","",IF(Kundendaten!F369="","",Kundendaten!F369))</f>
        <v/>
      </c>
      <c r="G368" s="37" t="str">
        <f>IF(Kundendaten!C369="","",IF(Kundendaten!G369="","",Kundendaten!G369))</f>
        <v/>
      </c>
      <c r="H368" s="38" t="str">
        <f>IF(Kundendaten!C369="","",IF(Kundendaten!H369="","",Kundendaten!H369))</f>
        <v/>
      </c>
      <c r="I368" s="37" t="str">
        <f>IF(Kundendaten!C369="","",IF(Kundendaten!I369="","",IF(OR(UPPER(Kundendaten!I369)="D",UPPER(Kundendaten!I369)="DE",UPPER(Kundendaten!I369)="DEU",UPPER(Kundendaten!I369)="DEUTSCHLAND",UPPER(Kundendaten!I369)="GERMANY",UPPER(Kundendaten!I369)="GER"),"",IFERROR(UPPER(VLOOKUP(UPPER(Kundendaten!I369),Laendercodes!$A:$B,2,FALSE())),UPPER(Kundendaten!I369)))))</f>
        <v/>
      </c>
      <c r="J368" s="59" t="str">
        <f>IF(Kundendaten!C369="","",Einstellungen!$C$9-Kundendaten!J369)</f>
        <v/>
      </c>
      <c r="K368" s="37" t="str">
        <f>IF(Kundendaten!C369="","",IF(J368&lt;0,-1,IF(J368&gt;Einstellungen!$C$11,0,IF(J368&lt;=Einstellungen!$D$15,5,IF(J368&lt;=Einstellungen!$D$16,4,IF(J368&lt;=Einstellungen!$D$17,3,IF(J368&lt;=Einstellungen!$D$18,2,1)))))))</f>
        <v/>
      </c>
      <c r="L368" s="37" t="str">
        <f>IF(Kundendaten!C369="","",IF(J368&lt;0,-1,IF(J368&gt;Einstellungen!$C$11,0,IF(Kundendaten!K369&gt;=Einstellungen!$C$24,5,IF(Kundendaten!K369&gt;=Einstellungen!$C$25,4,IF(Kundendaten!K369&gt;=Einstellungen!$C$26,3,IF(Kundendaten!K369&gt;=Einstellungen!$C$27,2,1)))))))</f>
        <v/>
      </c>
      <c r="M368" s="37" t="str">
        <f>IF(Kundendaten!C369="","",IF(J368&lt;0,-1,IF(J368&gt;Einstellungen!$C$11,0,IF(Kundendaten!L369&gt;=Einstellungen!$C$32,5,IF(Kundendaten!L369&gt;=Einstellungen!$C$33,4,IF(Kundendaten!L369&gt;=Einstellungen!$C$34,3,IF(Kundendaten!L369&gt;=Einstellungen!$C$35,2,1)))))))</f>
        <v/>
      </c>
      <c r="N368" s="37" t="str">
        <f>IF(Kundendaten!C369="","",IF(K368=-1,"",IF(K368=0,0,IF(SUM(Einstellungen!$G$15,Einstellungen!$G$24,Einstellungen!$G$32)&lt;&gt;100,"—",ROUND((K368*Einstellungen!$G$15+L368*Einstellungen!$G$24+M368*Einstellungen!$G$32)/100,1)))))</f>
        <v/>
      </c>
      <c r="O368" s="37" t="str">
        <f>IF(Kundendaten!C369="","",IF(K368=-1,"⚠ Datenfehler",IF(K368=0,"Inaktiv",IF(SUM(Einstellungen!$G$15,Einstellungen!$G$24,Einstellungen!$G$32)&lt;&gt;100,"—",IF(N368&gt;=4,"Champion",IF(N368&gt;=3,"Entwicklung",IF(N368&gt;=2,"Gefährdet","Abwanderung")))))))</f>
        <v/>
      </c>
    </row>
    <row r="369" spans="2:15" ht="14.25" customHeight="1" x14ac:dyDescent="0.35">
      <c r="B369" s="37" t="str">
        <f>IF(Kundendaten!C370="","",Kundendaten!B370)</f>
        <v/>
      </c>
      <c r="C369" s="38" t="str">
        <f>IF(Kundendaten!C370="","",IF(Kundendaten!C370="","",Kundendaten!C370))</f>
        <v/>
      </c>
      <c r="D369" s="38" t="str">
        <f>IF(Kundendaten!C370="","",IF(Kundendaten!D370="","",Kundendaten!D370))</f>
        <v/>
      </c>
      <c r="E369" s="38" t="str">
        <f>IF(Kundendaten!C370="","",IF(Kundendaten!E370="","",Kundendaten!E370))</f>
        <v/>
      </c>
      <c r="F369" s="38" t="str">
        <f>IF(Kundendaten!C370="","",IF(Kundendaten!F370="","",Kundendaten!F370))</f>
        <v/>
      </c>
      <c r="G369" s="37" t="str">
        <f>IF(Kundendaten!C370="","",IF(Kundendaten!G370="","",Kundendaten!G370))</f>
        <v/>
      </c>
      <c r="H369" s="38" t="str">
        <f>IF(Kundendaten!C370="","",IF(Kundendaten!H370="","",Kundendaten!H370))</f>
        <v/>
      </c>
      <c r="I369" s="37" t="str">
        <f>IF(Kundendaten!C370="","",IF(Kundendaten!I370="","",IF(OR(UPPER(Kundendaten!I370)="D",UPPER(Kundendaten!I370)="DE",UPPER(Kundendaten!I370)="DEU",UPPER(Kundendaten!I370)="DEUTSCHLAND",UPPER(Kundendaten!I370)="GERMANY",UPPER(Kundendaten!I370)="GER"),"",IFERROR(UPPER(VLOOKUP(UPPER(Kundendaten!I370),Laendercodes!$A:$B,2,FALSE())),UPPER(Kundendaten!I370)))))</f>
        <v/>
      </c>
      <c r="J369" s="59" t="str">
        <f>IF(Kundendaten!C370="","",Einstellungen!$C$9-Kundendaten!J370)</f>
        <v/>
      </c>
      <c r="K369" s="37" t="str">
        <f>IF(Kundendaten!C370="","",IF(J369&lt;0,-1,IF(J369&gt;Einstellungen!$C$11,0,IF(J369&lt;=Einstellungen!$D$15,5,IF(J369&lt;=Einstellungen!$D$16,4,IF(J369&lt;=Einstellungen!$D$17,3,IF(J369&lt;=Einstellungen!$D$18,2,1)))))))</f>
        <v/>
      </c>
      <c r="L369" s="37" t="str">
        <f>IF(Kundendaten!C370="","",IF(J369&lt;0,-1,IF(J369&gt;Einstellungen!$C$11,0,IF(Kundendaten!K370&gt;=Einstellungen!$C$24,5,IF(Kundendaten!K370&gt;=Einstellungen!$C$25,4,IF(Kundendaten!K370&gt;=Einstellungen!$C$26,3,IF(Kundendaten!K370&gt;=Einstellungen!$C$27,2,1)))))))</f>
        <v/>
      </c>
      <c r="M369" s="37" t="str">
        <f>IF(Kundendaten!C370="","",IF(J369&lt;0,-1,IF(J369&gt;Einstellungen!$C$11,0,IF(Kundendaten!L370&gt;=Einstellungen!$C$32,5,IF(Kundendaten!L370&gt;=Einstellungen!$C$33,4,IF(Kundendaten!L370&gt;=Einstellungen!$C$34,3,IF(Kundendaten!L370&gt;=Einstellungen!$C$35,2,1)))))))</f>
        <v/>
      </c>
      <c r="N369" s="37" t="str">
        <f>IF(Kundendaten!C370="","",IF(K369=-1,"",IF(K369=0,0,IF(SUM(Einstellungen!$G$15,Einstellungen!$G$24,Einstellungen!$G$32)&lt;&gt;100,"—",ROUND((K369*Einstellungen!$G$15+L369*Einstellungen!$G$24+M369*Einstellungen!$G$32)/100,1)))))</f>
        <v/>
      </c>
      <c r="O369" s="37" t="str">
        <f>IF(Kundendaten!C370="","",IF(K369=-1,"⚠ Datenfehler",IF(K369=0,"Inaktiv",IF(SUM(Einstellungen!$G$15,Einstellungen!$G$24,Einstellungen!$G$32)&lt;&gt;100,"—",IF(N369&gt;=4,"Champion",IF(N369&gt;=3,"Entwicklung",IF(N369&gt;=2,"Gefährdet","Abwanderung")))))))</f>
        <v/>
      </c>
    </row>
    <row r="370" spans="2:15" ht="14.25" customHeight="1" x14ac:dyDescent="0.35">
      <c r="B370" s="37" t="str">
        <f>IF(Kundendaten!C371="","",Kundendaten!B371)</f>
        <v/>
      </c>
      <c r="C370" s="38" t="str">
        <f>IF(Kundendaten!C371="","",IF(Kundendaten!C371="","",Kundendaten!C371))</f>
        <v/>
      </c>
      <c r="D370" s="38" t="str">
        <f>IF(Kundendaten!C371="","",IF(Kundendaten!D371="","",Kundendaten!D371))</f>
        <v/>
      </c>
      <c r="E370" s="38" t="str">
        <f>IF(Kundendaten!C371="","",IF(Kundendaten!E371="","",Kundendaten!E371))</f>
        <v/>
      </c>
      <c r="F370" s="38" t="str">
        <f>IF(Kundendaten!C371="","",IF(Kundendaten!F371="","",Kundendaten!F371))</f>
        <v/>
      </c>
      <c r="G370" s="37" t="str">
        <f>IF(Kundendaten!C371="","",IF(Kundendaten!G371="","",Kundendaten!G371))</f>
        <v/>
      </c>
      <c r="H370" s="38" t="str">
        <f>IF(Kundendaten!C371="","",IF(Kundendaten!H371="","",Kundendaten!H371))</f>
        <v/>
      </c>
      <c r="I370" s="37" t="str">
        <f>IF(Kundendaten!C371="","",IF(Kundendaten!I371="","",IF(OR(UPPER(Kundendaten!I371)="D",UPPER(Kundendaten!I371)="DE",UPPER(Kundendaten!I371)="DEU",UPPER(Kundendaten!I371)="DEUTSCHLAND",UPPER(Kundendaten!I371)="GERMANY",UPPER(Kundendaten!I371)="GER"),"",IFERROR(UPPER(VLOOKUP(UPPER(Kundendaten!I371),Laendercodes!$A:$B,2,FALSE())),UPPER(Kundendaten!I371)))))</f>
        <v/>
      </c>
      <c r="J370" s="59" t="str">
        <f>IF(Kundendaten!C371="","",Einstellungen!$C$9-Kundendaten!J371)</f>
        <v/>
      </c>
      <c r="K370" s="37" t="str">
        <f>IF(Kundendaten!C371="","",IF(J370&lt;0,-1,IF(J370&gt;Einstellungen!$C$11,0,IF(J370&lt;=Einstellungen!$D$15,5,IF(J370&lt;=Einstellungen!$D$16,4,IF(J370&lt;=Einstellungen!$D$17,3,IF(J370&lt;=Einstellungen!$D$18,2,1)))))))</f>
        <v/>
      </c>
      <c r="L370" s="37" t="str">
        <f>IF(Kundendaten!C371="","",IF(J370&lt;0,-1,IF(J370&gt;Einstellungen!$C$11,0,IF(Kundendaten!K371&gt;=Einstellungen!$C$24,5,IF(Kundendaten!K371&gt;=Einstellungen!$C$25,4,IF(Kundendaten!K371&gt;=Einstellungen!$C$26,3,IF(Kundendaten!K371&gt;=Einstellungen!$C$27,2,1)))))))</f>
        <v/>
      </c>
      <c r="M370" s="37" t="str">
        <f>IF(Kundendaten!C371="","",IF(J370&lt;0,-1,IF(J370&gt;Einstellungen!$C$11,0,IF(Kundendaten!L371&gt;=Einstellungen!$C$32,5,IF(Kundendaten!L371&gt;=Einstellungen!$C$33,4,IF(Kundendaten!L371&gt;=Einstellungen!$C$34,3,IF(Kundendaten!L371&gt;=Einstellungen!$C$35,2,1)))))))</f>
        <v/>
      </c>
      <c r="N370" s="37" t="str">
        <f>IF(Kundendaten!C371="","",IF(K370=-1,"",IF(K370=0,0,IF(SUM(Einstellungen!$G$15,Einstellungen!$G$24,Einstellungen!$G$32)&lt;&gt;100,"—",ROUND((K370*Einstellungen!$G$15+L370*Einstellungen!$G$24+M370*Einstellungen!$G$32)/100,1)))))</f>
        <v/>
      </c>
      <c r="O370" s="37" t="str">
        <f>IF(Kundendaten!C371="","",IF(K370=-1,"⚠ Datenfehler",IF(K370=0,"Inaktiv",IF(SUM(Einstellungen!$G$15,Einstellungen!$G$24,Einstellungen!$G$32)&lt;&gt;100,"—",IF(N370&gt;=4,"Champion",IF(N370&gt;=3,"Entwicklung",IF(N370&gt;=2,"Gefährdet","Abwanderung")))))))</f>
        <v/>
      </c>
    </row>
    <row r="371" spans="2:15" ht="14.25" customHeight="1" x14ac:dyDescent="0.35">
      <c r="B371" s="37" t="str">
        <f>IF(Kundendaten!C372="","",Kundendaten!B372)</f>
        <v/>
      </c>
      <c r="C371" s="38" t="str">
        <f>IF(Kundendaten!C372="","",IF(Kundendaten!C372="","",Kundendaten!C372))</f>
        <v/>
      </c>
      <c r="D371" s="38" t="str">
        <f>IF(Kundendaten!C372="","",IF(Kundendaten!D372="","",Kundendaten!D372))</f>
        <v/>
      </c>
      <c r="E371" s="38" t="str">
        <f>IF(Kundendaten!C372="","",IF(Kundendaten!E372="","",Kundendaten!E372))</f>
        <v/>
      </c>
      <c r="F371" s="38" t="str">
        <f>IF(Kundendaten!C372="","",IF(Kundendaten!F372="","",Kundendaten!F372))</f>
        <v/>
      </c>
      <c r="G371" s="37" t="str">
        <f>IF(Kundendaten!C372="","",IF(Kundendaten!G372="","",Kundendaten!G372))</f>
        <v/>
      </c>
      <c r="H371" s="38" t="str">
        <f>IF(Kundendaten!C372="","",IF(Kundendaten!H372="","",Kundendaten!H372))</f>
        <v/>
      </c>
      <c r="I371" s="37" t="str">
        <f>IF(Kundendaten!C372="","",IF(Kundendaten!I372="","",IF(OR(UPPER(Kundendaten!I372)="D",UPPER(Kundendaten!I372)="DE",UPPER(Kundendaten!I372)="DEU",UPPER(Kundendaten!I372)="DEUTSCHLAND",UPPER(Kundendaten!I372)="GERMANY",UPPER(Kundendaten!I372)="GER"),"",IFERROR(UPPER(VLOOKUP(UPPER(Kundendaten!I372),Laendercodes!$A:$B,2,FALSE())),UPPER(Kundendaten!I372)))))</f>
        <v/>
      </c>
      <c r="J371" s="59" t="str">
        <f>IF(Kundendaten!C372="","",Einstellungen!$C$9-Kundendaten!J372)</f>
        <v/>
      </c>
      <c r="K371" s="37" t="str">
        <f>IF(Kundendaten!C372="","",IF(J371&lt;0,-1,IF(J371&gt;Einstellungen!$C$11,0,IF(J371&lt;=Einstellungen!$D$15,5,IF(J371&lt;=Einstellungen!$D$16,4,IF(J371&lt;=Einstellungen!$D$17,3,IF(J371&lt;=Einstellungen!$D$18,2,1)))))))</f>
        <v/>
      </c>
      <c r="L371" s="37" t="str">
        <f>IF(Kundendaten!C372="","",IF(J371&lt;0,-1,IF(J371&gt;Einstellungen!$C$11,0,IF(Kundendaten!K372&gt;=Einstellungen!$C$24,5,IF(Kundendaten!K372&gt;=Einstellungen!$C$25,4,IF(Kundendaten!K372&gt;=Einstellungen!$C$26,3,IF(Kundendaten!K372&gt;=Einstellungen!$C$27,2,1)))))))</f>
        <v/>
      </c>
      <c r="M371" s="37" t="str">
        <f>IF(Kundendaten!C372="","",IF(J371&lt;0,-1,IF(J371&gt;Einstellungen!$C$11,0,IF(Kundendaten!L372&gt;=Einstellungen!$C$32,5,IF(Kundendaten!L372&gt;=Einstellungen!$C$33,4,IF(Kundendaten!L372&gt;=Einstellungen!$C$34,3,IF(Kundendaten!L372&gt;=Einstellungen!$C$35,2,1)))))))</f>
        <v/>
      </c>
      <c r="N371" s="37" t="str">
        <f>IF(Kundendaten!C372="","",IF(K371=-1,"",IF(K371=0,0,IF(SUM(Einstellungen!$G$15,Einstellungen!$G$24,Einstellungen!$G$32)&lt;&gt;100,"—",ROUND((K371*Einstellungen!$G$15+L371*Einstellungen!$G$24+M371*Einstellungen!$G$32)/100,1)))))</f>
        <v/>
      </c>
      <c r="O371" s="37" t="str">
        <f>IF(Kundendaten!C372="","",IF(K371=-1,"⚠ Datenfehler",IF(K371=0,"Inaktiv",IF(SUM(Einstellungen!$G$15,Einstellungen!$G$24,Einstellungen!$G$32)&lt;&gt;100,"—",IF(N371&gt;=4,"Champion",IF(N371&gt;=3,"Entwicklung",IF(N371&gt;=2,"Gefährdet","Abwanderung")))))))</f>
        <v/>
      </c>
    </row>
    <row r="372" spans="2:15" ht="14.25" customHeight="1" x14ac:dyDescent="0.35">
      <c r="B372" s="37" t="str">
        <f>IF(Kundendaten!C373="","",Kundendaten!B373)</f>
        <v/>
      </c>
      <c r="C372" s="38" t="str">
        <f>IF(Kundendaten!C373="","",IF(Kundendaten!C373="","",Kundendaten!C373))</f>
        <v/>
      </c>
      <c r="D372" s="38" t="str">
        <f>IF(Kundendaten!C373="","",IF(Kundendaten!D373="","",Kundendaten!D373))</f>
        <v/>
      </c>
      <c r="E372" s="38" t="str">
        <f>IF(Kundendaten!C373="","",IF(Kundendaten!E373="","",Kundendaten!E373))</f>
        <v/>
      </c>
      <c r="F372" s="38" t="str">
        <f>IF(Kundendaten!C373="","",IF(Kundendaten!F373="","",Kundendaten!F373))</f>
        <v/>
      </c>
      <c r="G372" s="37" t="str">
        <f>IF(Kundendaten!C373="","",IF(Kundendaten!G373="","",Kundendaten!G373))</f>
        <v/>
      </c>
      <c r="H372" s="38" t="str">
        <f>IF(Kundendaten!C373="","",IF(Kundendaten!H373="","",Kundendaten!H373))</f>
        <v/>
      </c>
      <c r="I372" s="37" t="str">
        <f>IF(Kundendaten!C373="","",IF(Kundendaten!I373="","",IF(OR(UPPER(Kundendaten!I373)="D",UPPER(Kundendaten!I373)="DE",UPPER(Kundendaten!I373)="DEU",UPPER(Kundendaten!I373)="DEUTSCHLAND",UPPER(Kundendaten!I373)="GERMANY",UPPER(Kundendaten!I373)="GER"),"",IFERROR(UPPER(VLOOKUP(UPPER(Kundendaten!I373),Laendercodes!$A:$B,2,FALSE())),UPPER(Kundendaten!I373)))))</f>
        <v/>
      </c>
      <c r="J372" s="59" t="str">
        <f>IF(Kundendaten!C373="","",Einstellungen!$C$9-Kundendaten!J373)</f>
        <v/>
      </c>
      <c r="K372" s="37" t="str">
        <f>IF(Kundendaten!C373="","",IF(J372&lt;0,-1,IF(J372&gt;Einstellungen!$C$11,0,IF(J372&lt;=Einstellungen!$D$15,5,IF(J372&lt;=Einstellungen!$D$16,4,IF(J372&lt;=Einstellungen!$D$17,3,IF(J372&lt;=Einstellungen!$D$18,2,1)))))))</f>
        <v/>
      </c>
      <c r="L372" s="37" t="str">
        <f>IF(Kundendaten!C373="","",IF(J372&lt;0,-1,IF(J372&gt;Einstellungen!$C$11,0,IF(Kundendaten!K373&gt;=Einstellungen!$C$24,5,IF(Kundendaten!K373&gt;=Einstellungen!$C$25,4,IF(Kundendaten!K373&gt;=Einstellungen!$C$26,3,IF(Kundendaten!K373&gt;=Einstellungen!$C$27,2,1)))))))</f>
        <v/>
      </c>
      <c r="M372" s="37" t="str">
        <f>IF(Kundendaten!C373="","",IF(J372&lt;0,-1,IF(J372&gt;Einstellungen!$C$11,0,IF(Kundendaten!L373&gt;=Einstellungen!$C$32,5,IF(Kundendaten!L373&gt;=Einstellungen!$C$33,4,IF(Kundendaten!L373&gt;=Einstellungen!$C$34,3,IF(Kundendaten!L373&gt;=Einstellungen!$C$35,2,1)))))))</f>
        <v/>
      </c>
      <c r="N372" s="37" t="str">
        <f>IF(Kundendaten!C373="","",IF(K372=-1,"",IF(K372=0,0,IF(SUM(Einstellungen!$G$15,Einstellungen!$G$24,Einstellungen!$G$32)&lt;&gt;100,"—",ROUND((K372*Einstellungen!$G$15+L372*Einstellungen!$G$24+M372*Einstellungen!$G$32)/100,1)))))</f>
        <v/>
      </c>
      <c r="O372" s="37" t="str">
        <f>IF(Kundendaten!C373="","",IF(K372=-1,"⚠ Datenfehler",IF(K372=0,"Inaktiv",IF(SUM(Einstellungen!$G$15,Einstellungen!$G$24,Einstellungen!$G$32)&lt;&gt;100,"—",IF(N372&gt;=4,"Champion",IF(N372&gt;=3,"Entwicklung",IF(N372&gt;=2,"Gefährdet","Abwanderung")))))))</f>
        <v/>
      </c>
    </row>
    <row r="373" spans="2:15" ht="14.25" customHeight="1" x14ac:dyDescent="0.35">
      <c r="B373" s="37" t="str">
        <f>IF(Kundendaten!C374="","",Kundendaten!B374)</f>
        <v/>
      </c>
      <c r="C373" s="38" t="str">
        <f>IF(Kundendaten!C374="","",IF(Kundendaten!C374="","",Kundendaten!C374))</f>
        <v/>
      </c>
      <c r="D373" s="38" t="str">
        <f>IF(Kundendaten!C374="","",IF(Kundendaten!D374="","",Kundendaten!D374))</f>
        <v/>
      </c>
      <c r="E373" s="38" t="str">
        <f>IF(Kundendaten!C374="","",IF(Kundendaten!E374="","",Kundendaten!E374))</f>
        <v/>
      </c>
      <c r="F373" s="38" t="str">
        <f>IF(Kundendaten!C374="","",IF(Kundendaten!F374="","",Kundendaten!F374))</f>
        <v/>
      </c>
      <c r="G373" s="37" t="str">
        <f>IF(Kundendaten!C374="","",IF(Kundendaten!G374="","",Kundendaten!G374))</f>
        <v/>
      </c>
      <c r="H373" s="38" t="str">
        <f>IF(Kundendaten!C374="","",IF(Kundendaten!H374="","",Kundendaten!H374))</f>
        <v/>
      </c>
      <c r="I373" s="37" t="str">
        <f>IF(Kundendaten!C374="","",IF(Kundendaten!I374="","",IF(OR(UPPER(Kundendaten!I374)="D",UPPER(Kundendaten!I374)="DE",UPPER(Kundendaten!I374)="DEU",UPPER(Kundendaten!I374)="DEUTSCHLAND",UPPER(Kundendaten!I374)="GERMANY",UPPER(Kundendaten!I374)="GER"),"",IFERROR(UPPER(VLOOKUP(UPPER(Kundendaten!I374),Laendercodes!$A:$B,2,FALSE())),UPPER(Kundendaten!I374)))))</f>
        <v/>
      </c>
      <c r="J373" s="59" t="str">
        <f>IF(Kundendaten!C374="","",Einstellungen!$C$9-Kundendaten!J374)</f>
        <v/>
      </c>
      <c r="K373" s="37" t="str">
        <f>IF(Kundendaten!C374="","",IF(J373&lt;0,-1,IF(J373&gt;Einstellungen!$C$11,0,IF(J373&lt;=Einstellungen!$D$15,5,IF(J373&lt;=Einstellungen!$D$16,4,IF(J373&lt;=Einstellungen!$D$17,3,IF(J373&lt;=Einstellungen!$D$18,2,1)))))))</f>
        <v/>
      </c>
      <c r="L373" s="37" t="str">
        <f>IF(Kundendaten!C374="","",IF(J373&lt;0,-1,IF(J373&gt;Einstellungen!$C$11,0,IF(Kundendaten!K374&gt;=Einstellungen!$C$24,5,IF(Kundendaten!K374&gt;=Einstellungen!$C$25,4,IF(Kundendaten!K374&gt;=Einstellungen!$C$26,3,IF(Kundendaten!K374&gt;=Einstellungen!$C$27,2,1)))))))</f>
        <v/>
      </c>
      <c r="M373" s="37" t="str">
        <f>IF(Kundendaten!C374="","",IF(J373&lt;0,-1,IF(J373&gt;Einstellungen!$C$11,0,IF(Kundendaten!L374&gt;=Einstellungen!$C$32,5,IF(Kundendaten!L374&gt;=Einstellungen!$C$33,4,IF(Kundendaten!L374&gt;=Einstellungen!$C$34,3,IF(Kundendaten!L374&gt;=Einstellungen!$C$35,2,1)))))))</f>
        <v/>
      </c>
      <c r="N373" s="37" t="str">
        <f>IF(Kundendaten!C374="","",IF(K373=-1,"",IF(K373=0,0,IF(SUM(Einstellungen!$G$15,Einstellungen!$G$24,Einstellungen!$G$32)&lt;&gt;100,"—",ROUND((K373*Einstellungen!$G$15+L373*Einstellungen!$G$24+M373*Einstellungen!$G$32)/100,1)))))</f>
        <v/>
      </c>
      <c r="O373" s="37" t="str">
        <f>IF(Kundendaten!C374="","",IF(K373=-1,"⚠ Datenfehler",IF(K373=0,"Inaktiv",IF(SUM(Einstellungen!$G$15,Einstellungen!$G$24,Einstellungen!$G$32)&lt;&gt;100,"—",IF(N373&gt;=4,"Champion",IF(N373&gt;=3,"Entwicklung",IF(N373&gt;=2,"Gefährdet","Abwanderung")))))))</f>
        <v/>
      </c>
    </row>
    <row r="374" spans="2:15" ht="14.25" customHeight="1" x14ac:dyDescent="0.35">
      <c r="B374" s="37" t="str">
        <f>IF(Kundendaten!C375="","",Kundendaten!B375)</f>
        <v/>
      </c>
      <c r="C374" s="38" t="str">
        <f>IF(Kundendaten!C375="","",IF(Kundendaten!C375="","",Kundendaten!C375))</f>
        <v/>
      </c>
      <c r="D374" s="38" t="str">
        <f>IF(Kundendaten!C375="","",IF(Kundendaten!D375="","",Kundendaten!D375))</f>
        <v/>
      </c>
      <c r="E374" s="38" t="str">
        <f>IF(Kundendaten!C375="","",IF(Kundendaten!E375="","",Kundendaten!E375))</f>
        <v/>
      </c>
      <c r="F374" s="38" t="str">
        <f>IF(Kundendaten!C375="","",IF(Kundendaten!F375="","",Kundendaten!F375))</f>
        <v/>
      </c>
      <c r="G374" s="37" t="str">
        <f>IF(Kundendaten!C375="","",IF(Kundendaten!G375="","",Kundendaten!G375))</f>
        <v/>
      </c>
      <c r="H374" s="38" t="str">
        <f>IF(Kundendaten!C375="","",IF(Kundendaten!H375="","",Kundendaten!H375))</f>
        <v/>
      </c>
      <c r="I374" s="37" t="str">
        <f>IF(Kundendaten!C375="","",IF(Kundendaten!I375="","",IF(OR(UPPER(Kundendaten!I375)="D",UPPER(Kundendaten!I375)="DE",UPPER(Kundendaten!I375)="DEU",UPPER(Kundendaten!I375)="DEUTSCHLAND",UPPER(Kundendaten!I375)="GERMANY",UPPER(Kundendaten!I375)="GER"),"",IFERROR(UPPER(VLOOKUP(UPPER(Kundendaten!I375),Laendercodes!$A:$B,2,FALSE())),UPPER(Kundendaten!I375)))))</f>
        <v/>
      </c>
      <c r="J374" s="59" t="str">
        <f>IF(Kundendaten!C375="","",Einstellungen!$C$9-Kundendaten!J375)</f>
        <v/>
      </c>
      <c r="K374" s="37" t="str">
        <f>IF(Kundendaten!C375="","",IF(J374&lt;0,-1,IF(J374&gt;Einstellungen!$C$11,0,IF(J374&lt;=Einstellungen!$D$15,5,IF(J374&lt;=Einstellungen!$D$16,4,IF(J374&lt;=Einstellungen!$D$17,3,IF(J374&lt;=Einstellungen!$D$18,2,1)))))))</f>
        <v/>
      </c>
      <c r="L374" s="37" t="str">
        <f>IF(Kundendaten!C375="","",IF(J374&lt;0,-1,IF(J374&gt;Einstellungen!$C$11,0,IF(Kundendaten!K375&gt;=Einstellungen!$C$24,5,IF(Kundendaten!K375&gt;=Einstellungen!$C$25,4,IF(Kundendaten!K375&gt;=Einstellungen!$C$26,3,IF(Kundendaten!K375&gt;=Einstellungen!$C$27,2,1)))))))</f>
        <v/>
      </c>
      <c r="M374" s="37" t="str">
        <f>IF(Kundendaten!C375="","",IF(J374&lt;0,-1,IF(J374&gt;Einstellungen!$C$11,0,IF(Kundendaten!L375&gt;=Einstellungen!$C$32,5,IF(Kundendaten!L375&gt;=Einstellungen!$C$33,4,IF(Kundendaten!L375&gt;=Einstellungen!$C$34,3,IF(Kundendaten!L375&gt;=Einstellungen!$C$35,2,1)))))))</f>
        <v/>
      </c>
      <c r="N374" s="37" t="str">
        <f>IF(Kundendaten!C375="","",IF(K374=-1,"",IF(K374=0,0,IF(SUM(Einstellungen!$G$15,Einstellungen!$G$24,Einstellungen!$G$32)&lt;&gt;100,"—",ROUND((K374*Einstellungen!$G$15+L374*Einstellungen!$G$24+M374*Einstellungen!$G$32)/100,1)))))</f>
        <v/>
      </c>
      <c r="O374" s="37" t="str">
        <f>IF(Kundendaten!C375="","",IF(K374=-1,"⚠ Datenfehler",IF(K374=0,"Inaktiv",IF(SUM(Einstellungen!$G$15,Einstellungen!$G$24,Einstellungen!$G$32)&lt;&gt;100,"—",IF(N374&gt;=4,"Champion",IF(N374&gt;=3,"Entwicklung",IF(N374&gt;=2,"Gefährdet","Abwanderung")))))))</f>
        <v/>
      </c>
    </row>
    <row r="375" spans="2:15" ht="14.25" customHeight="1" x14ac:dyDescent="0.35">
      <c r="B375" s="37" t="str">
        <f>IF(Kundendaten!C376="","",Kundendaten!B376)</f>
        <v/>
      </c>
      <c r="C375" s="38" t="str">
        <f>IF(Kundendaten!C376="","",IF(Kundendaten!C376="","",Kundendaten!C376))</f>
        <v/>
      </c>
      <c r="D375" s="38" t="str">
        <f>IF(Kundendaten!C376="","",IF(Kundendaten!D376="","",Kundendaten!D376))</f>
        <v/>
      </c>
      <c r="E375" s="38" t="str">
        <f>IF(Kundendaten!C376="","",IF(Kundendaten!E376="","",Kundendaten!E376))</f>
        <v/>
      </c>
      <c r="F375" s="38" t="str">
        <f>IF(Kundendaten!C376="","",IF(Kundendaten!F376="","",Kundendaten!F376))</f>
        <v/>
      </c>
      <c r="G375" s="37" t="str">
        <f>IF(Kundendaten!C376="","",IF(Kundendaten!G376="","",Kundendaten!G376))</f>
        <v/>
      </c>
      <c r="H375" s="38" t="str">
        <f>IF(Kundendaten!C376="","",IF(Kundendaten!H376="","",Kundendaten!H376))</f>
        <v/>
      </c>
      <c r="I375" s="37" t="str">
        <f>IF(Kundendaten!C376="","",IF(Kundendaten!I376="","",IF(OR(UPPER(Kundendaten!I376)="D",UPPER(Kundendaten!I376)="DE",UPPER(Kundendaten!I376)="DEU",UPPER(Kundendaten!I376)="DEUTSCHLAND",UPPER(Kundendaten!I376)="GERMANY",UPPER(Kundendaten!I376)="GER"),"",IFERROR(UPPER(VLOOKUP(UPPER(Kundendaten!I376),Laendercodes!$A:$B,2,FALSE())),UPPER(Kundendaten!I376)))))</f>
        <v/>
      </c>
      <c r="J375" s="59" t="str">
        <f>IF(Kundendaten!C376="","",Einstellungen!$C$9-Kundendaten!J376)</f>
        <v/>
      </c>
      <c r="K375" s="37" t="str">
        <f>IF(Kundendaten!C376="","",IF(J375&lt;0,-1,IF(J375&gt;Einstellungen!$C$11,0,IF(J375&lt;=Einstellungen!$D$15,5,IF(J375&lt;=Einstellungen!$D$16,4,IF(J375&lt;=Einstellungen!$D$17,3,IF(J375&lt;=Einstellungen!$D$18,2,1)))))))</f>
        <v/>
      </c>
      <c r="L375" s="37" t="str">
        <f>IF(Kundendaten!C376="","",IF(J375&lt;0,-1,IF(J375&gt;Einstellungen!$C$11,0,IF(Kundendaten!K376&gt;=Einstellungen!$C$24,5,IF(Kundendaten!K376&gt;=Einstellungen!$C$25,4,IF(Kundendaten!K376&gt;=Einstellungen!$C$26,3,IF(Kundendaten!K376&gt;=Einstellungen!$C$27,2,1)))))))</f>
        <v/>
      </c>
      <c r="M375" s="37" t="str">
        <f>IF(Kundendaten!C376="","",IF(J375&lt;0,-1,IF(J375&gt;Einstellungen!$C$11,0,IF(Kundendaten!L376&gt;=Einstellungen!$C$32,5,IF(Kundendaten!L376&gt;=Einstellungen!$C$33,4,IF(Kundendaten!L376&gt;=Einstellungen!$C$34,3,IF(Kundendaten!L376&gt;=Einstellungen!$C$35,2,1)))))))</f>
        <v/>
      </c>
      <c r="N375" s="37" t="str">
        <f>IF(Kundendaten!C376="","",IF(K375=-1,"",IF(K375=0,0,IF(SUM(Einstellungen!$G$15,Einstellungen!$G$24,Einstellungen!$G$32)&lt;&gt;100,"—",ROUND((K375*Einstellungen!$G$15+L375*Einstellungen!$G$24+M375*Einstellungen!$G$32)/100,1)))))</f>
        <v/>
      </c>
      <c r="O375" s="37" t="str">
        <f>IF(Kundendaten!C376="","",IF(K375=-1,"⚠ Datenfehler",IF(K375=0,"Inaktiv",IF(SUM(Einstellungen!$G$15,Einstellungen!$G$24,Einstellungen!$G$32)&lt;&gt;100,"—",IF(N375&gt;=4,"Champion",IF(N375&gt;=3,"Entwicklung",IF(N375&gt;=2,"Gefährdet","Abwanderung")))))))</f>
        <v/>
      </c>
    </row>
    <row r="376" spans="2:15" ht="14.25" customHeight="1" x14ac:dyDescent="0.35">
      <c r="B376" s="37" t="str">
        <f>IF(Kundendaten!C377="","",Kundendaten!B377)</f>
        <v/>
      </c>
      <c r="C376" s="38" t="str">
        <f>IF(Kundendaten!C377="","",IF(Kundendaten!C377="","",Kundendaten!C377))</f>
        <v/>
      </c>
      <c r="D376" s="38" t="str">
        <f>IF(Kundendaten!C377="","",IF(Kundendaten!D377="","",Kundendaten!D377))</f>
        <v/>
      </c>
      <c r="E376" s="38" t="str">
        <f>IF(Kundendaten!C377="","",IF(Kundendaten!E377="","",Kundendaten!E377))</f>
        <v/>
      </c>
      <c r="F376" s="38" t="str">
        <f>IF(Kundendaten!C377="","",IF(Kundendaten!F377="","",Kundendaten!F377))</f>
        <v/>
      </c>
      <c r="G376" s="37" t="str">
        <f>IF(Kundendaten!C377="","",IF(Kundendaten!G377="","",Kundendaten!G377))</f>
        <v/>
      </c>
      <c r="H376" s="38" t="str">
        <f>IF(Kundendaten!C377="","",IF(Kundendaten!H377="","",Kundendaten!H377))</f>
        <v/>
      </c>
      <c r="I376" s="37" t="str">
        <f>IF(Kundendaten!C377="","",IF(Kundendaten!I377="","",IF(OR(UPPER(Kundendaten!I377)="D",UPPER(Kundendaten!I377)="DE",UPPER(Kundendaten!I377)="DEU",UPPER(Kundendaten!I377)="DEUTSCHLAND",UPPER(Kundendaten!I377)="GERMANY",UPPER(Kundendaten!I377)="GER"),"",IFERROR(UPPER(VLOOKUP(UPPER(Kundendaten!I377),Laendercodes!$A:$B,2,FALSE())),UPPER(Kundendaten!I377)))))</f>
        <v/>
      </c>
      <c r="J376" s="59" t="str">
        <f>IF(Kundendaten!C377="","",Einstellungen!$C$9-Kundendaten!J377)</f>
        <v/>
      </c>
      <c r="K376" s="37" t="str">
        <f>IF(Kundendaten!C377="","",IF(J376&lt;0,-1,IF(J376&gt;Einstellungen!$C$11,0,IF(J376&lt;=Einstellungen!$D$15,5,IF(J376&lt;=Einstellungen!$D$16,4,IF(J376&lt;=Einstellungen!$D$17,3,IF(J376&lt;=Einstellungen!$D$18,2,1)))))))</f>
        <v/>
      </c>
      <c r="L376" s="37" t="str">
        <f>IF(Kundendaten!C377="","",IF(J376&lt;0,-1,IF(J376&gt;Einstellungen!$C$11,0,IF(Kundendaten!K377&gt;=Einstellungen!$C$24,5,IF(Kundendaten!K377&gt;=Einstellungen!$C$25,4,IF(Kundendaten!K377&gt;=Einstellungen!$C$26,3,IF(Kundendaten!K377&gt;=Einstellungen!$C$27,2,1)))))))</f>
        <v/>
      </c>
      <c r="M376" s="37" t="str">
        <f>IF(Kundendaten!C377="","",IF(J376&lt;0,-1,IF(J376&gt;Einstellungen!$C$11,0,IF(Kundendaten!L377&gt;=Einstellungen!$C$32,5,IF(Kundendaten!L377&gt;=Einstellungen!$C$33,4,IF(Kundendaten!L377&gt;=Einstellungen!$C$34,3,IF(Kundendaten!L377&gt;=Einstellungen!$C$35,2,1)))))))</f>
        <v/>
      </c>
      <c r="N376" s="37" t="str">
        <f>IF(Kundendaten!C377="","",IF(K376=-1,"",IF(K376=0,0,IF(SUM(Einstellungen!$G$15,Einstellungen!$G$24,Einstellungen!$G$32)&lt;&gt;100,"—",ROUND((K376*Einstellungen!$G$15+L376*Einstellungen!$G$24+M376*Einstellungen!$G$32)/100,1)))))</f>
        <v/>
      </c>
      <c r="O376" s="37" t="str">
        <f>IF(Kundendaten!C377="","",IF(K376=-1,"⚠ Datenfehler",IF(K376=0,"Inaktiv",IF(SUM(Einstellungen!$G$15,Einstellungen!$G$24,Einstellungen!$G$32)&lt;&gt;100,"—",IF(N376&gt;=4,"Champion",IF(N376&gt;=3,"Entwicklung",IF(N376&gt;=2,"Gefährdet","Abwanderung")))))))</f>
        <v/>
      </c>
    </row>
    <row r="377" spans="2:15" ht="14.25" customHeight="1" x14ac:dyDescent="0.35">
      <c r="B377" s="37" t="str">
        <f>IF(Kundendaten!C378="","",Kundendaten!B378)</f>
        <v/>
      </c>
      <c r="C377" s="38" t="str">
        <f>IF(Kundendaten!C378="","",IF(Kundendaten!C378="","",Kundendaten!C378))</f>
        <v/>
      </c>
      <c r="D377" s="38" t="str">
        <f>IF(Kundendaten!C378="","",IF(Kundendaten!D378="","",Kundendaten!D378))</f>
        <v/>
      </c>
      <c r="E377" s="38" t="str">
        <f>IF(Kundendaten!C378="","",IF(Kundendaten!E378="","",Kundendaten!E378))</f>
        <v/>
      </c>
      <c r="F377" s="38" t="str">
        <f>IF(Kundendaten!C378="","",IF(Kundendaten!F378="","",Kundendaten!F378))</f>
        <v/>
      </c>
      <c r="G377" s="37" t="str">
        <f>IF(Kundendaten!C378="","",IF(Kundendaten!G378="","",Kundendaten!G378))</f>
        <v/>
      </c>
      <c r="H377" s="38" t="str">
        <f>IF(Kundendaten!C378="","",IF(Kundendaten!H378="","",Kundendaten!H378))</f>
        <v/>
      </c>
      <c r="I377" s="37" t="str">
        <f>IF(Kundendaten!C378="","",IF(Kundendaten!I378="","",IF(OR(UPPER(Kundendaten!I378)="D",UPPER(Kundendaten!I378)="DE",UPPER(Kundendaten!I378)="DEU",UPPER(Kundendaten!I378)="DEUTSCHLAND",UPPER(Kundendaten!I378)="GERMANY",UPPER(Kundendaten!I378)="GER"),"",IFERROR(UPPER(VLOOKUP(UPPER(Kundendaten!I378),Laendercodes!$A:$B,2,FALSE())),UPPER(Kundendaten!I378)))))</f>
        <v/>
      </c>
      <c r="J377" s="59" t="str">
        <f>IF(Kundendaten!C378="","",Einstellungen!$C$9-Kundendaten!J378)</f>
        <v/>
      </c>
      <c r="K377" s="37" t="str">
        <f>IF(Kundendaten!C378="","",IF(J377&lt;0,-1,IF(J377&gt;Einstellungen!$C$11,0,IF(J377&lt;=Einstellungen!$D$15,5,IF(J377&lt;=Einstellungen!$D$16,4,IF(J377&lt;=Einstellungen!$D$17,3,IF(J377&lt;=Einstellungen!$D$18,2,1)))))))</f>
        <v/>
      </c>
      <c r="L377" s="37" t="str">
        <f>IF(Kundendaten!C378="","",IF(J377&lt;0,-1,IF(J377&gt;Einstellungen!$C$11,0,IF(Kundendaten!K378&gt;=Einstellungen!$C$24,5,IF(Kundendaten!K378&gt;=Einstellungen!$C$25,4,IF(Kundendaten!K378&gt;=Einstellungen!$C$26,3,IF(Kundendaten!K378&gt;=Einstellungen!$C$27,2,1)))))))</f>
        <v/>
      </c>
      <c r="M377" s="37" t="str">
        <f>IF(Kundendaten!C378="","",IF(J377&lt;0,-1,IF(J377&gt;Einstellungen!$C$11,0,IF(Kundendaten!L378&gt;=Einstellungen!$C$32,5,IF(Kundendaten!L378&gt;=Einstellungen!$C$33,4,IF(Kundendaten!L378&gt;=Einstellungen!$C$34,3,IF(Kundendaten!L378&gt;=Einstellungen!$C$35,2,1)))))))</f>
        <v/>
      </c>
      <c r="N377" s="37" t="str">
        <f>IF(Kundendaten!C378="","",IF(K377=-1,"",IF(K377=0,0,IF(SUM(Einstellungen!$G$15,Einstellungen!$G$24,Einstellungen!$G$32)&lt;&gt;100,"—",ROUND((K377*Einstellungen!$G$15+L377*Einstellungen!$G$24+M377*Einstellungen!$G$32)/100,1)))))</f>
        <v/>
      </c>
      <c r="O377" s="37" t="str">
        <f>IF(Kundendaten!C378="","",IF(K377=-1,"⚠ Datenfehler",IF(K377=0,"Inaktiv",IF(SUM(Einstellungen!$G$15,Einstellungen!$G$24,Einstellungen!$G$32)&lt;&gt;100,"—",IF(N377&gt;=4,"Champion",IF(N377&gt;=3,"Entwicklung",IF(N377&gt;=2,"Gefährdet","Abwanderung")))))))</f>
        <v/>
      </c>
    </row>
    <row r="378" spans="2:15" ht="14.25" customHeight="1" x14ac:dyDescent="0.35">
      <c r="B378" s="37" t="str">
        <f>IF(Kundendaten!C379="","",Kundendaten!B379)</f>
        <v/>
      </c>
      <c r="C378" s="38" t="str">
        <f>IF(Kundendaten!C379="","",IF(Kundendaten!C379="","",Kundendaten!C379))</f>
        <v/>
      </c>
      <c r="D378" s="38" t="str">
        <f>IF(Kundendaten!C379="","",IF(Kundendaten!D379="","",Kundendaten!D379))</f>
        <v/>
      </c>
      <c r="E378" s="38" t="str">
        <f>IF(Kundendaten!C379="","",IF(Kundendaten!E379="","",Kundendaten!E379))</f>
        <v/>
      </c>
      <c r="F378" s="38" t="str">
        <f>IF(Kundendaten!C379="","",IF(Kundendaten!F379="","",Kundendaten!F379))</f>
        <v/>
      </c>
      <c r="G378" s="37" t="str">
        <f>IF(Kundendaten!C379="","",IF(Kundendaten!G379="","",Kundendaten!G379))</f>
        <v/>
      </c>
      <c r="H378" s="38" t="str">
        <f>IF(Kundendaten!C379="","",IF(Kundendaten!H379="","",Kundendaten!H379))</f>
        <v/>
      </c>
      <c r="I378" s="37" t="str">
        <f>IF(Kundendaten!C379="","",IF(Kundendaten!I379="","",IF(OR(UPPER(Kundendaten!I379)="D",UPPER(Kundendaten!I379)="DE",UPPER(Kundendaten!I379)="DEU",UPPER(Kundendaten!I379)="DEUTSCHLAND",UPPER(Kundendaten!I379)="GERMANY",UPPER(Kundendaten!I379)="GER"),"",IFERROR(UPPER(VLOOKUP(UPPER(Kundendaten!I379),Laendercodes!$A:$B,2,FALSE())),UPPER(Kundendaten!I379)))))</f>
        <v/>
      </c>
      <c r="J378" s="59" t="str">
        <f>IF(Kundendaten!C379="","",Einstellungen!$C$9-Kundendaten!J379)</f>
        <v/>
      </c>
      <c r="K378" s="37" t="str">
        <f>IF(Kundendaten!C379="","",IF(J378&lt;0,-1,IF(J378&gt;Einstellungen!$C$11,0,IF(J378&lt;=Einstellungen!$D$15,5,IF(J378&lt;=Einstellungen!$D$16,4,IF(J378&lt;=Einstellungen!$D$17,3,IF(J378&lt;=Einstellungen!$D$18,2,1)))))))</f>
        <v/>
      </c>
      <c r="L378" s="37" t="str">
        <f>IF(Kundendaten!C379="","",IF(J378&lt;0,-1,IF(J378&gt;Einstellungen!$C$11,0,IF(Kundendaten!K379&gt;=Einstellungen!$C$24,5,IF(Kundendaten!K379&gt;=Einstellungen!$C$25,4,IF(Kundendaten!K379&gt;=Einstellungen!$C$26,3,IF(Kundendaten!K379&gt;=Einstellungen!$C$27,2,1)))))))</f>
        <v/>
      </c>
      <c r="M378" s="37" t="str">
        <f>IF(Kundendaten!C379="","",IF(J378&lt;0,-1,IF(J378&gt;Einstellungen!$C$11,0,IF(Kundendaten!L379&gt;=Einstellungen!$C$32,5,IF(Kundendaten!L379&gt;=Einstellungen!$C$33,4,IF(Kundendaten!L379&gt;=Einstellungen!$C$34,3,IF(Kundendaten!L379&gt;=Einstellungen!$C$35,2,1)))))))</f>
        <v/>
      </c>
      <c r="N378" s="37" t="str">
        <f>IF(Kundendaten!C379="","",IF(K378=-1,"",IF(K378=0,0,IF(SUM(Einstellungen!$G$15,Einstellungen!$G$24,Einstellungen!$G$32)&lt;&gt;100,"—",ROUND((K378*Einstellungen!$G$15+L378*Einstellungen!$G$24+M378*Einstellungen!$G$32)/100,1)))))</f>
        <v/>
      </c>
      <c r="O378" s="37" t="str">
        <f>IF(Kundendaten!C379="","",IF(K378=-1,"⚠ Datenfehler",IF(K378=0,"Inaktiv",IF(SUM(Einstellungen!$G$15,Einstellungen!$G$24,Einstellungen!$G$32)&lt;&gt;100,"—",IF(N378&gt;=4,"Champion",IF(N378&gt;=3,"Entwicklung",IF(N378&gt;=2,"Gefährdet","Abwanderung")))))))</f>
        <v/>
      </c>
    </row>
    <row r="379" spans="2:15" ht="14.25" customHeight="1" x14ac:dyDescent="0.35">
      <c r="B379" s="37" t="str">
        <f>IF(Kundendaten!C380="","",Kundendaten!B380)</f>
        <v/>
      </c>
      <c r="C379" s="38" t="str">
        <f>IF(Kundendaten!C380="","",IF(Kundendaten!C380="","",Kundendaten!C380))</f>
        <v/>
      </c>
      <c r="D379" s="38" t="str">
        <f>IF(Kundendaten!C380="","",IF(Kundendaten!D380="","",Kundendaten!D380))</f>
        <v/>
      </c>
      <c r="E379" s="38" t="str">
        <f>IF(Kundendaten!C380="","",IF(Kundendaten!E380="","",Kundendaten!E380))</f>
        <v/>
      </c>
      <c r="F379" s="38" t="str">
        <f>IF(Kundendaten!C380="","",IF(Kundendaten!F380="","",Kundendaten!F380))</f>
        <v/>
      </c>
      <c r="G379" s="37" t="str">
        <f>IF(Kundendaten!C380="","",IF(Kundendaten!G380="","",Kundendaten!G380))</f>
        <v/>
      </c>
      <c r="H379" s="38" t="str">
        <f>IF(Kundendaten!C380="","",IF(Kundendaten!H380="","",Kundendaten!H380))</f>
        <v/>
      </c>
      <c r="I379" s="37" t="str">
        <f>IF(Kundendaten!C380="","",IF(Kundendaten!I380="","",IF(OR(UPPER(Kundendaten!I380)="D",UPPER(Kundendaten!I380)="DE",UPPER(Kundendaten!I380)="DEU",UPPER(Kundendaten!I380)="DEUTSCHLAND",UPPER(Kundendaten!I380)="GERMANY",UPPER(Kundendaten!I380)="GER"),"",IFERROR(UPPER(VLOOKUP(UPPER(Kundendaten!I380),Laendercodes!$A:$B,2,FALSE())),UPPER(Kundendaten!I380)))))</f>
        <v/>
      </c>
      <c r="J379" s="59" t="str">
        <f>IF(Kundendaten!C380="","",Einstellungen!$C$9-Kundendaten!J380)</f>
        <v/>
      </c>
      <c r="K379" s="37" t="str">
        <f>IF(Kundendaten!C380="","",IF(J379&lt;0,-1,IF(J379&gt;Einstellungen!$C$11,0,IF(J379&lt;=Einstellungen!$D$15,5,IF(J379&lt;=Einstellungen!$D$16,4,IF(J379&lt;=Einstellungen!$D$17,3,IF(J379&lt;=Einstellungen!$D$18,2,1)))))))</f>
        <v/>
      </c>
      <c r="L379" s="37" t="str">
        <f>IF(Kundendaten!C380="","",IF(J379&lt;0,-1,IF(J379&gt;Einstellungen!$C$11,0,IF(Kundendaten!K380&gt;=Einstellungen!$C$24,5,IF(Kundendaten!K380&gt;=Einstellungen!$C$25,4,IF(Kundendaten!K380&gt;=Einstellungen!$C$26,3,IF(Kundendaten!K380&gt;=Einstellungen!$C$27,2,1)))))))</f>
        <v/>
      </c>
      <c r="M379" s="37" t="str">
        <f>IF(Kundendaten!C380="","",IF(J379&lt;0,-1,IF(J379&gt;Einstellungen!$C$11,0,IF(Kundendaten!L380&gt;=Einstellungen!$C$32,5,IF(Kundendaten!L380&gt;=Einstellungen!$C$33,4,IF(Kundendaten!L380&gt;=Einstellungen!$C$34,3,IF(Kundendaten!L380&gt;=Einstellungen!$C$35,2,1)))))))</f>
        <v/>
      </c>
      <c r="N379" s="37" t="str">
        <f>IF(Kundendaten!C380="","",IF(K379=-1,"",IF(K379=0,0,IF(SUM(Einstellungen!$G$15,Einstellungen!$G$24,Einstellungen!$G$32)&lt;&gt;100,"—",ROUND((K379*Einstellungen!$G$15+L379*Einstellungen!$G$24+M379*Einstellungen!$G$32)/100,1)))))</f>
        <v/>
      </c>
      <c r="O379" s="37" t="str">
        <f>IF(Kundendaten!C380="","",IF(K379=-1,"⚠ Datenfehler",IF(K379=0,"Inaktiv",IF(SUM(Einstellungen!$G$15,Einstellungen!$G$24,Einstellungen!$G$32)&lt;&gt;100,"—",IF(N379&gt;=4,"Champion",IF(N379&gt;=3,"Entwicklung",IF(N379&gt;=2,"Gefährdet","Abwanderung")))))))</f>
        <v/>
      </c>
    </row>
    <row r="380" spans="2:15" ht="14.25" customHeight="1" x14ac:dyDescent="0.35">
      <c r="B380" s="37" t="str">
        <f>IF(Kundendaten!C381="","",Kundendaten!B381)</f>
        <v/>
      </c>
      <c r="C380" s="38" t="str">
        <f>IF(Kundendaten!C381="","",IF(Kundendaten!C381="","",Kundendaten!C381))</f>
        <v/>
      </c>
      <c r="D380" s="38" t="str">
        <f>IF(Kundendaten!C381="","",IF(Kundendaten!D381="","",Kundendaten!D381))</f>
        <v/>
      </c>
      <c r="E380" s="38" t="str">
        <f>IF(Kundendaten!C381="","",IF(Kundendaten!E381="","",Kundendaten!E381))</f>
        <v/>
      </c>
      <c r="F380" s="38" t="str">
        <f>IF(Kundendaten!C381="","",IF(Kundendaten!F381="","",Kundendaten!F381))</f>
        <v/>
      </c>
      <c r="G380" s="37" t="str">
        <f>IF(Kundendaten!C381="","",IF(Kundendaten!G381="","",Kundendaten!G381))</f>
        <v/>
      </c>
      <c r="H380" s="38" t="str">
        <f>IF(Kundendaten!C381="","",IF(Kundendaten!H381="","",Kundendaten!H381))</f>
        <v/>
      </c>
      <c r="I380" s="37" t="str">
        <f>IF(Kundendaten!C381="","",IF(Kundendaten!I381="","",IF(OR(UPPER(Kundendaten!I381)="D",UPPER(Kundendaten!I381)="DE",UPPER(Kundendaten!I381)="DEU",UPPER(Kundendaten!I381)="DEUTSCHLAND",UPPER(Kundendaten!I381)="GERMANY",UPPER(Kundendaten!I381)="GER"),"",IFERROR(UPPER(VLOOKUP(UPPER(Kundendaten!I381),Laendercodes!$A:$B,2,FALSE())),UPPER(Kundendaten!I381)))))</f>
        <v/>
      </c>
      <c r="J380" s="59" t="str">
        <f>IF(Kundendaten!C381="","",Einstellungen!$C$9-Kundendaten!J381)</f>
        <v/>
      </c>
      <c r="K380" s="37" t="str">
        <f>IF(Kundendaten!C381="","",IF(J380&lt;0,-1,IF(J380&gt;Einstellungen!$C$11,0,IF(J380&lt;=Einstellungen!$D$15,5,IF(J380&lt;=Einstellungen!$D$16,4,IF(J380&lt;=Einstellungen!$D$17,3,IF(J380&lt;=Einstellungen!$D$18,2,1)))))))</f>
        <v/>
      </c>
      <c r="L380" s="37" t="str">
        <f>IF(Kundendaten!C381="","",IF(J380&lt;0,-1,IF(J380&gt;Einstellungen!$C$11,0,IF(Kundendaten!K381&gt;=Einstellungen!$C$24,5,IF(Kundendaten!K381&gt;=Einstellungen!$C$25,4,IF(Kundendaten!K381&gt;=Einstellungen!$C$26,3,IF(Kundendaten!K381&gt;=Einstellungen!$C$27,2,1)))))))</f>
        <v/>
      </c>
      <c r="M380" s="37" t="str">
        <f>IF(Kundendaten!C381="","",IF(J380&lt;0,-1,IF(J380&gt;Einstellungen!$C$11,0,IF(Kundendaten!L381&gt;=Einstellungen!$C$32,5,IF(Kundendaten!L381&gt;=Einstellungen!$C$33,4,IF(Kundendaten!L381&gt;=Einstellungen!$C$34,3,IF(Kundendaten!L381&gt;=Einstellungen!$C$35,2,1)))))))</f>
        <v/>
      </c>
      <c r="N380" s="37" t="str">
        <f>IF(Kundendaten!C381="","",IF(K380=-1,"",IF(K380=0,0,IF(SUM(Einstellungen!$G$15,Einstellungen!$G$24,Einstellungen!$G$32)&lt;&gt;100,"—",ROUND((K380*Einstellungen!$G$15+L380*Einstellungen!$G$24+M380*Einstellungen!$G$32)/100,1)))))</f>
        <v/>
      </c>
      <c r="O380" s="37" t="str">
        <f>IF(Kundendaten!C381="","",IF(K380=-1,"⚠ Datenfehler",IF(K380=0,"Inaktiv",IF(SUM(Einstellungen!$G$15,Einstellungen!$G$24,Einstellungen!$G$32)&lt;&gt;100,"—",IF(N380&gt;=4,"Champion",IF(N380&gt;=3,"Entwicklung",IF(N380&gt;=2,"Gefährdet","Abwanderung")))))))</f>
        <v/>
      </c>
    </row>
    <row r="381" spans="2:15" ht="14.25" customHeight="1" x14ac:dyDescent="0.35">
      <c r="B381" s="37" t="str">
        <f>IF(Kundendaten!C382="","",Kundendaten!B382)</f>
        <v/>
      </c>
      <c r="C381" s="38" t="str">
        <f>IF(Kundendaten!C382="","",IF(Kundendaten!C382="","",Kundendaten!C382))</f>
        <v/>
      </c>
      <c r="D381" s="38" t="str">
        <f>IF(Kundendaten!C382="","",IF(Kundendaten!D382="","",Kundendaten!D382))</f>
        <v/>
      </c>
      <c r="E381" s="38" t="str">
        <f>IF(Kundendaten!C382="","",IF(Kundendaten!E382="","",Kundendaten!E382))</f>
        <v/>
      </c>
      <c r="F381" s="38" t="str">
        <f>IF(Kundendaten!C382="","",IF(Kundendaten!F382="","",Kundendaten!F382))</f>
        <v/>
      </c>
      <c r="G381" s="37" t="str">
        <f>IF(Kundendaten!C382="","",IF(Kundendaten!G382="","",Kundendaten!G382))</f>
        <v/>
      </c>
      <c r="H381" s="38" t="str">
        <f>IF(Kundendaten!C382="","",IF(Kundendaten!H382="","",Kundendaten!H382))</f>
        <v/>
      </c>
      <c r="I381" s="37" t="str">
        <f>IF(Kundendaten!C382="","",IF(Kundendaten!I382="","",IF(OR(UPPER(Kundendaten!I382)="D",UPPER(Kundendaten!I382)="DE",UPPER(Kundendaten!I382)="DEU",UPPER(Kundendaten!I382)="DEUTSCHLAND",UPPER(Kundendaten!I382)="GERMANY",UPPER(Kundendaten!I382)="GER"),"",IFERROR(UPPER(VLOOKUP(UPPER(Kundendaten!I382),Laendercodes!$A:$B,2,FALSE())),UPPER(Kundendaten!I382)))))</f>
        <v/>
      </c>
      <c r="J381" s="59" t="str">
        <f>IF(Kundendaten!C382="","",Einstellungen!$C$9-Kundendaten!J382)</f>
        <v/>
      </c>
      <c r="K381" s="37" t="str">
        <f>IF(Kundendaten!C382="","",IF(J381&lt;0,-1,IF(J381&gt;Einstellungen!$C$11,0,IF(J381&lt;=Einstellungen!$D$15,5,IF(J381&lt;=Einstellungen!$D$16,4,IF(J381&lt;=Einstellungen!$D$17,3,IF(J381&lt;=Einstellungen!$D$18,2,1)))))))</f>
        <v/>
      </c>
      <c r="L381" s="37" t="str">
        <f>IF(Kundendaten!C382="","",IF(J381&lt;0,-1,IF(J381&gt;Einstellungen!$C$11,0,IF(Kundendaten!K382&gt;=Einstellungen!$C$24,5,IF(Kundendaten!K382&gt;=Einstellungen!$C$25,4,IF(Kundendaten!K382&gt;=Einstellungen!$C$26,3,IF(Kundendaten!K382&gt;=Einstellungen!$C$27,2,1)))))))</f>
        <v/>
      </c>
      <c r="M381" s="37" t="str">
        <f>IF(Kundendaten!C382="","",IF(J381&lt;0,-1,IF(J381&gt;Einstellungen!$C$11,0,IF(Kundendaten!L382&gt;=Einstellungen!$C$32,5,IF(Kundendaten!L382&gt;=Einstellungen!$C$33,4,IF(Kundendaten!L382&gt;=Einstellungen!$C$34,3,IF(Kundendaten!L382&gt;=Einstellungen!$C$35,2,1)))))))</f>
        <v/>
      </c>
      <c r="N381" s="37" t="str">
        <f>IF(Kundendaten!C382="","",IF(K381=-1,"",IF(K381=0,0,IF(SUM(Einstellungen!$G$15,Einstellungen!$G$24,Einstellungen!$G$32)&lt;&gt;100,"—",ROUND((K381*Einstellungen!$G$15+L381*Einstellungen!$G$24+M381*Einstellungen!$G$32)/100,1)))))</f>
        <v/>
      </c>
      <c r="O381" s="37" t="str">
        <f>IF(Kundendaten!C382="","",IF(K381=-1,"⚠ Datenfehler",IF(K381=0,"Inaktiv",IF(SUM(Einstellungen!$G$15,Einstellungen!$G$24,Einstellungen!$G$32)&lt;&gt;100,"—",IF(N381&gt;=4,"Champion",IF(N381&gt;=3,"Entwicklung",IF(N381&gt;=2,"Gefährdet","Abwanderung")))))))</f>
        <v/>
      </c>
    </row>
    <row r="382" spans="2:15" ht="14.25" customHeight="1" x14ac:dyDescent="0.35">
      <c r="B382" s="37" t="str">
        <f>IF(Kundendaten!C383="","",Kundendaten!B383)</f>
        <v/>
      </c>
      <c r="C382" s="38" t="str">
        <f>IF(Kundendaten!C383="","",IF(Kundendaten!C383="","",Kundendaten!C383))</f>
        <v/>
      </c>
      <c r="D382" s="38" t="str">
        <f>IF(Kundendaten!C383="","",IF(Kundendaten!D383="","",Kundendaten!D383))</f>
        <v/>
      </c>
      <c r="E382" s="38" t="str">
        <f>IF(Kundendaten!C383="","",IF(Kundendaten!E383="","",Kundendaten!E383))</f>
        <v/>
      </c>
      <c r="F382" s="38" t="str">
        <f>IF(Kundendaten!C383="","",IF(Kundendaten!F383="","",Kundendaten!F383))</f>
        <v/>
      </c>
      <c r="G382" s="37" t="str">
        <f>IF(Kundendaten!C383="","",IF(Kundendaten!G383="","",Kundendaten!G383))</f>
        <v/>
      </c>
      <c r="H382" s="38" t="str">
        <f>IF(Kundendaten!C383="","",IF(Kundendaten!H383="","",Kundendaten!H383))</f>
        <v/>
      </c>
      <c r="I382" s="37" t="str">
        <f>IF(Kundendaten!C383="","",IF(Kundendaten!I383="","",IF(OR(UPPER(Kundendaten!I383)="D",UPPER(Kundendaten!I383)="DE",UPPER(Kundendaten!I383)="DEU",UPPER(Kundendaten!I383)="DEUTSCHLAND",UPPER(Kundendaten!I383)="GERMANY",UPPER(Kundendaten!I383)="GER"),"",IFERROR(UPPER(VLOOKUP(UPPER(Kundendaten!I383),Laendercodes!$A:$B,2,FALSE())),UPPER(Kundendaten!I383)))))</f>
        <v/>
      </c>
      <c r="J382" s="59" t="str">
        <f>IF(Kundendaten!C383="","",Einstellungen!$C$9-Kundendaten!J383)</f>
        <v/>
      </c>
      <c r="K382" s="37" t="str">
        <f>IF(Kundendaten!C383="","",IF(J382&lt;0,-1,IF(J382&gt;Einstellungen!$C$11,0,IF(J382&lt;=Einstellungen!$D$15,5,IF(J382&lt;=Einstellungen!$D$16,4,IF(J382&lt;=Einstellungen!$D$17,3,IF(J382&lt;=Einstellungen!$D$18,2,1)))))))</f>
        <v/>
      </c>
      <c r="L382" s="37" t="str">
        <f>IF(Kundendaten!C383="","",IF(J382&lt;0,-1,IF(J382&gt;Einstellungen!$C$11,0,IF(Kundendaten!K383&gt;=Einstellungen!$C$24,5,IF(Kundendaten!K383&gt;=Einstellungen!$C$25,4,IF(Kundendaten!K383&gt;=Einstellungen!$C$26,3,IF(Kundendaten!K383&gt;=Einstellungen!$C$27,2,1)))))))</f>
        <v/>
      </c>
      <c r="M382" s="37" t="str">
        <f>IF(Kundendaten!C383="","",IF(J382&lt;0,-1,IF(J382&gt;Einstellungen!$C$11,0,IF(Kundendaten!L383&gt;=Einstellungen!$C$32,5,IF(Kundendaten!L383&gt;=Einstellungen!$C$33,4,IF(Kundendaten!L383&gt;=Einstellungen!$C$34,3,IF(Kundendaten!L383&gt;=Einstellungen!$C$35,2,1)))))))</f>
        <v/>
      </c>
      <c r="N382" s="37" t="str">
        <f>IF(Kundendaten!C383="","",IF(K382=-1,"",IF(K382=0,0,IF(SUM(Einstellungen!$G$15,Einstellungen!$G$24,Einstellungen!$G$32)&lt;&gt;100,"—",ROUND((K382*Einstellungen!$G$15+L382*Einstellungen!$G$24+M382*Einstellungen!$G$32)/100,1)))))</f>
        <v/>
      </c>
      <c r="O382" s="37" t="str">
        <f>IF(Kundendaten!C383="","",IF(K382=-1,"⚠ Datenfehler",IF(K382=0,"Inaktiv",IF(SUM(Einstellungen!$G$15,Einstellungen!$G$24,Einstellungen!$G$32)&lt;&gt;100,"—",IF(N382&gt;=4,"Champion",IF(N382&gt;=3,"Entwicklung",IF(N382&gt;=2,"Gefährdet","Abwanderung")))))))</f>
        <v/>
      </c>
    </row>
    <row r="383" spans="2:15" ht="14.25" customHeight="1" x14ac:dyDescent="0.35">
      <c r="B383" s="37" t="str">
        <f>IF(Kundendaten!C384="","",Kundendaten!B384)</f>
        <v/>
      </c>
      <c r="C383" s="38" t="str">
        <f>IF(Kundendaten!C384="","",IF(Kundendaten!C384="","",Kundendaten!C384))</f>
        <v/>
      </c>
      <c r="D383" s="38" t="str">
        <f>IF(Kundendaten!C384="","",IF(Kundendaten!D384="","",Kundendaten!D384))</f>
        <v/>
      </c>
      <c r="E383" s="38" t="str">
        <f>IF(Kundendaten!C384="","",IF(Kundendaten!E384="","",Kundendaten!E384))</f>
        <v/>
      </c>
      <c r="F383" s="38" t="str">
        <f>IF(Kundendaten!C384="","",IF(Kundendaten!F384="","",Kundendaten!F384))</f>
        <v/>
      </c>
      <c r="G383" s="37" t="str">
        <f>IF(Kundendaten!C384="","",IF(Kundendaten!G384="","",Kundendaten!G384))</f>
        <v/>
      </c>
      <c r="H383" s="38" t="str">
        <f>IF(Kundendaten!C384="","",IF(Kundendaten!H384="","",Kundendaten!H384))</f>
        <v/>
      </c>
      <c r="I383" s="37" t="str">
        <f>IF(Kundendaten!C384="","",IF(Kundendaten!I384="","",IF(OR(UPPER(Kundendaten!I384)="D",UPPER(Kundendaten!I384)="DE",UPPER(Kundendaten!I384)="DEU",UPPER(Kundendaten!I384)="DEUTSCHLAND",UPPER(Kundendaten!I384)="GERMANY",UPPER(Kundendaten!I384)="GER"),"",IFERROR(UPPER(VLOOKUP(UPPER(Kundendaten!I384),Laendercodes!$A:$B,2,FALSE())),UPPER(Kundendaten!I384)))))</f>
        <v/>
      </c>
      <c r="J383" s="59" t="str">
        <f>IF(Kundendaten!C384="","",Einstellungen!$C$9-Kundendaten!J384)</f>
        <v/>
      </c>
      <c r="K383" s="37" t="str">
        <f>IF(Kundendaten!C384="","",IF(J383&lt;0,-1,IF(J383&gt;Einstellungen!$C$11,0,IF(J383&lt;=Einstellungen!$D$15,5,IF(J383&lt;=Einstellungen!$D$16,4,IF(J383&lt;=Einstellungen!$D$17,3,IF(J383&lt;=Einstellungen!$D$18,2,1)))))))</f>
        <v/>
      </c>
      <c r="L383" s="37" t="str">
        <f>IF(Kundendaten!C384="","",IF(J383&lt;0,-1,IF(J383&gt;Einstellungen!$C$11,0,IF(Kundendaten!K384&gt;=Einstellungen!$C$24,5,IF(Kundendaten!K384&gt;=Einstellungen!$C$25,4,IF(Kundendaten!K384&gt;=Einstellungen!$C$26,3,IF(Kundendaten!K384&gt;=Einstellungen!$C$27,2,1)))))))</f>
        <v/>
      </c>
      <c r="M383" s="37" t="str">
        <f>IF(Kundendaten!C384="","",IF(J383&lt;0,-1,IF(J383&gt;Einstellungen!$C$11,0,IF(Kundendaten!L384&gt;=Einstellungen!$C$32,5,IF(Kundendaten!L384&gt;=Einstellungen!$C$33,4,IF(Kundendaten!L384&gt;=Einstellungen!$C$34,3,IF(Kundendaten!L384&gt;=Einstellungen!$C$35,2,1)))))))</f>
        <v/>
      </c>
      <c r="N383" s="37" t="str">
        <f>IF(Kundendaten!C384="","",IF(K383=-1,"",IF(K383=0,0,IF(SUM(Einstellungen!$G$15,Einstellungen!$G$24,Einstellungen!$G$32)&lt;&gt;100,"—",ROUND((K383*Einstellungen!$G$15+L383*Einstellungen!$G$24+M383*Einstellungen!$G$32)/100,1)))))</f>
        <v/>
      </c>
      <c r="O383" s="37" t="str">
        <f>IF(Kundendaten!C384="","",IF(K383=-1,"⚠ Datenfehler",IF(K383=0,"Inaktiv",IF(SUM(Einstellungen!$G$15,Einstellungen!$G$24,Einstellungen!$G$32)&lt;&gt;100,"—",IF(N383&gt;=4,"Champion",IF(N383&gt;=3,"Entwicklung",IF(N383&gt;=2,"Gefährdet","Abwanderung")))))))</f>
        <v/>
      </c>
    </row>
    <row r="384" spans="2:15" ht="14.25" customHeight="1" x14ac:dyDescent="0.35">
      <c r="B384" s="37" t="str">
        <f>IF(Kundendaten!C385="","",Kundendaten!B385)</f>
        <v/>
      </c>
      <c r="C384" s="38" t="str">
        <f>IF(Kundendaten!C385="","",IF(Kundendaten!C385="","",Kundendaten!C385))</f>
        <v/>
      </c>
      <c r="D384" s="38" t="str">
        <f>IF(Kundendaten!C385="","",IF(Kundendaten!D385="","",Kundendaten!D385))</f>
        <v/>
      </c>
      <c r="E384" s="38" t="str">
        <f>IF(Kundendaten!C385="","",IF(Kundendaten!E385="","",Kundendaten!E385))</f>
        <v/>
      </c>
      <c r="F384" s="38" t="str">
        <f>IF(Kundendaten!C385="","",IF(Kundendaten!F385="","",Kundendaten!F385))</f>
        <v/>
      </c>
      <c r="G384" s="37" t="str">
        <f>IF(Kundendaten!C385="","",IF(Kundendaten!G385="","",Kundendaten!G385))</f>
        <v/>
      </c>
      <c r="H384" s="38" t="str">
        <f>IF(Kundendaten!C385="","",IF(Kundendaten!H385="","",Kundendaten!H385))</f>
        <v/>
      </c>
      <c r="I384" s="37" t="str">
        <f>IF(Kundendaten!C385="","",IF(Kundendaten!I385="","",IF(OR(UPPER(Kundendaten!I385)="D",UPPER(Kundendaten!I385)="DE",UPPER(Kundendaten!I385)="DEU",UPPER(Kundendaten!I385)="DEUTSCHLAND",UPPER(Kundendaten!I385)="GERMANY",UPPER(Kundendaten!I385)="GER"),"",IFERROR(UPPER(VLOOKUP(UPPER(Kundendaten!I385),Laendercodes!$A:$B,2,FALSE())),UPPER(Kundendaten!I385)))))</f>
        <v/>
      </c>
      <c r="J384" s="59" t="str">
        <f>IF(Kundendaten!C385="","",Einstellungen!$C$9-Kundendaten!J385)</f>
        <v/>
      </c>
      <c r="K384" s="37" t="str">
        <f>IF(Kundendaten!C385="","",IF(J384&lt;0,-1,IF(J384&gt;Einstellungen!$C$11,0,IF(J384&lt;=Einstellungen!$D$15,5,IF(J384&lt;=Einstellungen!$D$16,4,IF(J384&lt;=Einstellungen!$D$17,3,IF(J384&lt;=Einstellungen!$D$18,2,1)))))))</f>
        <v/>
      </c>
      <c r="L384" s="37" t="str">
        <f>IF(Kundendaten!C385="","",IF(J384&lt;0,-1,IF(J384&gt;Einstellungen!$C$11,0,IF(Kundendaten!K385&gt;=Einstellungen!$C$24,5,IF(Kundendaten!K385&gt;=Einstellungen!$C$25,4,IF(Kundendaten!K385&gt;=Einstellungen!$C$26,3,IF(Kundendaten!K385&gt;=Einstellungen!$C$27,2,1)))))))</f>
        <v/>
      </c>
      <c r="M384" s="37" t="str">
        <f>IF(Kundendaten!C385="","",IF(J384&lt;0,-1,IF(J384&gt;Einstellungen!$C$11,0,IF(Kundendaten!L385&gt;=Einstellungen!$C$32,5,IF(Kundendaten!L385&gt;=Einstellungen!$C$33,4,IF(Kundendaten!L385&gt;=Einstellungen!$C$34,3,IF(Kundendaten!L385&gt;=Einstellungen!$C$35,2,1)))))))</f>
        <v/>
      </c>
      <c r="N384" s="37" t="str">
        <f>IF(Kundendaten!C385="","",IF(K384=-1,"",IF(K384=0,0,IF(SUM(Einstellungen!$G$15,Einstellungen!$G$24,Einstellungen!$G$32)&lt;&gt;100,"—",ROUND((K384*Einstellungen!$G$15+L384*Einstellungen!$G$24+M384*Einstellungen!$G$32)/100,1)))))</f>
        <v/>
      </c>
      <c r="O384" s="37" t="str">
        <f>IF(Kundendaten!C385="","",IF(K384=-1,"⚠ Datenfehler",IF(K384=0,"Inaktiv",IF(SUM(Einstellungen!$G$15,Einstellungen!$G$24,Einstellungen!$G$32)&lt;&gt;100,"—",IF(N384&gt;=4,"Champion",IF(N384&gt;=3,"Entwicklung",IF(N384&gt;=2,"Gefährdet","Abwanderung")))))))</f>
        <v/>
      </c>
    </row>
    <row r="385" spans="2:15" ht="14.25" customHeight="1" x14ac:dyDescent="0.35">
      <c r="B385" s="37" t="str">
        <f>IF(Kundendaten!C386="","",Kundendaten!B386)</f>
        <v/>
      </c>
      <c r="C385" s="38" t="str">
        <f>IF(Kundendaten!C386="","",IF(Kundendaten!C386="","",Kundendaten!C386))</f>
        <v/>
      </c>
      <c r="D385" s="38" t="str">
        <f>IF(Kundendaten!C386="","",IF(Kundendaten!D386="","",Kundendaten!D386))</f>
        <v/>
      </c>
      <c r="E385" s="38" t="str">
        <f>IF(Kundendaten!C386="","",IF(Kundendaten!E386="","",Kundendaten!E386))</f>
        <v/>
      </c>
      <c r="F385" s="38" t="str">
        <f>IF(Kundendaten!C386="","",IF(Kundendaten!F386="","",Kundendaten!F386))</f>
        <v/>
      </c>
      <c r="G385" s="37" t="str">
        <f>IF(Kundendaten!C386="","",IF(Kundendaten!G386="","",Kundendaten!G386))</f>
        <v/>
      </c>
      <c r="H385" s="38" t="str">
        <f>IF(Kundendaten!C386="","",IF(Kundendaten!H386="","",Kundendaten!H386))</f>
        <v/>
      </c>
      <c r="I385" s="37" t="str">
        <f>IF(Kundendaten!C386="","",IF(Kundendaten!I386="","",IF(OR(UPPER(Kundendaten!I386)="D",UPPER(Kundendaten!I386)="DE",UPPER(Kundendaten!I386)="DEU",UPPER(Kundendaten!I386)="DEUTSCHLAND",UPPER(Kundendaten!I386)="GERMANY",UPPER(Kundendaten!I386)="GER"),"",IFERROR(UPPER(VLOOKUP(UPPER(Kundendaten!I386),Laendercodes!$A:$B,2,FALSE())),UPPER(Kundendaten!I386)))))</f>
        <v/>
      </c>
      <c r="J385" s="59" t="str">
        <f>IF(Kundendaten!C386="","",Einstellungen!$C$9-Kundendaten!J386)</f>
        <v/>
      </c>
      <c r="K385" s="37" t="str">
        <f>IF(Kundendaten!C386="","",IF(J385&lt;0,-1,IF(J385&gt;Einstellungen!$C$11,0,IF(J385&lt;=Einstellungen!$D$15,5,IF(J385&lt;=Einstellungen!$D$16,4,IF(J385&lt;=Einstellungen!$D$17,3,IF(J385&lt;=Einstellungen!$D$18,2,1)))))))</f>
        <v/>
      </c>
      <c r="L385" s="37" t="str">
        <f>IF(Kundendaten!C386="","",IF(J385&lt;0,-1,IF(J385&gt;Einstellungen!$C$11,0,IF(Kundendaten!K386&gt;=Einstellungen!$C$24,5,IF(Kundendaten!K386&gt;=Einstellungen!$C$25,4,IF(Kundendaten!K386&gt;=Einstellungen!$C$26,3,IF(Kundendaten!K386&gt;=Einstellungen!$C$27,2,1)))))))</f>
        <v/>
      </c>
      <c r="M385" s="37" t="str">
        <f>IF(Kundendaten!C386="","",IF(J385&lt;0,-1,IF(J385&gt;Einstellungen!$C$11,0,IF(Kundendaten!L386&gt;=Einstellungen!$C$32,5,IF(Kundendaten!L386&gt;=Einstellungen!$C$33,4,IF(Kundendaten!L386&gt;=Einstellungen!$C$34,3,IF(Kundendaten!L386&gt;=Einstellungen!$C$35,2,1)))))))</f>
        <v/>
      </c>
      <c r="N385" s="37" t="str">
        <f>IF(Kundendaten!C386="","",IF(K385=-1,"",IF(K385=0,0,IF(SUM(Einstellungen!$G$15,Einstellungen!$G$24,Einstellungen!$G$32)&lt;&gt;100,"—",ROUND((K385*Einstellungen!$G$15+L385*Einstellungen!$G$24+M385*Einstellungen!$G$32)/100,1)))))</f>
        <v/>
      </c>
      <c r="O385" s="37" t="str">
        <f>IF(Kundendaten!C386="","",IF(K385=-1,"⚠ Datenfehler",IF(K385=0,"Inaktiv",IF(SUM(Einstellungen!$G$15,Einstellungen!$G$24,Einstellungen!$G$32)&lt;&gt;100,"—",IF(N385&gt;=4,"Champion",IF(N385&gt;=3,"Entwicklung",IF(N385&gt;=2,"Gefährdet","Abwanderung")))))))</f>
        <v/>
      </c>
    </row>
    <row r="386" spans="2:15" ht="14.25" customHeight="1" x14ac:dyDescent="0.35">
      <c r="B386" s="37" t="str">
        <f>IF(Kundendaten!C387="","",Kundendaten!B387)</f>
        <v/>
      </c>
      <c r="C386" s="38" t="str">
        <f>IF(Kundendaten!C387="","",IF(Kundendaten!C387="","",Kundendaten!C387))</f>
        <v/>
      </c>
      <c r="D386" s="38" t="str">
        <f>IF(Kundendaten!C387="","",IF(Kundendaten!D387="","",Kundendaten!D387))</f>
        <v/>
      </c>
      <c r="E386" s="38" t="str">
        <f>IF(Kundendaten!C387="","",IF(Kundendaten!E387="","",Kundendaten!E387))</f>
        <v/>
      </c>
      <c r="F386" s="38" t="str">
        <f>IF(Kundendaten!C387="","",IF(Kundendaten!F387="","",Kundendaten!F387))</f>
        <v/>
      </c>
      <c r="G386" s="37" t="str">
        <f>IF(Kundendaten!C387="","",IF(Kundendaten!G387="","",Kundendaten!G387))</f>
        <v/>
      </c>
      <c r="H386" s="38" t="str">
        <f>IF(Kundendaten!C387="","",IF(Kundendaten!H387="","",Kundendaten!H387))</f>
        <v/>
      </c>
      <c r="I386" s="37" t="str">
        <f>IF(Kundendaten!C387="","",IF(Kundendaten!I387="","",IF(OR(UPPER(Kundendaten!I387)="D",UPPER(Kundendaten!I387)="DE",UPPER(Kundendaten!I387)="DEU",UPPER(Kundendaten!I387)="DEUTSCHLAND",UPPER(Kundendaten!I387)="GERMANY",UPPER(Kundendaten!I387)="GER"),"",IFERROR(UPPER(VLOOKUP(UPPER(Kundendaten!I387),Laendercodes!$A:$B,2,FALSE())),UPPER(Kundendaten!I387)))))</f>
        <v/>
      </c>
      <c r="J386" s="59" t="str">
        <f>IF(Kundendaten!C387="","",Einstellungen!$C$9-Kundendaten!J387)</f>
        <v/>
      </c>
      <c r="K386" s="37" t="str">
        <f>IF(Kundendaten!C387="","",IF(J386&lt;0,-1,IF(J386&gt;Einstellungen!$C$11,0,IF(J386&lt;=Einstellungen!$D$15,5,IF(J386&lt;=Einstellungen!$D$16,4,IF(J386&lt;=Einstellungen!$D$17,3,IF(J386&lt;=Einstellungen!$D$18,2,1)))))))</f>
        <v/>
      </c>
      <c r="L386" s="37" t="str">
        <f>IF(Kundendaten!C387="","",IF(J386&lt;0,-1,IF(J386&gt;Einstellungen!$C$11,0,IF(Kundendaten!K387&gt;=Einstellungen!$C$24,5,IF(Kundendaten!K387&gt;=Einstellungen!$C$25,4,IF(Kundendaten!K387&gt;=Einstellungen!$C$26,3,IF(Kundendaten!K387&gt;=Einstellungen!$C$27,2,1)))))))</f>
        <v/>
      </c>
      <c r="M386" s="37" t="str">
        <f>IF(Kundendaten!C387="","",IF(J386&lt;0,-1,IF(J386&gt;Einstellungen!$C$11,0,IF(Kundendaten!L387&gt;=Einstellungen!$C$32,5,IF(Kundendaten!L387&gt;=Einstellungen!$C$33,4,IF(Kundendaten!L387&gt;=Einstellungen!$C$34,3,IF(Kundendaten!L387&gt;=Einstellungen!$C$35,2,1)))))))</f>
        <v/>
      </c>
      <c r="N386" s="37" t="str">
        <f>IF(Kundendaten!C387="","",IF(K386=-1,"",IF(K386=0,0,IF(SUM(Einstellungen!$G$15,Einstellungen!$G$24,Einstellungen!$G$32)&lt;&gt;100,"—",ROUND((K386*Einstellungen!$G$15+L386*Einstellungen!$G$24+M386*Einstellungen!$G$32)/100,1)))))</f>
        <v/>
      </c>
      <c r="O386" s="37" t="str">
        <f>IF(Kundendaten!C387="","",IF(K386=-1,"⚠ Datenfehler",IF(K386=0,"Inaktiv",IF(SUM(Einstellungen!$G$15,Einstellungen!$G$24,Einstellungen!$G$32)&lt;&gt;100,"—",IF(N386&gt;=4,"Champion",IF(N386&gt;=3,"Entwicklung",IF(N386&gt;=2,"Gefährdet","Abwanderung")))))))</f>
        <v/>
      </c>
    </row>
    <row r="387" spans="2:15" ht="14.25" customHeight="1" x14ac:dyDescent="0.35">
      <c r="B387" s="37" t="str">
        <f>IF(Kundendaten!C388="","",Kundendaten!B388)</f>
        <v/>
      </c>
      <c r="C387" s="38" t="str">
        <f>IF(Kundendaten!C388="","",IF(Kundendaten!C388="","",Kundendaten!C388))</f>
        <v/>
      </c>
      <c r="D387" s="38" t="str">
        <f>IF(Kundendaten!C388="","",IF(Kundendaten!D388="","",Kundendaten!D388))</f>
        <v/>
      </c>
      <c r="E387" s="38" t="str">
        <f>IF(Kundendaten!C388="","",IF(Kundendaten!E388="","",Kundendaten!E388))</f>
        <v/>
      </c>
      <c r="F387" s="38" t="str">
        <f>IF(Kundendaten!C388="","",IF(Kundendaten!F388="","",Kundendaten!F388))</f>
        <v/>
      </c>
      <c r="G387" s="37" t="str">
        <f>IF(Kundendaten!C388="","",IF(Kundendaten!G388="","",Kundendaten!G388))</f>
        <v/>
      </c>
      <c r="H387" s="38" t="str">
        <f>IF(Kundendaten!C388="","",IF(Kundendaten!H388="","",Kundendaten!H388))</f>
        <v/>
      </c>
      <c r="I387" s="37" t="str">
        <f>IF(Kundendaten!C388="","",IF(Kundendaten!I388="","",IF(OR(UPPER(Kundendaten!I388)="D",UPPER(Kundendaten!I388)="DE",UPPER(Kundendaten!I388)="DEU",UPPER(Kundendaten!I388)="DEUTSCHLAND",UPPER(Kundendaten!I388)="GERMANY",UPPER(Kundendaten!I388)="GER"),"",IFERROR(UPPER(VLOOKUP(UPPER(Kundendaten!I388),Laendercodes!$A:$B,2,FALSE())),UPPER(Kundendaten!I388)))))</f>
        <v/>
      </c>
      <c r="J387" s="59" t="str">
        <f>IF(Kundendaten!C388="","",Einstellungen!$C$9-Kundendaten!J388)</f>
        <v/>
      </c>
      <c r="K387" s="37" t="str">
        <f>IF(Kundendaten!C388="","",IF(J387&lt;0,-1,IF(J387&gt;Einstellungen!$C$11,0,IF(J387&lt;=Einstellungen!$D$15,5,IF(J387&lt;=Einstellungen!$D$16,4,IF(J387&lt;=Einstellungen!$D$17,3,IF(J387&lt;=Einstellungen!$D$18,2,1)))))))</f>
        <v/>
      </c>
      <c r="L387" s="37" t="str">
        <f>IF(Kundendaten!C388="","",IF(J387&lt;0,-1,IF(J387&gt;Einstellungen!$C$11,0,IF(Kundendaten!K388&gt;=Einstellungen!$C$24,5,IF(Kundendaten!K388&gt;=Einstellungen!$C$25,4,IF(Kundendaten!K388&gt;=Einstellungen!$C$26,3,IF(Kundendaten!K388&gt;=Einstellungen!$C$27,2,1)))))))</f>
        <v/>
      </c>
      <c r="M387" s="37" t="str">
        <f>IF(Kundendaten!C388="","",IF(J387&lt;0,-1,IF(J387&gt;Einstellungen!$C$11,0,IF(Kundendaten!L388&gt;=Einstellungen!$C$32,5,IF(Kundendaten!L388&gt;=Einstellungen!$C$33,4,IF(Kundendaten!L388&gt;=Einstellungen!$C$34,3,IF(Kundendaten!L388&gt;=Einstellungen!$C$35,2,1)))))))</f>
        <v/>
      </c>
      <c r="N387" s="37" t="str">
        <f>IF(Kundendaten!C388="","",IF(K387=-1,"",IF(K387=0,0,IF(SUM(Einstellungen!$G$15,Einstellungen!$G$24,Einstellungen!$G$32)&lt;&gt;100,"—",ROUND((K387*Einstellungen!$G$15+L387*Einstellungen!$G$24+M387*Einstellungen!$G$32)/100,1)))))</f>
        <v/>
      </c>
      <c r="O387" s="37" t="str">
        <f>IF(Kundendaten!C388="","",IF(K387=-1,"⚠ Datenfehler",IF(K387=0,"Inaktiv",IF(SUM(Einstellungen!$G$15,Einstellungen!$G$24,Einstellungen!$G$32)&lt;&gt;100,"—",IF(N387&gt;=4,"Champion",IF(N387&gt;=3,"Entwicklung",IF(N387&gt;=2,"Gefährdet","Abwanderung")))))))</f>
        <v/>
      </c>
    </row>
    <row r="388" spans="2:15" ht="14.25" customHeight="1" x14ac:dyDescent="0.35">
      <c r="B388" s="37" t="str">
        <f>IF(Kundendaten!C389="","",Kundendaten!B389)</f>
        <v/>
      </c>
      <c r="C388" s="38" t="str">
        <f>IF(Kundendaten!C389="","",IF(Kundendaten!C389="","",Kundendaten!C389))</f>
        <v/>
      </c>
      <c r="D388" s="38" t="str">
        <f>IF(Kundendaten!C389="","",IF(Kundendaten!D389="","",Kundendaten!D389))</f>
        <v/>
      </c>
      <c r="E388" s="38" t="str">
        <f>IF(Kundendaten!C389="","",IF(Kundendaten!E389="","",Kundendaten!E389))</f>
        <v/>
      </c>
      <c r="F388" s="38" t="str">
        <f>IF(Kundendaten!C389="","",IF(Kundendaten!F389="","",Kundendaten!F389))</f>
        <v/>
      </c>
      <c r="G388" s="37" t="str">
        <f>IF(Kundendaten!C389="","",IF(Kundendaten!G389="","",Kundendaten!G389))</f>
        <v/>
      </c>
      <c r="H388" s="38" t="str">
        <f>IF(Kundendaten!C389="","",IF(Kundendaten!H389="","",Kundendaten!H389))</f>
        <v/>
      </c>
      <c r="I388" s="37" t="str">
        <f>IF(Kundendaten!C389="","",IF(Kundendaten!I389="","",IF(OR(UPPER(Kundendaten!I389)="D",UPPER(Kundendaten!I389)="DE",UPPER(Kundendaten!I389)="DEU",UPPER(Kundendaten!I389)="DEUTSCHLAND",UPPER(Kundendaten!I389)="GERMANY",UPPER(Kundendaten!I389)="GER"),"",IFERROR(UPPER(VLOOKUP(UPPER(Kundendaten!I389),Laendercodes!$A:$B,2,FALSE())),UPPER(Kundendaten!I389)))))</f>
        <v/>
      </c>
      <c r="J388" s="59" t="str">
        <f>IF(Kundendaten!C389="","",Einstellungen!$C$9-Kundendaten!J389)</f>
        <v/>
      </c>
      <c r="K388" s="37" t="str">
        <f>IF(Kundendaten!C389="","",IF(J388&lt;0,-1,IF(J388&gt;Einstellungen!$C$11,0,IF(J388&lt;=Einstellungen!$D$15,5,IF(J388&lt;=Einstellungen!$D$16,4,IF(J388&lt;=Einstellungen!$D$17,3,IF(J388&lt;=Einstellungen!$D$18,2,1)))))))</f>
        <v/>
      </c>
      <c r="L388" s="37" t="str">
        <f>IF(Kundendaten!C389="","",IF(J388&lt;0,-1,IF(J388&gt;Einstellungen!$C$11,0,IF(Kundendaten!K389&gt;=Einstellungen!$C$24,5,IF(Kundendaten!K389&gt;=Einstellungen!$C$25,4,IF(Kundendaten!K389&gt;=Einstellungen!$C$26,3,IF(Kundendaten!K389&gt;=Einstellungen!$C$27,2,1)))))))</f>
        <v/>
      </c>
      <c r="M388" s="37" t="str">
        <f>IF(Kundendaten!C389="","",IF(J388&lt;0,-1,IF(J388&gt;Einstellungen!$C$11,0,IF(Kundendaten!L389&gt;=Einstellungen!$C$32,5,IF(Kundendaten!L389&gt;=Einstellungen!$C$33,4,IF(Kundendaten!L389&gt;=Einstellungen!$C$34,3,IF(Kundendaten!L389&gt;=Einstellungen!$C$35,2,1)))))))</f>
        <v/>
      </c>
      <c r="N388" s="37" t="str">
        <f>IF(Kundendaten!C389="","",IF(K388=-1,"",IF(K388=0,0,IF(SUM(Einstellungen!$G$15,Einstellungen!$G$24,Einstellungen!$G$32)&lt;&gt;100,"—",ROUND((K388*Einstellungen!$G$15+L388*Einstellungen!$G$24+M388*Einstellungen!$G$32)/100,1)))))</f>
        <v/>
      </c>
      <c r="O388" s="37" t="str">
        <f>IF(Kundendaten!C389="","",IF(K388=-1,"⚠ Datenfehler",IF(K388=0,"Inaktiv",IF(SUM(Einstellungen!$G$15,Einstellungen!$G$24,Einstellungen!$G$32)&lt;&gt;100,"—",IF(N388&gt;=4,"Champion",IF(N388&gt;=3,"Entwicklung",IF(N388&gt;=2,"Gefährdet","Abwanderung")))))))</f>
        <v/>
      </c>
    </row>
    <row r="389" spans="2:15" ht="14.25" customHeight="1" x14ac:dyDescent="0.35">
      <c r="B389" s="37" t="str">
        <f>IF(Kundendaten!C390="","",Kundendaten!B390)</f>
        <v/>
      </c>
      <c r="C389" s="38" t="str">
        <f>IF(Kundendaten!C390="","",IF(Kundendaten!C390="","",Kundendaten!C390))</f>
        <v/>
      </c>
      <c r="D389" s="38" t="str">
        <f>IF(Kundendaten!C390="","",IF(Kundendaten!D390="","",Kundendaten!D390))</f>
        <v/>
      </c>
      <c r="E389" s="38" t="str">
        <f>IF(Kundendaten!C390="","",IF(Kundendaten!E390="","",Kundendaten!E390))</f>
        <v/>
      </c>
      <c r="F389" s="38" t="str">
        <f>IF(Kundendaten!C390="","",IF(Kundendaten!F390="","",Kundendaten!F390))</f>
        <v/>
      </c>
      <c r="G389" s="37" t="str">
        <f>IF(Kundendaten!C390="","",IF(Kundendaten!G390="","",Kundendaten!G390))</f>
        <v/>
      </c>
      <c r="H389" s="38" t="str">
        <f>IF(Kundendaten!C390="","",IF(Kundendaten!H390="","",Kundendaten!H390))</f>
        <v/>
      </c>
      <c r="I389" s="37" t="str">
        <f>IF(Kundendaten!C390="","",IF(Kundendaten!I390="","",IF(OR(UPPER(Kundendaten!I390)="D",UPPER(Kundendaten!I390)="DE",UPPER(Kundendaten!I390)="DEU",UPPER(Kundendaten!I390)="DEUTSCHLAND",UPPER(Kundendaten!I390)="GERMANY",UPPER(Kundendaten!I390)="GER"),"",IFERROR(UPPER(VLOOKUP(UPPER(Kundendaten!I390),Laendercodes!$A:$B,2,FALSE())),UPPER(Kundendaten!I390)))))</f>
        <v/>
      </c>
      <c r="J389" s="59" t="str">
        <f>IF(Kundendaten!C390="","",Einstellungen!$C$9-Kundendaten!J390)</f>
        <v/>
      </c>
      <c r="K389" s="37" t="str">
        <f>IF(Kundendaten!C390="","",IF(J389&lt;0,-1,IF(J389&gt;Einstellungen!$C$11,0,IF(J389&lt;=Einstellungen!$D$15,5,IF(J389&lt;=Einstellungen!$D$16,4,IF(J389&lt;=Einstellungen!$D$17,3,IF(J389&lt;=Einstellungen!$D$18,2,1)))))))</f>
        <v/>
      </c>
      <c r="L389" s="37" t="str">
        <f>IF(Kundendaten!C390="","",IF(J389&lt;0,-1,IF(J389&gt;Einstellungen!$C$11,0,IF(Kundendaten!K390&gt;=Einstellungen!$C$24,5,IF(Kundendaten!K390&gt;=Einstellungen!$C$25,4,IF(Kundendaten!K390&gt;=Einstellungen!$C$26,3,IF(Kundendaten!K390&gt;=Einstellungen!$C$27,2,1)))))))</f>
        <v/>
      </c>
      <c r="M389" s="37" t="str">
        <f>IF(Kundendaten!C390="","",IF(J389&lt;0,-1,IF(J389&gt;Einstellungen!$C$11,0,IF(Kundendaten!L390&gt;=Einstellungen!$C$32,5,IF(Kundendaten!L390&gt;=Einstellungen!$C$33,4,IF(Kundendaten!L390&gt;=Einstellungen!$C$34,3,IF(Kundendaten!L390&gt;=Einstellungen!$C$35,2,1)))))))</f>
        <v/>
      </c>
      <c r="N389" s="37" t="str">
        <f>IF(Kundendaten!C390="","",IF(K389=-1,"",IF(K389=0,0,IF(SUM(Einstellungen!$G$15,Einstellungen!$G$24,Einstellungen!$G$32)&lt;&gt;100,"—",ROUND((K389*Einstellungen!$G$15+L389*Einstellungen!$G$24+M389*Einstellungen!$G$32)/100,1)))))</f>
        <v/>
      </c>
      <c r="O389" s="37" t="str">
        <f>IF(Kundendaten!C390="","",IF(K389=-1,"⚠ Datenfehler",IF(K389=0,"Inaktiv",IF(SUM(Einstellungen!$G$15,Einstellungen!$G$24,Einstellungen!$G$32)&lt;&gt;100,"—",IF(N389&gt;=4,"Champion",IF(N389&gt;=3,"Entwicklung",IF(N389&gt;=2,"Gefährdet","Abwanderung")))))))</f>
        <v/>
      </c>
    </row>
    <row r="390" spans="2:15" ht="14.25" customHeight="1" x14ac:dyDescent="0.35">
      <c r="B390" s="37" t="str">
        <f>IF(Kundendaten!C391="","",Kundendaten!B391)</f>
        <v/>
      </c>
      <c r="C390" s="38" t="str">
        <f>IF(Kundendaten!C391="","",IF(Kundendaten!C391="","",Kundendaten!C391))</f>
        <v/>
      </c>
      <c r="D390" s="38" t="str">
        <f>IF(Kundendaten!C391="","",IF(Kundendaten!D391="","",Kundendaten!D391))</f>
        <v/>
      </c>
      <c r="E390" s="38" t="str">
        <f>IF(Kundendaten!C391="","",IF(Kundendaten!E391="","",Kundendaten!E391))</f>
        <v/>
      </c>
      <c r="F390" s="38" t="str">
        <f>IF(Kundendaten!C391="","",IF(Kundendaten!F391="","",Kundendaten!F391))</f>
        <v/>
      </c>
      <c r="G390" s="37" t="str">
        <f>IF(Kundendaten!C391="","",IF(Kundendaten!G391="","",Kundendaten!G391))</f>
        <v/>
      </c>
      <c r="H390" s="38" t="str">
        <f>IF(Kundendaten!C391="","",IF(Kundendaten!H391="","",Kundendaten!H391))</f>
        <v/>
      </c>
      <c r="I390" s="37" t="str">
        <f>IF(Kundendaten!C391="","",IF(Kundendaten!I391="","",IF(OR(UPPER(Kundendaten!I391)="D",UPPER(Kundendaten!I391)="DE",UPPER(Kundendaten!I391)="DEU",UPPER(Kundendaten!I391)="DEUTSCHLAND",UPPER(Kundendaten!I391)="GERMANY",UPPER(Kundendaten!I391)="GER"),"",IFERROR(UPPER(VLOOKUP(UPPER(Kundendaten!I391),Laendercodes!$A:$B,2,FALSE())),UPPER(Kundendaten!I391)))))</f>
        <v/>
      </c>
      <c r="J390" s="59" t="str">
        <f>IF(Kundendaten!C391="","",Einstellungen!$C$9-Kundendaten!J391)</f>
        <v/>
      </c>
      <c r="K390" s="37" t="str">
        <f>IF(Kundendaten!C391="","",IF(J390&lt;0,-1,IF(J390&gt;Einstellungen!$C$11,0,IF(J390&lt;=Einstellungen!$D$15,5,IF(J390&lt;=Einstellungen!$D$16,4,IF(J390&lt;=Einstellungen!$D$17,3,IF(J390&lt;=Einstellungen!$D$18,2,1)))))))</f>
        <v/>
      </c>
      <c r="L390" s="37" t="str">
        <f>IF(Kundendaten!C391="","",IF(J390&lt;0,-1,IF(J390&gt;Einstellungen!$C$11,0,IF(Kundendaten!K391&gt;=Einstellungen!$C$24,5,IF(Kundendaten!K391&gt;=Einstellungen!$C$25,4,IF(Kundendaten!K391&gt;=Einstellungen!$C$26,3,IF(Kundendaten!K391&gt;=Einstellungen!$C$27,2,1)))))))</f>
        <v/>
      </c>
      <c r="M390" s="37" t="str">
        <f>IF(Kundendaten!C391="","",IF(J390&lt;0,-1,IF(J390&gt;Einstellungen!$C$11,0,IF(Kundendaten!L391&gt;=Einstellungen!$C$32,5,IF(Kundendaten!L391&gt;=Einstellungen!$C$33,4,IF(Kundendaten!L391&gt;=Einstellungen!$C$34,3,IF(Kundendaten!L391&gt;=Einstellungen!$C$35,2,1)))))))</f>
        <v/>
      </c>
      <c r="N390" s="37" t="str">
        <f>IF(Kundendaten!C391="","",IF(K390=-1,"",IF(K390=0,0,IF(SUM(Einstellungen!$G$15,Einstellungen!$G$24,Einstellungen!$G$32)&lt;&gt;100,"—",ROUND((K390*Einstellungen!$G$15+L390*Einstellungen!$G$24+M390*Einstellungen!$G$32)/100,1)))))</f>
        <v/>
      </c>
      <c r="O390" s="37" t="str">
        <f>IF(Kundendaten!C391="","",IF(K390=-1,"⚠ Datenfehler",IF(K390=0,"Inaktiv",IF(SUM(Einstellungen!$G$15,Einstellungen!$G$24,Einstellungen!$G$32)&lt;&gt;100,"—",IF(N390&gt;=4,"Champion",IF(N390&gt;=3,"Entwicklung",IF(N390&gt;=2,"Gefährdet","Abwanderung")))))))</f>
        <v/>
      </c>
    </row>
    <row r="391" spans="2:15" ht="14.25" customHeight="1" x14ac:dyDescent="0.35">
      <c r="B391" s="37" t="str">
        <f>IF(Kundendaten!C392="","",Kundendaten!B392)</f>
        <v/>
      </c>
      <c r="C391" s="38" t="str">
        <f>IF(Kundendaten!C392="","",IF(Kundendaten!C392="","",Kundendaten!C392))</f>
        <v/>
      </c>
      <c r="D391" s="38" t="str">
        <f>IF(Kundendaten!C392="","",IF(Kundendaten!D392="","",Kundendaten!D392))</f>
        <v/>
      </c>
      <c r="E391" s="38" t="str">
        <f>IF(Kundendaten!C392="","",IF(Kundendaten!E392="","",Kundendaten!E392))</f>
        <v/>
      </c>
      <c r="F391" s="38" t="str">
        <f>IF(Kundendaten!C392="","",IF(Kundendaten!F392="","",Kundendaten!F392))</f>
        <v/>
      </c>
      <c r="G391" s="37" t="str">
        <f>IF(Kundendaten!C392="","",IF(Kundendaten!G392="","",Kundendaten!G392))</f>
        <v/>
      </c>
      <c r="H391" s="38" t="str">
        <f>IF(Kundendaten!C392="","",IF(Kundendaten!H392="","",Kundendaten!H392))</f>
        <v/>
      </c>
      <c r="I391" s="37" t="str">
        <f>IF(Kundendaten!C392="","",IF(Kundendaten!I392="","",IF(OR(UPPER(Kundendaten!I392)="D",UPPER(Kundendaten!I392)="DE",UPPER(Kundendaten!I392)="DEU",UPPER(Kundendaten!I392)="DEUTSCHLAND",UPPER(Kundendaten!I392)="GERMANY",UPPER(Kundendaten!I392)="GER"),"",IFERROR(UPPER(VLOOKUP(UPPER(Kundendaten!I392),Laendercodes!$A:$B,2,FALSE())),UPPER(Kundendaten!I392)))))</f>
        <v/>
      </c>
      <c r="J391" s="59" t="str">
        <f>IF(Kundendaten!C392="","",Einstellungen!$C$9-Kundendaten!J392)</f>
        <v/>
      </c>
      <c r="K391" s="37" t="str">
        <f>IF(Kundendaten!C392="","",IF(J391&lt;0,-1,IF(J391&gt;Einstellungen!$C$11,0,IF(J391&lt;=Einstellungen!$D$15,5,IF(J391&lt;=Einstellungen!$D$16,4,IF(J391&lt;=Einstellungen!$D$17,3,IF(J391&lt;=Einstellungen!$D$18,2,1)))))))</f>
        <v/>
      </c>
      <c r="L391" s="37" t="str">
        <f>IF(Kundendaten!C392="","",IF(J391&lt;0,-1,IF(J391&gt;Einstellungen!$C$11,0,IF(Kundendaten!K392&gt;=Einstellungen!$C$24,5,IF(Kundendaten!K392&gt;=Einstellungen!$C$25,4,IF(Kundendaten!K392&gt;=Einstellungen!$C$26,3,IF(Kundendaten!K392&gt;=Einstellungen!$C$27,2,1)))))))</f>
        <v/>
      </c>
      <c r="M391" s="37" t="str">
        <f>IF(Kundendaten!C392="","",IF(J391&lt;0,-1,IF(J391&gt;Einstellungen!$C$11,0,IF(Kundendaten!L392&gt;=Einstellungen!$C$32,5,IF(Kundendaten!L392&gt;=Einstellungen!$C$33,4,IF(Kundendaten!L392&gt;=Einstellungen!$C$34,3,IF(Kundendaten!L392&gt;=Einstellungen!$C$35,2,1)))))))</f>
        <v/>
      </c>
      <c r="N391" s="37" t="str">
        <f>IF(Kundendaten!C392="","",IF(K391=-1,"",IF(K391=0,0,IF(SUM(Einstellungen!$G$15,Einstellungen!$G$24,Einstellungen!$G$32)&lt;&gt;100,"—",ROUND((K391*Einstellungen!$G$15+L391*Einstellungen!$G$24+M391*Einstellungen!$G$32)/100,1)))))</f>
        <v/>
      </c>
      <c r="O391" s="37" t="str">
        <f>IF(Kundendaten!C392="","",IF(K391=-1,"⚠ Datenfehler",IF(K391=0,"Inaktiv",IF(SUM(Einstellungen!$G$15,Einstellungen!$G$24,Einstellungen!$G$32)&lt;&gt;100,"—",IF(N391&gt;=4,"Champion",IF(N391&gt;=3,"Entwicklung",IF(N391&gt;=2,"Gefährdet","Abwanderung")))))))</f>
        <v/>
      </c>
    </row>
    <row r="392" spans="2:15" ht="14.25" customHeight="1" x14ac:dyDescent="0.35">
      <c r="B392" s="37" t="str">
        <f>IF(Kundendaten!C393="","",Kundendaten!B393)</f>
        <v/>
      </c>
      <c r="C392" s="38" t="str">
        <f>IF(Kundendaten!C393="","",IF(Kundendaten!C393="","",Kundendaten!C393))</f>
        <v/>
      </c>
      <c r="D392" s="38" t="str">
        <f>IF(Kundendaten!C393="","",IF(Kundendaten!D393="","",Kundendaten!D393))</f>
        <v/>
      </c>
      <c r="E392" s="38" t="str">
        <f>IF(Kundendaten!C393="","",IF(Kundendaten!E393="","",Kundendaten!E393))</f>
        <v/>
      </c>
      <c r="F392" s="38" t="str">
        <f>IF(Kundendaten!C393="","",IF(Kundendaten!F393="","",Kundendaten!F393))</f>
        <v/>
      </c>
      <c r="G392" s="37" t="str">
        <f>IF(Kundendaten!C393="","",IF(Kundendaten!G393="","",Kundendaten!G393))</f>
        <v/>
      </c>
      <c r="H392" s="38" t="str">
        <f>IF(Kundendaten!C393="","",IF(Kundendaten!H393="","",Kundendaten!H393))</f>
        <v/>
      </c>
      <c r="I392" s="37" t="str">
        <f>IF(Kundendaten!C393="","",IF(Kundendaten!I393="","",IF(OR(UPPER(Kundendaten!I393)="D",UPPER(Kundendaten!I393)="DE",UPPER(Kundendaten!I393)="DEU",UPPER(Kundendaten!I393)="DEUTSCHLAND",UPPER(Kundendaten!I393)="GERMANY",UPPER(Kundendaten!I393)="GER"),"",IFERROR(UPPER(VLOOKUP(UPPER(Kundendaten!I393),Laendercodes!$A:$B,2,FALSE())),UPPER(Kundendaten!I393)))))</f>
        <v/>
      </c>
      <c r="J392" s="59" t="str">
        <f>IF(Kundendaten!C393="","",Einstellungen!$C$9-Kundendaten!J393)</f>
        <v/>
      </c>
      <c r="K392" s="37" t="str">
        <f>IF(Kundendaten!C393="","",IF(J392&lt;0,-1,IF(J392&gt;Einstellungen!$C$11,0,IF(J392&lt;=Einstellungen!$D$15,5,IF(J392&lt;=Einstellungen!$D$16,4,IF(J392&lt;=Einstellungen!$D$17,3,IF(J392&lt;=Einstellungen!$D$18,2,1)))))))</f>
        <v/>
      </c>
      <c r="L392" s="37" t="str">
        <f>IF(Kundendaten!C393="","",IF(J392&lt;0,-1,IF(J392&gt;Einstellungen!$C$11,0,IF(Kundendaten!K393&gt;=Einstellungen!$C$24,5,IF(Kundendaten!K393&gt;=Einstellungen!$C$25,4,IF(Kundendaten!K393&gt;=Einstellungen!$C$26,3,IF(Kundendaten!K393&gt;=Einstellungen!$C$27,2,1)))))))</f>
        <v/>
      </c>
      <c r="M392" s="37" t="str">
        <f>IF(Kundendaten!C393="","",IF(J392&lt;0,-1,IF(J392&gt;Einstellungen!$C$11,0,IF(Kundendaten!L393&gt;=Einstellungen!$C$32,5,IF(Kundendaten!L393&gt;=Einstellungen!$C$33,4,IF(Kundendaten!L393&gt;=Einstellungen!$C$34,3,IF(Kundendaten!L393&gt;=Einstellungen!$C$35,2,1)))))))</f>
        <v/>
      </c>
      <c r="N392" s="37" t="str">
        <f>IF(Kundendaten!C393="","",IF(K392=-1,"",IF(K392=0,0,IF(SUM(Einstellungen!$G$15,Einstellungen!$G$24,Einstellungen!$G$32)&lt;&gt;100,"—",ROUND((K392*Einstellungen!$G$15+L392*Einstellungen!$G$24+M392*Einstellungen!$G$32)/100,1)))))</f>
        <v/>
      </c>
      <c r="O392" s="37" t="str">
        <f>IF(Kundendaten!C393="","",IF(K392=-1,"⚠ Datenfehler",IF(K392=0,"Inaktiv",IF(SUM(Einstellungen!$G$15,Einstellungen!$G$24,Einstellungen!$G$32)&lt;&gt;100,"—",IF(N392&gt;=4,"Champion",IF(N392&gt;=3,"Entwicklung",IF(N392&gt;=2,"Gefährdet","Abwanderung")))))))</f>
        <v/>
      </c>
    </row>
    <row r="393" spans="2:15" ht="14.25" customHeight="1" x14ac:dyDescent="0.35">
      <c r="B393" s="37" t="str">
        <f>IF(Kundendaten!C394="","",Kundendaten!B394)</f>
        <v/>
      </c>
      <c r="C393" s="38" t="str">
        <f>IF(Kundendaten!C394="","",IF(Kundendaten!C394="","",Kundendaten!C394))</f>
        <v/>
      </c>
      <c r="D393" s="38" t="str">
        <f>IF(Kundendaten!C394="","",IF(Kundendaten!D394="","",Kundendaten!D394))</f>
        <v/>
      </c>
      <c r="E393" s="38" t="str">
        <f>IF(Kundendaten!C394="","",IF(Kundendaten!E394="","",Kundendaten!E394))</f>
        <v/>
      </c>
      <c r="F393" s="38" t="str">
        <f>IF(Kundendaten!C394="","",IF(Kundendaten!F394="","",Kundendaten!F394))</f>
        <v/>
      </c>
      <c r="G393" s="37" t="str">
        <f>IF(Kundendaten!C394="","",IF(Kundendaten!G394="","",Kundendaten!G394))</f>
        <v/>
      </c>
      <c r="H393" s="38" t="str">
        <f>IF(Kundendaten!C394="","",IF(Kundendaten!H394="","",Kundendaten!H394))</f>
        <v/>
      </c>
      <c r="I393" s="37" t="str">
        <f>IF(Kundendaten!C394="","",IF(Kundendaten!I394="","",IF(OR(UPPER(Kundendaten!I394)="D",UPPER(Kundendaten!I394)="DE",UPPER(Kundendaten!I394)="DEU",UPPER(Kundendaten!I394)="DEUTSCHLAND",UPPER(Kundendaten!I394)="GERMANY",UPPER(Kundendaten!I394)="GER"),"",IFERROR(UPPER(VLOOKUP(UPPER(Kundendaten!I394),Laendercodes!$A:$B,2,FALSE())),UPPER(Kundendaten!I394)))))</f>
        <v/>
      </c>
      <c r="J393" s="59" t="str">
        <f>IF(Kundendaten!C394="","",Einstellungen!$C$9-Kundendaten!J394)</f>
        <v/>
      </c>
      <c r="K393" s="37" t="str">
        <f>IF(Kundendaten!C394="","",IF(J393&lt;0,-1,IF(J393&gt;Einstellungen!$C$11,0,IF(J393&lt;=Einstellungen!$D$15,5,IF(J393&lt;=Einstellungen!$D$16,4,IF(J393&lt;=Einstellungen!$D$17,3,IF(J393&lt;=Einstellungen!$D$18,2,1)))))))</f>
        <v/>
      </c>
      <c r="L393" s="37" t="str">
        <f>IF(Kundendaten!C394="","",IF(J393&lt;0,-1,IF(J393&gt;Einstellungen!$C$11,0,IF(Kundendaten!K394&gt;=Einstellungen!$C$24,5,IF(Kundendaten!K394&gt;=Einstellungen!$C$25,4,IF(Kundendaten!K394&gt;=Einstellungen!$C$26,3,IF(Kundendaten!K394&gt;=Einstellungen!$C$27,2,1)))))))</f>
        <v/>
      </c>
      <c r="M393" s="37" t="str">
        <f>IF(Kundendaten!C394="","",IF(J393&lt;0,-1,IF(J393&gt;Einstellungen!$C$11,0,IF(Kundendaten!L394&gt;=Einstellungen!$C$32,5,IF(Kundendaten!L394&gt;=Einstellungen!$C$33,4,IF(Kundendaten!L394&gt;=Einstellungen!$C$34,3,IF(Kundendaten!L394&gt;=Einstellungen!$C$35,2,1)))))))</f>
        <v/>
      </c>
      <c r="N393" s="37" t="str">
        <f>IF(Kundendaten!C394="","",IF(K393=-1,"",IF(K393=0,0,IF(SUM(Einstellungen!$G$15,Einstellungen!$G$24,Einstellungen!$G$32)&lt;&gt;100,"—",ROUND((K393*Einstellungen!$G$15+L393*Einstellungen!$G$24+M393*Einstellungen!$G$32)/100,1)))))</f>
        <v/>
      </c>
      <c r="O393" s="37" t="str">
        <f>IF(Kundendaten!C394="","",IF(K393=-1,"⚠ Datenfehler",IF(K393=0,"Inaktiv",IF(SUM(Einstellungen!$G$15,Einstellungen!$G$24,Einstellungen!$G$32)&lt;&gt;100,"—",IF(N393&gt;=4,"Champion",IF(N393&gt;=3,"Entwicklung",IF(N393&gt;=2,"Gefährdet","Abwanderung")))))))</f>
        <v/>
      </c>
    </row>
    <row r="394" spans="2:15" ht="14.25" customHeight="1" x14ac:dyDescent="0.35">
      <c r="B394" s="37" t="str">
        <f>IF(Kundendaten!C395="","",Kundendaten!B395)</f>
        <v/>
      </c>
      <c r="C394" s="38" t="str">
        <f>IF(Kundendaten!C395="","",IF(Kundendaten!C395="","",Kundendaten!C395))</f>
        <v/>
      </c>
      <c r="D394" s="38" t="str">
        <f>IF(Kundendaten!C395="","",IF(Kundendaten!D395="","",Kundendaten!D395))</f>
        <v/>
      </c>
      <c r="E394" s="38" t="str">
        <f>IF(Kundendaten!C395="","",IF(Kundendaten!E395="","",Kundendaten!E395))</f>
        <v/>
      </c>
      <c r="F394" s="38" t="str">
        <f>IF(Kundendaten!C395="","",IF(Kundendaten!F395="","",Kundendaten!F395))</f>
        <v/>
      </c>
      <c r="G394" s="37" t="str">
        <f>IF(Kundendaten!C395="","",IF(Kundendaten!G395="","",Kundendaten!G395))</f>
        <v/>
      </c>
      <c r="H394" s="38" t="str">
        <f>IF(Kundendaten!C395="","",IF(Kundendaten!H395="","",Kundendaten!H395))</f>
        <v/>
      </c>
      <c r="I394" s="37" t="str">
        <f>IF(Kundendaten!C395="","",IF(Kundendaten!I395="","",IF(OR(UPPER(Kundendaten!I395)="D",UPPER(Kundendaten!I395)="DE",UPPER(Kundendaten!I395)="DEU",UPPER(Kundendaten!I395)="DEUTSCHLAND",UPPER(Kundendaten!I395)="GERMANY",UPPER(Kundendaten!I395)="GER"),"",IFERROR(UPPER(VLOOKUP(UPPER(Kundendaten!I395),Laendercodes!$A:$B,2,FALSE())),UPPER(Kundendaten!I395)))))</f>
        <v/>
      </c>
      <c r="J394" s="59" t="str">
        <f>IF(Kundendaten!C395="","",Einstellungen!$C$9-Kundendaten!J395)</f>
        <v/>
      </c>
      <c r="K394" s="37" t="str">
        <f>IF(Kundendaten!C395="","",IF(J394&lt;0,-1,IF(J394&gt;Einstellungen!$C$11,0,IF(J394&lt;=Einstellungen!$D$15,5,IF(J394&lt;=Einstellungen!$D$16,4,IF(J394&lt;=Einstellungen!$D$17,3,IF(J394&lt;=Einstellungen!$D$18,2,1)))))))</f>
        <v/>
      </c>
      <c r="L394" s="37" t="str">
        <f>IF(Kundendaten!C395="","",IF(J394&lt;0,-1,IF(J394&gt;Einstellungen!$C$11,0,IF(Kundendaten!K395&gt;=Einstellungen!$C$24,5,IF(Kundendaten!K395&gt;=Einstellungen!$C$25,4,IF(Kundendaten!K395&gt;=Einstellungen!$C$26,3,IF(Kundendaten!K395&gt;=Einstellungen!$C$27,2,1)))))))</f>
        <v/>
      </c>
      <c r="M394" s="37" t="str">
        <f>IF(Kundendaten!C395="","",IF(J394&lt;0,-1,IF(J394&gt;Einstellungen!$C$11,0,IF(Kundendaten!L395&gt;=Einstellungen!$C$32,5,IF(Kundendaten!L395&gt;=Einstellungen!$C$33,4,IF(Kundendaten!L395&gt;=Einstellungen!$C$34,3,IF(Kundendaten!L395&gt;=Einstellungen!$C$35,2,1)))))))</f>
        <v/>
      </c>
      <c r="N394" s="37" t="str">
        <f>IF(Kundendaten!C395="","",IF(K394=-1,"",IF(K394=0,0,IF(SUM(Einstellungen!$G$15,Einstellungen!$G$24,Einstellungen!$G$32)&lt;&gt;100,"—",ROUND((K394*Einstellungen!$G$15+L394*Einstellungen!$G$24+M394*Einstellungen!$G$32)/100,1)))))</f>
        <v/>
      </c>
      <c r="O394" s="37" t="str">
        <f>IF(Kundendaten!C395="","",IF(K394=-1,"⚠ Datenfehler",IF(K394=0,"Inaktiv",IF(SUM(Einstellungen!$G$15,Einstellungen!$G$24,Einstellungen!$G$32)&lt;&gt;100,"—",IF(N394&gt;=4,"Champion",IF(N394&gt;=3,"Entwicklung",IF(N394&gt;=2,"Gefährdet","Abwanderung")))))))</f>
        <v/>
      </c>
    </row>
    <row r="395" spans="2:15" ht="14.25" customHeight="1" x14ac:dyDescent="0.35">
      <c r="B395" s="37" t="str">
        <f>IF(Kundendaten!C396="","",Kundendaten!B396)</f>
        <v/>
      </c>
      <c r="C395" s="38" t="str">
        <f>IF(Kundendaten!C396="","",IF(Kundendaten!C396="","",Kundendaten!C396))</f>
        <v/>
      </c>
      <c r="D395" s="38" t="str">
        <f>IF(Kundendaten!C396="","",IF(Kundendaten!D396="","",Kundendaten!D396))</f>
        <v/>
      </c>
      <c r="E395" s="38" t="str">
        <f>IF(Kundendaten!C396="","",IF(Kundendaten!E396="","",Kundendaten!E396))</f>
        <v/>
      </c>
      <c r="F395" s="38" t="str">
        <f>IF(Kundendaten!C396="","",IF(Kundendaten!F396="","",Kundendaten!F396))</f>
        <v/>
      </c>
      <c r="G395" s="37" t="str">
        <f>IF(Kundendaten!C396="","",IF(Kundendaten!G396="","",Kundendaten!G396))</f>
        <v/>
      </c>
      <c r="H395" s="38" t="str">
        <f>IF(Kundendaten!C396="","",IF(Kundendaten!H396="","",Kundendaten!H396))</f>
        <v/>
      </c>
      <c r="I395" s="37" t="str">
        <f>IF(Kundendaten!C396="","",IF(Kundendaten!I396="","",IF(OR(UPPER(Kundendaten!I396)="D",UPPER(Kundendaten!I396)="DE",UPPER(Kundendaten!I396)="DEU",UPPER(Kundendaten!I396)="DEUTSCHLAND",UPPER(Kundendaten!I396)="GERMANY",UPPER(Kundendaten!I396)="GER"),"",IFERROR(UPPER(VLOOKUP(UPPER(Kundendaten!I396),Laendercodes!$A:$B,2,FALSE())),UPPER(Kundendaten!I396)))))</f>
        <v/>
      </c>
      <c r="J395" s="59" t="str">
        <f>IF(Kundendaten!C396="","",Einstellungen!$C$9-Kundendaten!J396)</f>
        <v/>
      </c>
      <c r="K395" s="37" t="str">
        <f>IF(Kundendaten!C396="","",IF(J395&lt;0,-1,IF(J395&gt;Einstellungen!$C$11,0,IF(J395&lt;=Einstellungen!$D$15,5,IF(J395&lt;=Einstellungen!$D$16,4,IF(J395&lt;=Einstellungen!$D$17,3,IF(J395&lt;=Einstellungen!$D$18,2,1)))))))</f>
        <v/>
      </c>
      <c r="L395" s="37" t="str">
        <f>IF(Kundendaten!C396="","",IF(J395&lt;0,-1,IF(J395&gt;Einstellungen!$C$11,0,IF(Kundendaten!K396&gt;=Einstellungen!$C$24,5,IF(Kundendaten!K396&gt;=Einstellungen!$C$25,4,IF(Kundendaten!K396&gt;=Einstellungen!$C$26,3,IF(Kundendaten!K396&gt;=Einstellungen!$C$27,2,1)))))))</f>
        <v/>
      </c>
      <c r="M395" s="37" t="str">
        <f>IF(Kundendaten!C396="","",IF(J395&lt;0,-1,IF(J395&gt;Einstellungen!$C$11,0,IF(Kundendaten!L396&gt;=Einstellungen!$C$32,5,IF(Kundendaten!L396&gt;=Einstellungen!$C$33,4,IF(Kundendaten!L396&gt;=Einstellungen!$C$34,3,IF(Kundendaten!L396&gt;=Einstellungen!$C$35,2,1)))))))</f>
        <v/>
      </c>
      <c r="N395" s="37" t="str">
        <f>IF(Kundendaten!C396="","",IF(K395=-1,"",IF(K395=0,0,IF(SUM(Einstellungen!$G$15,Einstellungen!$G$24,Einstellungen!$G$32)&lt;&gt;100,"—",ROUND((K395*Einstellungen!$G$15+L395*Einstellungen!$G$24+M395*Einstellungen!$G$32)/100,1)))))</f>
        <v/>
      </c>
      <c r="O395" s="37" t="str">
        <f>IF(Kundendaten!C396="","",IF(K395=-1,"⚠ Datenfehler",IF(K395=0,"Inaktiv",IF(SUM(Einstellungen!$G$15,Einstellungen!$G$24,Einstellungen!$G$32)&lt;&gt;100,"—",IF(N395&gt;=4,"Champion",IF(N395&gt;=3,"Entwicklung",IF(N395&gt;=2,"Gefährdet","Abwanderung")))))))</f>
        <v/>
      </c>
    </row>
    <row r="396" spans="2:15" ht="14.25" customHeight="1" x14ac:dyDescent="0.35">
      <c r="B396" s="37" t="str">
        <f>IF(Kundendaten!C397="","",Kundendaten!B397)</f>
        <v/>
      </c>
      <c r="C396" s="38" t="str">
        <f>IF(Kundendaten!C397="","",IF(Kundendaten!C397="","",Kundendaten!C397))</f>
        <v/>
      </c>
      <c r="D396" s="38" t="str">
        <f>IF(Kundendaten!C397="","",IF(Kundendaten!D397="","",Kundendaten!D397))</f>
        <v/>
      </c>
      <c r="E396" s="38" t="str">
        <f>IF(Kundendaten!C397="","",IF(Kundendaten!E397="","",Kundendaten!E397))</f>
        <v/>
      </c>
      <c r="F396" s="38" t="str">
        <f>IF(Kundendaten!C397="","",IF(Kundendaten!F397="","",Kundendaten!F397))</f>
        <v/>
      </c>
      <c r="G396" s="37" t="str">
        <f>IF(Kundendaten!C397="","",IF(Kundendaten!G397="","",Kundendaten!G397))</f>
        <v/>
      </c>
      <c r="H396" s="38" t="str">
        <f>IF(Kundendaten!C397="","",IF(Kundendaten!H397="","",Kundendaten!H397))</f>
        <v/>
      </c>
      <c r="I396" s="37" t="str">
        <f>IF(Kundendaten!C397="","",IF(Kundendaten!I397="","",IF(OR(UPPER(Kundendaten!I397)="D",UPPER(Kundendaten!I397)="DE",UPPER(Kundendaten!I397)="DEU",UPPER(Kundendaten!I397)="DEUTSCHLAND",UPPER(Kundendaten!I397)="GERMANY",UPPER(Kundendaten!I397)="GER"),"",IFERROR(UPPER(VLOOKUP(UPPER(Kundendaten!I397),Laendercodes!$A:$B,2,FALSE())),UPPER(Kundendaten!I397)))))</f>
        <v/>
      </c>
      <c r="J396" s="59" t="str">
        <f>IF(Kundendaten!C397="","",Einstellungen!$C$9-Kundendaten!J397)</f>
        <v/>
      </c>
      <c r="K396" s="37" t="str">
        <f>IF(Kundendaten!C397="","",IF(J396&lt;0,-1,IF(J396&gt;Einstellungen!$C$11,0,IF(J396&lt;=Einstellungen!$D$15,5,IF(J396&lt;=Einstellungen!$D$16,4,IF(J396&lt;=Einstellungen!$D$17,3,IF(J396&lt;=Einstellungen!$D$18,2,1)))))))</f>
        <v/>
      </c>
      <c r="L396" s="37" t="str">
        <f>IF(Kundendaten!C397="","",IF(J396&lt;0,-1,IF(J396&gt;Einstellungen!$C$11,0,IF(Kundendaten!K397&gt;=Einstellungen!$C$24,5,IF(Kundendaten!K397&gt;=Einstellungen!$C$25,4,IF(Kundendaten!K397&gt;=Einstellungen!$C$26,3,IF(Kundendaten!K397&gt;=Einstellungen!$C$27,2,1)))))))</f>
        <v/>
      </c>
      <c r="M396" s="37" t="str">
        <f>IF(Kundendaten!C397="","",IF(J396&lt;0,-1,IF(J396&gt;Einstellungen!$C$11,0,IF(Kundendaten!L397&gt;=Einstellungen!$C$32,5,IF(Kundendaten!L397&gt;=Einstellungen!$C$33,4,IF(Kundendaten!L397&gt;=Einstellungen!$C$34,3,IF(Kundendaten!L397&gt;=Einstellungen!$C$35,2,1)))))))</f>
        <v/>
      </c>
      <c r="N396" s="37" t="str">
        <f>IF(Kundendaten!C397="","",IF(K396=-1,"",IF(K396=0,0,IF(SUM(Einstellungen!$G$15,Einstellungen!$G$24,Einstellungen!$G$32)&lt;&gt;100,"—",ROUND((K396*Einstellungen!$G$15+L396*Einstellungen!$G$24+M396*Einstellungen!$G$32)/100,1)))))</f>
        <v/>
      </c>
      <c r="O396" s="37" t="str">
        <f>IF(Kundendaten!C397="","",IF(K396=-1,"⚠ Datenfehler",IF(K396=0,"Inaktiv",IF(SUM(Einstellungen!$G$15,Einstellungen!$G$24,Einstellungen!$G$32)&lt;&gt;100,"—",IF(N396&gt;=4,"Champion",IF(N396&gt;=3,"Entwicklung",IF(N396&gt;=2,"Gefährdet","Abwanderung")))))))</f>
        <v/>
      </c>
    </row>
    <row r="397" spans="2:15" ht="14.25" customHeight="1" x14ac:dyDescent="0.35">
      <c r="B397" s="37" t="str">
        <f>IF(Kundendaten!C398="","",Kundendaten!B398)</f>
        <v/>
      </c>
      <c r="C397" s="38" t="str">
        <f>IF(Kundendaten!C398="","",IF(Kundendaten!C398="","",Kundendaten!C398))</f>
        <v/>
      </c>
      <c r="D397" s="38" t="str">
        <f>IF(Kundendaten!C398="","",IF(Kundendaten!D398="","",Kundendaten!D398))</f>
        <v/>
      </c>
      <c r="E397" s="38" t="str">
        <f>IF(Kundendaten!C398="","",IF(Kundendaten!E398="","",Kundendaten!E398))</f>
        <v/>
      </c>
      <c r="F397" s="38" t="str">
        <f>IF(Kundendaten!C398="","",IF(Kundendaten!F398="","",Kundendaten!F398))</f>
        <v/>
      </c>
      <c r="G397" s="37" t="str">
        <f>IF(Kundendaten!C398="","",IF(Kundendaten!G398="","",Kundendaten!G398))</f>
        <v/>
      </c>
      <c r="H397" s="38" t="str">
        <f>IF(Kundendaten!C398="","",IF(Kundendaten!H398="","",Kundendaten!H398))</f>
        <v/>
      </c>
      <c r="I397" s="37" t="str">
        <f>IF(Kundendaten!C398="","",IF(Kundendaten!I398="","",IF(OR(UPPER(Kundendaten!I398)="D",UPPER(Kundendaten!I398)="DE",UPPER(Kundendaten!I398)="DEU",UPPER(Kundendaten!I398)="DEUTSCHLAND",UPPER(Kundendaten!I398)="GERMANY",UPPER(Kundendaten!I398)="GER"),"",IFERROR(UPPER(VLOOKUP(UPPER(Kundendaten!I398),Laendercodes!$A:$B,2,FALSE())),UPPER(Kundendaten!I398)))))</f>
        <v/>
      </c>
      <c r="J397" s="59" t="str">
        <f>IF(Kundendaten!C398="","",Einstellungen!$C$9-Kundendaten!J398)</f>
        <v/>
      </c>
      <c r="K397" s="37" t="str">
        <f>IF(Kundendaten!C398="","",IF(J397&lt;0,-1,IF(J397&gt;Einstellungen!$C$11,0,IF(J397&lt;=Einstellungen!$D$15,5,IF(J397&lt;=Einstellungen!$D$16,4,IF(J397&lt;=Einstellungen!$D$17,3,IF(J397&lt;=Einstellungen!$D$18,2,1)))))))</f>
        <v/>
      </c>
      <c r="L397" s="37" t="str">
        <f>IF(Kundendaten!C398="","",IF(J397&lt;0,-1,IF(J397&gt;Einstellungen!$C$11,0,IF(Kundendaten!K398&gt;=Einstellungen!$C$24,5,IF(Kundendaten!K398&gt;=Einstellungen!$C$25,4,IF(Kundendaten!K398&gt;=Einstellungen!$C$26,3,IF(Kundendaten!K398&gt;=Einstellungen!$C$27,2,1)))))))</f>
        <v/>
      </c>
      <c r="M397" s="37" t="str">
        <f>IF(Kundendaten!C398="","",IF(J397&lt;0,-1,IF(J397&gt;Einstellungen!$C$11,0,IF(Kundendaten!L398&gt;=Einstellungen!$C$32,5,IF(Kundendaten!L398&gt;=Einstellungen!$C$33,4,IF(Kundendaten!L398&gt;=Einstellungen!$C$34,3,IF(Kundendaten!L398&gt;=Einstellungen!$C$35,2,1)))))))</f>
        <v/>
      </c>
      <c r="N397" s="37" t="str">
        <f>IF(Kundendaten!C398="","",IF(K397=-1,"",IF(K397=0,0,IF(SUM(Einstellungen!$G$15,Einstellungen!$G$24,Einstellungen!$G$32)&lt;&gt;100,"—",ROUND((K397*Einstellungen!$G$15+L397*Einstellungen!$G$24+M397*Einstellungen!$G$32)/100,1)))))</f>
        <v/>
      </c>
      <c r="O397" s="37" t="str">
        <f>IF(Kundendaten!C398="","",IF(K397=-1,"⚠ Datenfehler",IF(K397=0,"Inaktiv",IF(SUM(Einstellungen!$G$15,Einstellungen!$G$24,Einstellungen!$G$32)&lt;&gt;100,"—",IF(N397&gt;=4,"Champion",IF(N397&gt;=3,"Entwicklung",IF(N397&gt;=2,"Gefährdet","Abwanderung")))))))</f>
        <v/>
      </c>
    </row>
    <row r="398" spans="2:15" ht="14.25" customHeight="1" x14ac:dyDescent="0.35">
      <c r="B398" s="37" t="str">
        <f>IF(Kundendaten!C399="","",Kundendaten!B399)</f>
        <v/>
      </c>
      <c r="C398" s="38" t="str">
        <f>IF(Kundendaten!C399="","",IF(Kundendaten!C399="","",Kundendaten!C399))</f>
        <v/>
      </c>
      <c r="D398" s="38" t="str">
        <f>IF(Kundendaten!C399="","",IF(Kundendaten!D399="","",Kundendaten!D399))</f>
        <v/>
      </c>
      <c r="E398" s="38" t="str">
        <f>IF(Kundendaten!C399="","",IF(Kundendaten!E399="","",Kundendaten!E399))</f>
        <v/>
      </c>
      <c r="F398" s="38" t="str">
        <f>IF(Kundendaten!C399="","",IF(Kundendaten!F399="","",Kundendaten!F399))</f>
        <v/>
      </c>
      <c r="G398" s="37" t="str">
        <f>IF(Kundendaten!C399="","",IF(Kundendaten!G399="","",Kundendaten!G399))</f>
        <v/>
      </c>
      <c r="H398" s="38" t="str">
        <f>IF(Kundendaten!C399="","",IF(Kundendaten!H399="","",Kundendaten!H399))</f>
        <v/>
      </c>
      <c r="I398" s="37" t="str">
        <f>IF(Kundendaten!C399="","",IF(Kundendaten!I399="","",IF(OR(UPPER(Kundendaten!I399)="D",UPPER(Kundendaten!I399)="DE",UPPER(Kundendaten!I399)="DEU",UPPER(Kundendaten!I399)="DEUTSCHLAND",UPPER(Kundendaten!I399)="GERMANY",UPPER(Kundendaten!I399)="GER"),"",IFERROR(UPPER(VLOOKUP(UPPER(Kundendaten!I399),Laendercodes!$A:$B,2,FALSE())),UPPER(Kundendaten!I399)))))</f>
        <v/>
      </c>
      <c r="J398" s="59" t="str">
        <f>IF(Kundendaten!C399="","",Einstellungen!$C$9-Kundendaten!J399)</f>
        <v/>
      </c>
      <c r="K398" s="37" t="str">
        <f>IF(Kundendaten!C399="","",IF(J398&lt;0,-1,IF(J398&gt;Einstellungen!$C$11,0,IF(J398&lt;=Einstellungen!$D$15,5,IF(J398&lt;=Einstellungen!$D$16,4,IF(J398&lt;=Einstellungen!$D$17,3,IF(J398&lt;=Einstellungen!$D$18,2,1)))))))</f>
        <v/>
      </c>
      <c r="L398" s="37" t="str">
        <f>IF(Kundendaten!C399="","",IF(J398&lt;0,-1,IF(J398&gt;Einstellungen!$C$11,0,IF(Kundendaten!K399&gt;=Einstellungen!$C$24,5,IF(Kundendaten!K399&gt;=Einstellungen!$C$25,4,IF(Kundendaten!K399&gt;=Einstellungen!$C$26,3,IF(Kundendaten!K399&gt;=Einstellungen!$C$27,2,1)))))))</f>
        <v/>
      </c>
      <c r="M398" s="37" t="str">
        <f>IF(Kundendaten!C399="","",IF(J398&lt;0,-1,IF(J398&gt;Einstellungen!$C$11,0,IF(Kundendaten!L399&gt;=Einstellungen!$C$32,5,IF(Kundendaten!L399&gt;=Einstellungen!$C$33,4,IF(Kundendaten!L399&gt;=Einstellungen!$C$34,3,IF(Kundendaten!L399&gt;=Einstellungen!$C$35,2,1)))))))</f>
        <v/>
      </c>
      <c r="N398" s="37" t="str">
        <f>IF(Kundendaten!C399="","",IF(K398=-1,"",IF(K398=0,0,IF(SUM(Einstellungen!$G$15,Einstellungen!$G$24,Einstellungen!$G$32)&lt;&gt;100,"—",ROUND((K398*Einstellungen!$G$15+L398*Einstellungen!$G$24+M398*Einstellungen!$G$32)/100,1)))))</f>
        <v/>
      </c>
      <c r="O398" s="37" t="str">
        <f>IF(Kundendaten!C399="","",IF(K398=-1,"⚠ Datenfehler",IF(K398=0,"Inaktiv",IF(SUM(Einstellungen!$G$15,Einstellungen!$G$24,Einstellungen!$G$32)&lt;&gt;100,"—",IF(N398&gt;=4,"Champion",IF(N398&gt;=3,"Entwicklung",IF(N398&gt;=2,"Gefährdet","Abwanderung")))))))</f>
        <v/>
      </c>
    </row>
    <row r="399" spans="2:15" ht="14.25" customHeight="1" x14ac:dyDescent="0.35">
      <c r="B399" s="37" t="str">
        <f>IF(Kundendaten!C400="","",Kundendaten!B400)</f>
        <v/>
      </c>
      <c r="C399" s="38" t="str">
        <f>IF(Kundendaten!C400="","",IF(Kundendaten!C400="","",Kundendaten!C400))</f>
        <v/>
      </c>
      <c r="D399" s="38" t="str">
        <f>IF(Kundendaten!C400="","",IF(Kundendaten!D400="","",Kundendaten!D400))</f>
        <v/>
      </c>
      <c r="E399" s="38" t="str">
        <f>IF(Kundendaten!C400="","",IF(Kundendaten!E400="","",Kundendaten!E400))</f>
        <v/>
      </c>
      <c r="F399" s="38" t="str">
        <f>IF(Kundendaten!C400="","",IF(Kundendaten!F400="","",Kundendaten!F400))</f>
        <v/>
      </c>
      <c r="G399" s="37" t="str">
        <f>IF(Kundendaten!C400="","",IF(Kundendaten!G400="","",Kundendaten!G400))</f>
        <v/>
      </c>
      <c r="H399" s="38" t="str">
        <f>IF(Kundendaten!C400="","",IF(Kundendaten!H400="","",Kundendaten!H400))</f>
        <v/>
      </c>
      <c r="I399" s="37" t="str">
        <f>IF(Kundendaten!C400="","",IF(Kundendaten!I400="","",IF(OR(UPPER(Kundendaten!I400)="D",UPPER(Kundendaten!I400)="DE",UPPER(Kundendaten!I400)="DEU",UPPER(Kundendaten!I400)="DEUTSCHLAND",UPPER(Kundendaten!I400)="GERMANY",UPPER(Kundendaten!I400)="GER"),"",IFERROR(UPPER(VLOOKUP(UPPER(Kundendaten!I400),Laendercodes!$A:$B,2,FALSE())),UPPER(Kundendaten!I400)))))</f>
        <v/>
      </c>
      <c r="J399" s="59" t="str">
        <f>IF(Kundendaten!C400="","",Einstellungen!$C$9-Kundendaten!J400)</f>
        <v/>
      </c>
      <c r="K399" s="37" t="str">
        <f>IF(Kundendaten!C400="","",IF(J399&lt;0,-1,IF(J399&gt;Einstellungen!$C$11,0,IF(J399&lt;=Einstellungen!$D$15,5,IF(J399&lt;=Einstellungen!$D$16,4,IF(J399&lt;=Einstellungen!$D$17,3,IF(J399&lt;=Einstellungen!$D$18,2,1)))))))</f>
        <v/>
      </c>
      <c r="L399" s="37" t="str">
        <f>IF(Kundendaten!C400="","",IF(J399&lt;0,-1,IF(J399&gt;Einstellungen!$C$11,0,IF(Kundendaten!K400&gt;=Einstellungen!$C$24,5,IF(Kundendaten!K400&gt;=Einstellungen!$C$25,4,IF(Kundendaten!K400&gt;=Einstellungen!$C$26,3,IF(Kundendaten!K400&gt;=Einstellungen!$C$27,2,1)))))))</f>
        <v/>
      </c>
      <c r="M399" s="37" t="str">
        <f>IF(Kundendaten!C400="","",IF(J399&lt;0,-1,IF(J399&gt;Einstellungen!$C$11,0,IF(Kundendaten!L400&gt;=Einstellungen!$C$32,5,IF(Kundendaten!L400&gt;=Einstellungen!$C$33,4,IF(Kundendaten!L400&gt;=Einstellungen!$C$34,3,IF(Kundendaten!L400&gt;=Einstellungen!$C$35,2,1)))))))</f>
        <v/>
      </c>
      <c r="N399" s="37" t="str">
        <f>IF(Kundendaten!C400="","",IF(K399=-1,"",IF(K399=0,0,IF(SUM(Einstellungen!$G$15,Einstellungen!$G$24,Einstellungen!$G$32)&lt;&gt;100,"—",ROUND((K399*Einstellungen!$G$15+L399*Einstellungen!$G$24+M399*Einstellungen!$G$32)/100,1)))))</f>
        <v/>
      </c>
      <c r="O399" s="37" t="str">
        <f>IF(Kundendaten!C400="","",IF(K399=-1,"⚠ Datenfehler",IF(K399=0,"Inaktiv",IF(SUM(Einstellungen!$G$15,Einstellungen!$G$24,Einstellungen!$G$32)&lt;&gt;100,"—",IF(N399&gt;=4,"Champion",IF(N399&gt;=3,"Entwicklung",IF(N399&gt;=2,"Gefährdet","Abwanderung")))))))</f>
        <v/>
      </c>
    </row>
    <row r="400" spans="2:15" ht="14.25" customHeight="1" x14ac:dyDescent="0.35">
      <c r="B400" s="37" t="str">
        <f>IF(Kundendaten!C401="","",Kundendaten!B401)</f>
        <v/>
      </c>
      <c r="C400" s="38" t="str">
        <f>IF(Kundendaten!C401="","",IF(Kundendaten!C401="","",Kundendaten!C401))</f>
        <v/>
      </c>
      <c r="D400" s="38" t="str">
        <f>IF(Kundendaten!C401="","",IF(Kundendaten!D401="","",Kundendaten!D401))</f>
        <v/>
      </c>
      <c r="E400" s="38" t="str">
        <f>IF(Kundendaten!C401="","",IF(Kundendaten!E401="","",Kundendaten!E401))</f>
        <v/>
      </c>
      <c r="F400" s="38" t="str">
        <f>IF(Kundendaten!C401="","",IF(Kundendaten!F401="","",Kundendaten!F401))</f>
        <v/>
      </c>
      <c r="G400" s="37" t="str">
        <f>IF(Kundendaten!C401="","",IF(Kundendaten!G401="","",Kundendaten!G401))</f>
        <v/>
      </c>
      <c r="H400" s="38" t="str">
        <f>IF(Kundendaten!C401="","",IF(Kundendaten!H401="","",Kundendaten!H401))</f>
        <v/>
      </c>
      <c r="I400" s="37" t="str">
        <f>IF(Kundendaten!C401="","",IF(Kundendaten!I401="","",IF(OR(UPPER(Kundendaten!I401)="D",UPPER(Kundendaten!I401)="DE",UPPER(Kundendaten!I401)="DEU",UPPER(Kundendaten!I401)="DEUTSCHLAND",UPPER(Kundendaten!I401)="GERMANY",UPPER(Kundendaten!I401)="GER"),"",IFERROR(UPPER(VLOOKUP(UPPER(Kundendaten!I401),Laendercodes!$A:$B,2,FALSE())),UPPER(Kundendaten!I401)))))</f>
        <v/>
      </c>
      <c r="J400" s="59" t="str">
        <f>IF(Kundendaten!C401="","",Einstellungen!$C$9-Kundendaten!J401)</f>
        <v/>
      </c>
      <c r="K400" s="37" t="str">
        <f>IF(Kundendaten!C401="","",IF(J400&lt;0,-1,IF(J400&gt;Einstellungen!$C$11,0,IF(J400&lt;=Einstellungen!$D$15,5,IF(J400&lt;=Einstellungen!$D$16,4,IF(J400&lt;=Einstellungen!$D$17,3,IF(J400&lt;=Einstellungen!$D$18,2,1)))))))</f>
        <v/>
      </c>
      <c r="L400" s="37" t="str">
        <f>IF(Kundendaten!C401="","",IF(J400&lt;0,-1,IF(J400&gt;Einstellungen!$C$11,0,IF(Kundendaten!K401&gt;=Einstellungen!$C$24,5,IF(Kundendaten!K401&gt;=Einstellungen!$C$25,4,IF(Kundendaten!K401&gt;=Einstellungen!$C$26,3,IF(Kundendaten!K401&gt;=Einstellungen!$C$27,2,1)))))))</f>
        <v/>
      </c>
      <c r="M400" s="37" t="str">
        <f>IF(Kundendaten!C401="","",IF(J400&lt;0,-1,IF(J400&gt;Einstellungen!$C$11,0,IF(Kundendaten!L401&gt;=Einstellungen!$C$32,5,IF(Kundendaten!L401&gt;=Einstellungen!$C$33,4,IF(Kundendaten!L401&gt;=Einstellungen!$C$34,3,IF(Kundendaten!L401&gt;=Einstellungen!$C$35,2,1)))))))</f>
        <v/>
      </c>
      <c r="N400" s="37" t="str">
        <f>IF(Kundendaten!C401="","",IF(K400=-1,"",IF(K400=0,0,IF(SUM(Einstellungen!$G$15,Einstellungen!$G$24,Einstellungen!$G$32)&lt;&gt;100,"—",ROUND((K400*Einstellungen!$G$15+L400*Einstellungen!$G$24+M400*Einstellungen!$G$32)/100,1)))))</f>
        <v/>
      </c>
      <c r="O400" s="37" t="str">
        <f>IF(Kundendaten!C401="","",IF(K400=-1,"⚠ Datenfehler",IF(K400=0,"Inaktiv",IF(SUM(Einstellungen!$G$15,Einstellungen!$G$24,Einstellungen!$G$32)&lt;&gt;100,"—",IF(N400&gt;=4,"Champion",IF(N400&gt;=3,"Entwicklung",IF(N400&gt;=2,"Gefährdet","Abwanderung")))))))</f>
        <v/>
      </c>
    </row>
    <row r="401" spans="2:15" ht="14.25" customHeight="1" x14ac:dyDescent="0.35">
      <c r="B401" s="37" t="str">
        <f>IF(Kundendaten!C402="","",Kundendaten!B402)</f>
        <v/>
      </c>
      <c r="C401" s="38" t="str">
        <f>IF(Kundendaten!C402="","",IF(Kundendaten!C402="","",Kundendaten!C402))</f>
        <v/>
      </c>
      <c r="D401" s="38" t="str">
        <f>IF(Kundendaten!C402="","",IF(Kundendaten!D402="","",Kundendaten!D402))</f>
        <v/>
      </c>
      <c r="E401" s="38" t="str">
        <f>IF(Kundendaten!C402="","",IF(Kundendaten!E402="","",Kundendaten!E402))</f>
        <v/>
      </c>
      <c r="F401" s="38" t="str">
        <f>IF(Kundendaten!C402="","",IF(Kundendaten!F402="","",Kundendaten!F402))</f>
        <v/>
      </c>
      <c r="G401" s="37" t="str">
        <f>IF(Kundendaten!C402="","",IF(Kundendaten!G402="","",Kundendaten!G402))</f>
        <v/>
      </c>
      <c r="H401" s="38" t="str">
        <f>IF(Kundendaten!C402="","",IF(Kundendaten!H402="","",Kundendaten!H402))</f>
        <v/>
      </c>
      <c r="I401" s="37" t="str">
        <f>IF(Kundendaten!C402="","",IF(Kundendaten!I402="","",IF(OR(UPPER(Kundendaten!I402)="D",UPPER(Kundendaten!I402)="DE",UPPER(Kundendaten!I402)="DEU",UPPER(Kundendaten!I402)="DEUTSCHLAND",UPPER(Kundendaten!I402)="GERMANY",UPPER(Kundendaten!I402)="GER"),"",IFERROR(UPPER(VLOOKUP(UPPER(Kundendaten!I402),Laendercodes!$A:$B,2,FALSE())),UPPER(Kundendaten!I402)))))</f>
        <v/>
      </c>
      <c r="J401" s="59" t="str">
        <f>IF(Kundendaten!C402="","",Einstellungen!$C$9-Kundendaten!J402)</f>
        <v/>
      </c>
      <c r="K401" s="37" t="str">
        <f>IF(Kundendaten!C402="","",IF(J401&lt;0,-1,IF(J401&gt;Einstellungen!$C$11,0,IF(J401&lt;=Einstellungen!$D$15,5,IF(J401&lt;=Einstellungen!$D$16,4,IF(J401&lt;=Einstellungen!$D$17,3,IF(J401&lt;=Einstellungen!$D$18,2,1)))))))</f>
        <v/>
      </c>
      <c r="L401" s="37" t="str">
        <f>IF(Kundendaten!C402="","",IF(J401&lt;0,-1,IF(J401&gt;Einstellungen!$C$11,0,IF(Kundendaten!K402&gt;=Einstellungen!$C$24,5,IF(Kundendaten!K402&gt;=Einstellungen!$C$25,4,IF(Kundendaten!K402&gt;=Einstellungen!$C$26,3,IF(Kundendaten!K402&gt;=Einstellungen!$C$27,2,1)))))))</f>
        <v/>
      </c>
      <c r="M401" s="37" t="str">
        <f>IF(Kundendaten!C402="","",IF(J401&lt;0,-1,IF(J401&gt;Einstellungen!$C$11,0,IF(Kundendaten!L402&gt;=Einstellungen!$C$32,5,IF(Kundendaten!L402&gt;=Einstellungen!$C$33,4,IF(Kundendaten!L402&gt;=Einstellungen!$C$34,3,IF(Kundendaten!L402&gt;=Einstellungen!$C$35,2,1)))))))</f>
        <v/>
      </c>
      <c r="N401" s="37" t="str">
        <f>IF(Kundendaten!C402="","",IF(K401=-1,"",IF(K401=0,0,IF(SUM(Einstellungen!$G$15,Einstellungen!$G$24,Einstellungen!$G$32)&lt;&gt;100,"—",ROUND((K401*Einstellungen!$G$15+L401*Einstellungen!$G$24+M401*Einstellungen!$G$32)/100,1)))))</f>
        <v/>
      </c>
      <c r="O401" s="37" t="str">
        <f>IF(Kundendaten!C402="","",IF(K401=-1,"⚠ Datenfehler",IF(K401=0,"Inaktiv",IF(SUM(Einstellungen!$G$15,Einstellungen!$G$24,Einstellungen!$G$32)&lt;&gt;100,"—",IF(N401&gt;=4,"Champion",IF(N401&gt;=3,"Entwicklung",IF(N401&gt;=2,"Gefährdet","Abwanderung")))))))</f>
        <v/>
      </c>
    </row>
    <row r="402" spans="2:15" ht="14.25" customHeight="1" x14ac:dyDescent="0.35">
      <c r="B402" s="37" t="str">
        <f>IF(Kundendaten!C403="","",Kundendaten!B403)</f>
        <v/>
      </c>
      <c r="C402" s="38" t="str">
        <f>IF(Kundendaten!C403="","",IF(Kundendaten!C403="","",Kundendaten!C403))</f>
        <v/>
      </c>
      <c r="D402" s="38" t="str">
        <f>IF(Kundendaten!C403="","",IF(Kundendaten!D403="","",Kundendaten!D403))</f>
        <v/>
      </c>
      <c r="E402" s="38" t="str">
        <f>IF(Kundendaten!C403="","",IF(Kundendaten!E403="","",Kundendaten!E403))</f>
        <v/>
      </c>
      <c r="F402" s="38" t="str">
        <f>IF(Kundendaten!C403="","",IF(Kundendaten!F403="","",Kundendaten!F403))</f>
        <v/>
      </c>
      <c r="G402" s="37" t="str">
        <f>IF(Kundendaten!C403="","",IF(Kundendaten!G403="","",Kundendaten!G403))</f>
        <v/>
      </c>
      <c r="H402" s="38" t="str">
        <f>IF(Kundendaten!C403="","",IF(Kundendaten!H403="","",Kundendaten!H403))</f>
        <v/>
      </c>
      <c r="I402" s="37" t="str">
        <f>IF(Kundendaten!C403="","",IF(Kundendaten!I403="","",IF(OR(UPPER(Kundendaten!I403)="D",UPPER(Kundendaten!I403)="DE",UPPER(Kundendaten!I403)="DEU",UPPER(Kundendaten!I403)="DEUTSCHLAND",UPPER(Kundendaten!I403)="GERMANY",UPPER(Kundendaten!I403)="GER"),"",IFERROR(UPPER(VLOOKUP(UPPER(Kundendaten!I403),Laendercodes!$A:$B,2,FALSE())),UPPER(Kundendaten!I403)))))</f>
        <v/>
      </c>
      <c r="J402" s="59" t="str">
        <f>IF(Kundendaten!C403="","",Einstellungen!$C$9-Kundendaten!J403)</f>
        <v/>
      </c>
      <c r="K402" s="37" t="str">
        <f>IF(Kundendaten!C403="","",IF(J402&lt;0,-1,IF(J402&gt;Einstellungen!$C$11,0,IF(J402&lt;=Einstellungen!$D$15,5,IF(J402&lt;=Einstellungen!$D$16,4,IF(J402&lt;=Einstellungen!$D$17,3,IF(J402&lt;=Einstellungen!$D$18,2,1)))))))</f>
        <v/>
      </c>
      <c r="L402" s="37" t="str">
        <f>IF(Kundendaten!C403="","",IF(J402&lt;0,-1,IF(J402&gt;Einstellungen!$C$11,0,IF(Kundendaten!K403&gt;=Einstellungen!$C$24,5,IF(Kundendaten!K403&gt;=Einstellungen!$C$25,4,IF(Kundendaten!K403&gt;=Einstellungen!$C$26,3,IF(Kundendaten!K403&gt;=Einstellungen!$C$27,2,1)))))))</f>
        <v/>
      </c>
      <c r="M402" s="37" t="str">
        <f>IF(Kundendaten!C403="","",IF(J402&lt;0,-1,IF(J402&gt;Einstellungen!$C$11,0,IF(Kundendaten!L403&gt;=Einstellungen!$C$32,5,IF(Kundendaten!L403&gt;=Einstellungen!$C$33,4,IF(Kundendaten!L403&gt;=Einstellungen!$C$34,3,IF(Kundendaten!L403&gt;=Einstellungen!$C$35,2,1)))))))</f>
        <v/>
      </c>
      <c r="N402" s="37" t="str">
        <f>IF(Kundendaten!C403="","",IF(K402=-1,"",IF(K402=0,0,IF(SUM(Einstellungen!$G$15,Einstellungen!$G$24,Einstellungen!$G$32)&lt;&gt;100,"—",ROUND((K402*Einstellungen!$G$15+L402*Einstellungen!$G$24+M402*Einstellungen!$G$32)/100,1)))))</f>
        <v/>
      </c>
      <c r="O402" s="37" t="str">
        <f>IF(Kundendaten!C403="","",IF(K402=-1,"⚠ Datenfehler",IF(K402=0,"Inaktiv",IF(SUM(Einstellungen!$G$15,Einstellungen!$G$24,Einstellungen!$G$32)&lt;&gt;100,"—",IF(N402&gt;=4,"Champion",IF(N402&gt;=3,"Entwicklung",IF(N402&gt;=2,"Gefährdet","Abwanderung")))))))</f>
        <v/>
      </c>
    </row>
    <row r="403" spans="2:15" ht="14.25" customHeight="1" x14ac:dyDescent="0.35">
      <c r="B403" s="37" t="str">
        <f>IF(Kundendaten!C404="","",Kundendaten!B404)</f>
        <v/>
      </c>
      <c r="C403" s="38" t="str">
        <f>IF(Kundendaten!C404="","",IF(Kundendaten!C404="","",Kundendaten!C404))</f>
        <v/>
      </c>
      <c r="D403" s="38" t="str">
        <f>IF(Kundendaten!C404="","",IF(Kundendaten!D404="","",Kundendaten!D404))</f>
        <v/>
      </c>
      <c r="E403" s="38" t="str">
        <f>IF(Kundendaten!C404="","",IF(Kundendaten!E404="","",Kundendaten!E404))</f>
        <v/>
      </c>
      <c r="F403" s="38" t="str">
        <f>IF(Kundendaten!C404="","",IF(Kundendaten!F404="","",Kundendaten!F404))</f>
        <v/>
      </c>
      <c r="G403" s="37" t="str">
        <f>IF(Kundendaten!C404="","",IF(Kundendaten!G404="","",Kundendaten!G404))</f>
        <v/>
      </c>
      <c r="H403" s="38" t="str">
        <f>IF(Kundendaten!C404="","",IF(Kundendaten!H404="","",Kundendaten!H404))</f>
        <v/>
      </c>
      <c r="I403" s="37" t="str">
        <f>IF(Kundendaten!C404="","",IF(Kundendaten!I404="","",IF(OR(UPPER(Kundendaten!I404)="D",UPPER(Kundendaten!I404)="DE",UPPER(Kundendaten!I404)="DEU",UPPER(Kundendaten!I404)="DEUTSCHLAND",UPPER(Kundendaten!I404)="GERMANY",UPPER(Kundendaten!I404)="GER"),"",IFERROR(UPPER(VLOOKUP(UPPER(Kundendaten!I404),Laendercodes!$A:$B,2,FALSE())),UPPER(Kundendaten!I404)))))</f>
        <v/>
      </c>
      <c r="J403" s="59" t="str">
        <f>IF(Kundendaten!C404="","",Einstellungen!$C$9-Kundendaten!J404)</f>
        <v/>
      </c>
      <c r="K403" s="37" t="str">
        <f>IF(Kundendaten!C404="","",IF(J403&lt;0,-1,IF(J403&gt;Einstellungen!$C$11,0,IF(J403&lt;=Einstellungen!$D$15,5,IF(J403&lt;=Einstellungen!$D$16,4,IF(J403&lt;=Einstellungen!$D$17,3,IF(J403&lt;=Einstellungen!$D$18,2,1)))))))</f>
        <v/>
      </c>
      <c r="L403" s="37" t="str">
        <f>IF(Kundendaten!C404="","",IF(J403&lt;0,-1,IF(J403&gt;Einstellungen!$C$11,0,IF(Kundendaten!K404&gt;=Einstellungen!$C$24,5,IF(Kundendaten!K404&gt;=Einstellungen!$C$25,4,IF(Kundendaten!K404&gt;=Einstellungen!$C$26,3,IF(Kundendaten!K404&gt;=Einstellungen!$C$27,2,1)))))))</f>
        <v/>
      </c>
      <c r="M403" s="37" t="str">
        <f>IF(Kundendaten!C404="","",IF(J403&lt;0,-1,IF(J403&gt;Einstellungen!$C$11,0,IF(Kundendaten!L404&gt;=Einstellungen!$C$32,5,IF(Kundendaten!L404&gt;=Einstellungen!$C$33,4,IF(Kundendaten!L404&gt;=Einstellungen!$C$34,3,IF(Kundendaten!L404&gt;=Einstellungen!$C$35,2,1)))))))</f>
        <v/>
      </c>
      <c r="N403" s="37" t="str">
        <f>IF(Kundendaten!C404="","",IF(K403=-1,"",IF(K403=0,0,IF(SUM(Einstellungen!$G$15,Einstellungen!$G$24,Einstellungen!$G$32)&lt;&gt;100,"—",ROUND((K403*Einstellungen!$G$15+L403*Einstellungen!$G$24+M403*Einstellungen!$G$32)/100,1)))))</f>
        <v/>
      </c>
      <c r="O403" s="37" t="str">
        <f>IF(Kundendaten!C404="","",IF(K403=-1,"⚠ Datenfehler",IF(K403=0,"Inaktiv",IF(SUM(Einstellungen!$G$15,Einstellungen!$G$24,Einstellungen!$G$32)&lt;&gt;100,"—",IF(N403&gt;=4,"Champion",IF(N403&gt;=3,"Entwicklung",IF(N403&gt;=2,"Gefährdet","Abwanderung")))))))</f>
        <v/>
      </c>
    </row>
    <row r="404" spans="2:15" ht="14.25" customHeight="1" x14ac:dyDescent="0.35">
      <c r="B404" s="37" t="str">
        <f>IF(Kundendaten!C405="","",Kundendaten!B405)</f>
        <v/>
      </c>
      <c r="C404" s="38" t="str">
        <f>IF(Kundendaten!C405="","",IF(Kundendaten!C405="","",Kundendaten!C405))</f>
        <v/>
      </c>
      <c r="D404" s="38" t="str">
        <f>IF(Kundendaten!C405="","",IF(Kundendaten!D405="","",Kundendaten!D405))</f>
        <v/>
      </c>
      <c r="E404" s="38" t="str">
        <f>IF(Kundendaten!C405="","",IF(Kundendaten!E405="","",Kundendaten!E405))</f>
        <v/>
      </c>
      <c r="F404" s="38" t="str">
        <f>IF(Kundendaten!C405="","",IF(Kundendaten!F405="","",Kundendaten!F405))</f>
        <v/>
      </c>
      <c r="G404" s="37" t="str">
        <f>IF(Kundendaten!C405="","",IF(Kundendaten!G405="","",Kundendaten!G405))</f>
        <v/>
      </c>
      <c r="H404" s="38" t="str">
        <f>IF(Kundendaten!C405="","",IF(Kundendaten!H405="","",Kundendaten!H405))</f>
        <v/>
      </c>
      <c r="I404" s="37" t="str">
        <f>IF(Kundendaten!C405="","",IF(Kundendaten!I405="","",IF(OR(UPPER(Kundendaten!I405)="D",UPPER(Kundendaten!I405)="DE",UPPER(Kundendaten!I405)="DEU",UPPER(Kundendaten!I405)="DEUTSCHLAND",UPPER(Kundendaten!I405)="GERMANY",UPPER(Kundendaten!I405)="GER"),"",IFERROR(UPPER(VLOOKUP(UPPER(Kundendaten!I405),Laendercodes!$A:$B,2,FALSE())),UPPER(Kundendaten!I405)))))</f>
        <v/>
      </c>
      <c r="J404" s="59" t="str">
        <f>IF(Kundendaten!C405="","",Einstellungen!$C$9-Kundendaten!J405)</f>
        <v/>
      </c>
      <c r="K404" s="37" t="str">
        <f>IF(Kundendaten!C405="","",IF(J404&lt;0,-1,IF(J404&gt;Einstellungen!$C$11,0,IF(J404&lt;=Einstellungen!$D$15,5,IF(J404&lt;=Einstellungen!$D$16,4,IF(J404&lt;=Einstellungen!$D$17,3,IF(J404&lt;=Einstellungen!$D$18,2,1)))))))</f>
        <v/>
      </c>
      <c r="L404" s="37" t="str">
        <f>IF(Kundendaten!C405="","",IF(J404&lt;0,-1,IF(J404&gt;Einstellungen!$C$11,0,IF(Kundendaten!K405&gt;=Einstellungen!$C$24,5,IF(Kundendaten!K405&gt;=Einstellungen!$C$25,4,IF(Kundendaten!K405&gt;=Einstellungen!$C$26,3,IF(Kundendaten!K405&gt;=Einstellungen!$C$27,2,1)))))))</f>
        <v/>
      </c>
      <c r="M404" s="37" t="str">
        <f>IF(Kundendaten!C405="","",IF(J404&lt;0,-1,IF(J404&gt;Einstellungen!$C$11,0,IF(Kundendaten!L405&gt;=Einstellungen!$C$32,5,IF(Kundendaten!L405&gt;=Einstellungen!$C$33,4,IF(Kundendaten!L405&gt;=Einstellungen!$C$34,3,IF(Kundendaten!L405&gt;=Einstellungen!$C$35,2,1)))))))</f>
        <v/>
      </c>
      <c r="N404" s="37" t="str">
        <f>IF(Kundendaten!C405="","",IF(K404=-1,"",IF(K404=0,0,IF(SUM(Einstellungen!$G$15,Einstellungen!$G$24,Einstellungen!$G$32)&lt;&gt;100,"—",ROUND((K404*Einstellungen!$G$15+L404*Einstellungen!$G$24+M404*Einstellungen!$G$32)/100,1)))))</f>
        <v/>
      </c>
      <c r="O404" s="37" t="str">
        <f>IF(Kundendaten!C405="","",IF(K404=-1,"⚠ Datenfehler",IF(K404=0,"Inaktiv",IF(SUM(Einstellungen!$G$15,Einstellungen!$G$24,Einstellungen!$G$32)&lt;&gt;100,"—",IF(N404&gt;=4,"Champion",IF(N404&gt;=3,"Entwicklung",IF(N404&gt;=2,"Gefährdet","Abwanderung")))))))</f>
        <v/>
      </c>
    </row>
    <row r="405" spans="2:15" ht="14.25" customHeight="1" x14ac:dyDescent="0.35">
      <c r="B405" s="37" t="str">
        <f>IF(Kundendaten!C406="","",Kundendaten!B406)</f>
        <v/>
      </c>
      <c r="C405" s="38" t="str">
        <f>IF(Kundendaten!C406="","",IF(Kundendaten!C406="","",Kundendaten!C406))</f>
        <v/>
      </c>
      <c r="D405" s="38" t="str">
        <f>IF(Kundendaten!C406="","",IF(Kundendaten!D406="","",Kundendaten!D406))</f>
        <v/>
      </c>
      <c r="E405" s="38" t="str">
        <f>IF(Kundendaten!C406="","",IF(Kundendaten!E406="","",Kundendaten!E406))</f>
        <v/>
      </c>
      <c r="F405" s="38" t="str">
        <f>IF(Kundendaten!C406="","",IF(Kundendaten!F406="","",Kundendaten!F406))</f>
        <v/>
      </c>
      <c r="G405" s="37" t="str">
        <f>IF(Kundendaten!C406="","",IF(Kundendaten!G406="","",Kundendaten!G406))</f>
        <v/>
      </c>
      <c r="H405" s="38" t="str">
        <f>IF(Kundendaten!C406="","",IF(Kundendaten!H406="","",Kundendaten!H406))</f>
        <v/>
      </c>
      <c r="I405" s="37" t="str">
        <f>IF(Kundendaten!C406="","",IF(Kundendaten!I406="","",IF(OR(UPPER(Kundendaten!I406)="D",UPPER(Kundendaten!I406)="DE",UPPER(Kundendaten!I406)="DEU",UPPER(Kundendaten!I406)="DEUTSCHLAND",UPPER(Kundendaten!I406)="GERMANY",UPPER(Kundendaten!I406)="GER"),"",IFERROR(UPPER(VLOOKUP(UPPER(Kundendaten!I406),Laendercodes!$A:$B,2,FALSE())),UPPER(Kundendaten!I406)))))</f>
        <v/>
      </c>
      <c r="J405" s="59" t="str">
        <f>IF(Kundendaten!C406="","",Einstellungen!$C$9-Kundendaten!J406)</f>
        <v/>
      </c>
      <c r="K405" s="37" t="str">
        <f>IF(Kundendaten!C406="","",IF(J405&lt;0,-1,IF(J405&gt;Einstellungen!$C$11,0,IF(J405&lt;=Einstellungen!$D$15,5,IF(J405&lt;=Einstellungen!$D$16,4,IF(J405&lt;=Einstellungen!$D$17,3,IF(J405&lt;=Einstellungen!$D$18,2,1)))))))</f>
        <v/>
      </c>
      <c r="L405" s="37" t="str">
        <f>IF(Kundendaten!C406="","",IF(J405&lt;0,-1,IF(J405&gt;Einstellungen!$C$11,0,IF(Kundendaten!K406&gt;=Einstellungen!$C$24,5,IF(Kundendaten!K406&gt;=Einstellungen!$C$25,4,IF(Kundendaten!K406&gt;=Einstellungen!$C$26,3,IF(Kundendaten!K406&gt;=Einstellungen!$C$27,2,1)))))))</f>
        <v/>
      </c>
      <c r="M405" s="37" t="str">
        <f>IF(Kundendaten!C406="","",IF(J405&lt;0,-1,IF(J405&gt;Einstellungen!$C$11,0,IF(Kundendaten!L406&gt;=Einstellungen!$C$32,5,IF(Kundendaten!L406&gt;=Einstellungen!$C$33,4,IF(Kundendaten!L406&gt;=Einstellungen!$C$34,3,IF(Kundendaten!L406&gt;=Einstellungen!$C$35,2,1)))))))</f>
        <v/>
      </c>
      <c r="N405" s="37" t="str">
        <f>IF(Kundendaten!C406="","",IF(K405=-1,"",IF(K405=0,0,IF(SUM(Einstellungen!$G$15,Einstellungen!$G$24,Einstellungen!$G$32)&lt;&gt;100,"—",ROUND((K405*Einstellungen!$G$15+L405*Einstellungen!$G$24+M405*Einstellungen!$G$32)/100,1)))))</f>
        <v/>
      </c>
      <c r="O405" s="37" t="str">
        <f>IF(Kundendaten!C406="","",IF(K405=-1,"⚠ Datenfehler",IF(K405=0,"Inaktiv",IF(SUM(Einstellungen!$G$15,Einstellungen!$G$24,Einstellungen!$G$32)&lt;&gt;100,"—",IF(N405&gt;=4,"Champion",IF(N405&gt;=3,"Entwicklung",IF(N405&gt;=2,"Gefährdet","Abwanderung")))))))</f>
        <v/>
      </c>
    </row>
    <row r="406" spans="2:15" ht="14.25" customHeight="1" x14ac:dyDescent="0.35">
      <c r="B406" s="37" t="str">
        <f>IF(Kundendaten!C407="","",Kundendaten!B407)</f>
        <v/>
      </c>
      <c r="C406" s="38" t="str">
        <f>IF(Kundendaten!C407="","",IF(Kundendaten!C407="","",Kundendaten!C407))</f>
        <v/>
      </c>
      <c r="D406" s="38" t="str">
        <f>IF(Kundendaten!C407="","",IF(Kundendaten!D407="","",Kundendaten!D407))</f>
        <v/>
      </c>
      <c r="E406" s="38" t="str">
        <f>IF(Kundendaten!C407="","",IF(Kundendaten!E407="","",Kundendaten!E407))</f>
        <v/>
      </c>
      <c r="F406" s="38" t="str">
        <f>IF(Kundendaten!C407="","",IF(Kundendaten!F407="","",Kundendaten!F407))</f>
        <v/>
      </c>
      <c r="G406" s="37" t="str">
        <f>IF(Kundendaten!C407="","",IF(Kundendaten!G407="","",Kundendaten!G407))</f>
        <v/>
      </c>
      <c r="H406" s="38" t="str">
        <f>IF(Kundendaten!C407="","",IF(Kundendaten!H407="","",Kundendaten!H407))</f>
        <v/>
      </c>
      <c r="I406" s="37" t="str">
        <f>IF(Kundendaten!C407="","",IF(Kundendaten!I407="","",IF(OR(UPPER(Kundendaten!I407)="D",UPPER(Kundendaten!I407)="DE",UPPER(Kundendaten!I407)="DEU",UPPER(Kundendaten!I407)="DEUTSCHLAND",UPPER(Kundendaten!I407)="GERMANY",UPPER(Kundendaten!I407)="GER"),"",IFERROR(UPPER(VLOOKUP(UPPER(Kundendaten!I407),Laendercodes!$A:$B,2,FALSE())),UPPER(Kundendaten!I407)))))</f>
        <v/>
      </c>
      <c r="J406" s="59" t="str">
        <f>IF(Kundendaten!C407="","",Einstellungen!$C$9-Kundendaten!J407)</f>
        <v/>
      </c>
      <c r="K406" s="37" t="str">
        <f>IF(Kundendaten!C407="","",IF(J406&lt;0,-1,IF(J406&gt;Einstellungen!$C$11,0,IF(J406&lt;=Einstellungen!$D$15,5,IF(J406&lt;=Einstellungen!$D$16,4,IF(J406&lt;=Einstellungen!$D$17,3,IF(J406&lt;=Einstellungen!$D$18,2,1)))))))</f>
        <v/>
      </c>
      <c r="L406" s="37" t="str">
        <f>IF(Kundendaten!C407="","",IF(J406&lt;0,-1,IF(J406&gt;Einstellungen!$C$11,0,IF(Kundendaten!K407&gt;=Einstellungen!$C$24,5,IF(Kundendaten!K407&gt;=Einstellungen!$C$25,4,IF(Kundendaten!K407&gt;=Einstellungen!$C$26,3,IF(Kundendaten!K407&gt;=Einstellungen!$C$27,2,1)))))))</f>
        <v/>
      </c>
      <c r="M406" s="37" t="str">
        <f>IF(Kundendaten!C407="","",IF(J406&lt;0,-1,IF(J406&gt;Einstellungen!$C$11,0,IF(Kundendaten!L407&gt;=Einstellungen!$C$32,5,IF(Kundendaten!L407&gt;=Einstellungen!$C$33,4,IF(Kundendaten!L407&gt;=Einstellungen!$C$34,3,IF(Kundendaten!L407&gt;=Einstellungen!$C$35,2,1)))))))</f>
        <v/>
      </c>
      <c r="N406" s="37" t="str">
        <f>IF(Kundendaten!C407="","",IF(K406=-1,"",IF(K406=0,0,IF(SUM(Einstellungen!$G$15,Einstellungen!$G$24,Einstellungen!$G$32)&lt;&gt;100,"—",ROUND((K406*Einstellungen!$G$15+L406*Einstellungen!$G$24+M406*Einstellungen!$G$32)/100,1)))))</f>
        <v/>
      </c>
      <c r="O406" s="37" t="str">
        <f>IF(Kundendaten!C407="","",IF(K406=-1,"⚠ Datenfehler",IF(K406=0,"Inaktiv",IF(SUM(Einstellungen!$G$15,Einstellungen!$G$24,Einstellungen!$G$32)&lt;&gt;100,"—",IF(N406&gt;=4,"Champion",IF(N406&gt;=3,"Entwicklung",IF(N406&gt;=2,"Gefährdet","Abwanderung")))))))</f>
        <v/>
      </c>
    </row>
    <row r="407" spans="2:15" ht="14.25" customHeight="1" x14ac:dyDescent="0.35">
      <c r="B407" s="37" t="str">
        <f>IF(Kundendaten!C408="","",Kundendaten!B408)</f>
        <v/>
      </c>
      <c r="C407" s="38" t="str">
        <f>IF(Kundendaten!C408="","",IF(Kundendaten!C408="","",Kundendaten!C408))</f>
        <v/>
      </c>
      <c r="D407" s="38" t="str">
        <f>IF(Kundendaten!C408="","",IF(Kundendaten!D408="","",Kundendaten!D408))</f>
        <v/>
      </c>
      <c r="E407" s="38" t="str">
        <f>IF(Kundendaten!C408="","",IF(Kundendaten!E408="","",Kundendaten!E408))</f>
        <v/>
      </c>
      <c r="F407" s="38" t="str">
        <f>IF(Kundendaten!C408="","",IF(Kundendaten!F408="","",Kundendaten!F408))</f>
        <v/>
      </c>
      <c r="G407" s="37" t="str">
        <f>IF(Kundendaten!C408="","",IF(Kundendaten!G408="","",Kundendaten!G408))</f>
        <v/>
      </c>
      <c r="H407" s="38" t="str">
        <f>IF(Kundendaten!C408="","",IF(Kundendaten!H408="","",Kundendaten!H408))</f>
        <v/>
      </c>
      <c r="I407" s="37" t="str">
        <f>IF(Kundendaten!C408="","",IF(Kundendaten!I408="","",IF(OR(UPPER(Kundendaten!I408)="D",UPPER(Kundendaten!I408)="DE",UPPER(Kundendaten!I408)="DEU",UPPER(Kundendaten!I408)="DEUTSCHLAND",UPPER(Kundendaten!I408)="GERMANY",UPPER(Kundendaten!I408)="GER"),"",IFERROR(UPPER(VLOOKUP(UPPER(Kundendaten!I408),Laendercodes!$A:$B,2,FALSE())),UPPER(Kundendaten!I408)))))</f>
        <v/>
      </c>
      <c r="J407" s="59" t="str">
        <f>IF(Kundendaten!C408="","",Einstellungen!$C$9-Kundendaten!J408)</f>
        <v/>
      </c>
      <c r="K407" s="37" t="str">
        <f>IF(Kundendaten!C408="","",IF(J407&lt;0,-1,IF(J407&gt;Einstellungen!$C$11,0,IF(J407&lt;=Einstellungen!$D$15,5,IF(J407&lt;=Einstellungen!$D$16,4,IF(J407&lt;=Einstellungen!$D$17,3,IF(J407&lt;=Einstellungen!$D$18,2,1)))))))</f>
        <v/>
      </c>
      <c r="L407" s="37" t="str">
        <f>IF(Kundendaten!C408="","",IF(J407&lt;0,-1,IF(J407&gt;Einstellungen!$C$11,0,IF(Kundendaten!K408&gt;=Einstellungen!$C$24,5,IF(Kundendaten!K408&gt;=Einstellungen!$C$25,4,IF(Kundendaten!K408&gt;=Einstellungen!$C$26,3,IF(Kundendaten!K408&gt;=Einstellungen!$C$27,2,1)))))))</f>
        <v/>
      </c>
      <c r="M407" s="37" t="str">
        <f>IF(Kundendaten!C408="","",IF(J407&lt;0,-1,IF(J407&gt;Einstellungen!$C$11,0,IF(Kundendaten!L408&gt;=Einstellungen!$C$32,5,IF(Kundendaten!L408&gt;=Einstellungen!$C$33,4,IF(Kundendaten!L408&gt;=Einstellungen!$C$34,3,IF(Kundendaten!L408&gt;=Einstellungen!$C$35,2,1)))))))</f>
        <v/>
      </c>
      <c r="N407" s="37" t="str">
        <f>IF(Kundendaten!C408="","",IF(K407=-1,"",IF(K407=0,0,IF(SUM(Einstellungen!$G$15,Einstellungen!$G$24,Einstellungen!$G$32)&lt;&gt;100,"—",ROUND((K407*Einstellungen!$G$15+L407*Einstellungen!$G$24+M407*Einstellungen!$G$32)/100,1)))))</f>
        <v/>
      </c>
      <c r="O407" s="37" t="str">
        <f>IF(Kundendaten!C408="","",IF(K407=-1,"⚠ Datenfehler",IF(K407=0,"Inaktiv",IF(SUM(Einstellungen!$G$15,Einstellungen!$G$24,Einstellungen!$G$32)&lt;&gt;100,"—",IF(N407&gt;=4,"Champion",IF(N407&gt;=3,"Entwicklung",IF(N407&gt;=2,"Gefährdet","Abwanderung")))))))</f>
        <v/>
      </c>
    </row>
    <row r="408" spans="2:15" ht="14.25" customHeight="1" x14ac:dyDescent="0.35">
      <c r="B408" s="37" t="str">
        <f>IF(Kundendaten!C409="","",Kundendaten!B409)</f>
        <v/>
      </c>
      <c r="C408" s="38" t="str">
        <f>IF(Kundendaten!C409="","",IF(Kundendaten!C409="","",Kundendaten!C409))</f>
        <v/>
      </c>
      <c r="D408" s="38" t="str">
        <f>IF(Kundendaten!C409="","",IF(Kundendaten!D409="","",Kundendaten!D409))</f>
        <v/>
      </c>
      <c r="E408" s="38" t="str">
        <f>IF(Kundendaten!C409="","",IF(Kundendaten!E409="","",Kundendaten!E409))</f>
        <v/>
      </c>
      <c r="F408" s="38" t="str">
        <f>IF(Kundendaten!C409="","",IF(Kundendaten!F409="","",Kundendaten!F409))</f>
        <v/>
      </c>
      <c r="G408" s="37" t="str">
        <f>IF(Kundendaten!C409="","",IF(Kundendaten!G409="","",Kundendaten!G409))</f>
        <v/>
      </c>
      <c r="H408" s="38" t="str">
        <f>IF(Kundendaten!C409="","",IF(Kundendaten!H409="","",Kundendaten!H409))</f>
        <v/>
      </c>
      <c r="I408" s="37" t="str">
        <f>IF(Kundendaten!C409="","",IF(Kundendaten!I409="","",IF(OR(UPPER(Kundendaten!I409)="D",UPPER(Kundendaten!I409)="DE",UPPER(Kundendaten!I409)="DEU",UPPER(Kundendaten!I409)="DEUTSCHLAND",UPPER(Kundendaten!I409)="GERMANY",UPPER(Kundendaten!I409)="GER"),"",IFERROR(UPPER(VLOOKUP(UPPER(Kundendaten!I409),Laendercodes!$A:$B,2,FALSE())),UPPER(Kundendaten!I409)))))</f>
        <v/>
      </c>
      <c r="J408" s="59" t="str">
        <f>IF(Kundendaten!C409="","",Einstellungen!$C$9-Kundendaten!J409)</f>
        <v/>
      </c>
      <c r="K408" s="37" t="str">
        <f>IF(Kundendaten!C409="","",IF(J408&lt;0,-1,IF(J408&gt;Einstellungen!$C$11,0,IF(J408&lt;=Einstellungen!$D$15,5,IF(J408&lt;=Einstellungen!$D$16,4,IF(J408&lt;=Einstellungen!$D$17,3,IF(J408&lt;=Einstellungen!$D$18,2,1)))))))</f>
        <v/>
      </c>
      <c r="L408" s="37" t="str">
        <f>IF(Kundendaten!C409="","",IF(J408&lt;0,-1,IF(J408&gt;Einstellungen!$C$11,0,IF(Kundendaten!K409&gt;=Einstellungen!$C$24,5,IF(Kundendaten!K409&gt;=Einstellungen!$C$25,4,IF(Kundendaten!K409&gt;=Einstellungen!$C$26,3,IF(Kundendaten!K409&gt;=Einstellungen!$C$27,2,1)))))))</f>
        <v/>
      </c>
      <c r="M408" s="37" t="str">
        <f>IF(Kundendaten!C409="","",IF(J408&lt;0,-1,IF(J408&gt;Einstellungen!$C$11,0,IF(Kundendaten!L409&gt;=Einstellungen!$C$32,5,IF(Kundendaten!L409&gt;=Einstellungen!$C$33,4,IF(Kundendaten!L409&gt;=Einstellungen!$C$34,3,IF(Kundendaten!L409&gt;=Einstellungen!$C$35,2,1)))))))</f>
        <v/>
      </c>
      <c r="N408" s="37" t="str">
        <f>IF(Kundendaten!C409="","",IF(K408=-1,"",IF(K408=0,0,IF(SUM(Einstellungen!$G$15,Einstellungen!$G$24,Einstellungen!$G$32)&lt;&gt;100,"—",ROUND((K408*Einstellungen!$G$15+L408*Einstellungen!$G$24+M408*Einstellungen!$G$32)/100,1)))))</f>
        <v/>
      </c>
      <c r="O408" s="37" t="str">
        <f>IF(Kundendaten!C409="","",IF(K408=-1,"⚠ Datenfehler",IF(K408=0,"Inaktiv",IF(SUM(Einstellungen!$G$15,Einstellungen!$G$24,Einstellungen!$G$32)&lt;&gt;100,"—",IF(N408&gt;=4,"Champion",IF(N408&gt;=3,"Entwicklung",IF(N408&gt;=2,"Gefährdet","Abwanderung")))))))</f>
        <v/>
      </c>
    </row>
    <row r="409" spans="2:15" ht="14.25" customHeight="1" x14ac:dyDescent="0.35">
      <c r="B409" s="37" t="str">
        <f>IF(Kundendaten!C410="","",Kundendaten!B410)</f>
        <v/>
      </c>
      <c r="C409" s="38" t="str">
        <f>IF(Kundendaten!C410="","",IF(Kundendaten!C410="","",Kundendaten!C410))</f>
        <v/>
      </c>
      <c r="D409" s="38" t="str">
        <f>IF(Kundendaten!C410="","",IF(Kundendaten!D410="","",Kundendaten!D410))</f>
        <v/>
      </c>
      <c r="E409" s="38" t="str">
        <f>IF(Kundendaten!C410="","",IF(Kundendaten!E410="","",Kundendaten!E410))</f>
        <v/>
      </c>
      <c r="F409" s="38" t="str">
        <f>IF(Kundendaten!C410="","",IF(Kundendaten!F410="","",Kundendaten!F410))</f>
        <v/>
      </c>
      <c r="G409" s="37" t="str">
        <f>IF(Kundendaten!C410="","",IF(Kundendaten!G410="","",Kundendaten!G410))</f>
        <v/>
      </c>
      <c r="H409" s="38" t="str">
        <f>IF(Kundendaten!C410="","",IF(Kundendaten!H410="","",Kundendaten!H410))</f>
        <v/>
      </c>
      <c r="I409" s="37" t="str">
        <f>IF(Kundendaten!C410="","",IF(Kundendaten!I410="","",IF(OR(UPPER(Kundendaten!I410)="D",UPPER(Kundendaten!I410)="DE",UPPER(Kundendaten!I410)="DEU",UPPER(Kundendaten!I410)="DEUTSCHLAND",UPPER(Kundendaten!I410)="GERMANY",UPPER(Kundendaten!I410)="GER"),"",IFERROR(UPPER(VLOOKUP(UPPER(Kundendaten!I410),Laendercodes!$A:$B,2,FALSE())),UPPER(Kundendaten!I410)))))</f>
        <v/>
      </c>
      <c r="J409" s="59" t="str">
        <f>IF(Kundendaten!C410="","",Einstellungen!$C$9-Kundendaten!J410)</f>
        <v/>
      </c>
      <c r="K409" s="37" t="str">
        <f>IF(Kundendaten!C410="","",IF(J409&lt;0,-1,IF(J409&gt;Einstellungen!$C$11,0,IF(J409&lt;=Einstellungen!$D$15,5,IF(J409&lt;=Einstellungen!$D$16,4,IF(J409&lt;=Einstellungen!$D$17,3,IF(J409&lt;=Einstellungen!$D$18,2,1)))))))</f>
        <v/>
      </c>
      <c r="L409" s="37" t="str">
        <f>IF(Kundendaten!C410="","",IF(J409&lt;0,-1,IF(J409&gt;Einstellungen!$C$11,0,IF(Kundendaten!K410&gt;=Einstellungen!$C$24,5,IF(Kundendaten!K410&gt;=Einstellungen!$C$25,4,IF(Kundendaten!K410&gt;=Einstellungen!$C$26,3,IF(Kundendaten!K410&gt;=Einstellungen!$C$27,2,1)))))))</f>
        <v/>
      </c>
      <c r="M409" s="37" t="str">
        <f>IF(Kundendaten!C410="","",IF(J409&lt;0,-1,IF(J409&gt;Einstellungen!$C$11,0,IF(Kundendaten!L410&gt;=Einstellungen!$C$32,5,IF(Kundendaten!L410&gt;=Einstellungen!$C$33,4,IF(Kundendaten!L410&gt;=Einstellungen!$C$34,3,IF(Kundendaten!L410&gt;=Einstellungen!$C$35,2,1)))))))</f>
        <v/>
      </c>
      <c r="N409" s="37" t="str">
        <f>IF(Kundendaten!C410="","",IF(K409=-1,"",IF(K409=0,0,IF(SUM(Einstellungen!$G$15,Einstellungen!$G$24,Einstellungen!$G$32)&lt;&gt;100,"—",ROUND((K409*Einstellungen!$G$15+L409*Einstellungen!$G$24+M409*Einstellungen!$G$32)/100,1)))))</f>
        <v/>
      </c>
      <c r="O409" s="37" t="str">
        <f>IF(Kundendaten!C410="","",IF(K409=-1,"⚠ Datenfehler",IF(K409=0,"Inaktiv",IF(SUM(Einstellungen!$G$15,Einstellungen!$G$24,Einstellungen!$G$32)&lt;&gt;100,"—",IF(N409&gt;=4,"Champion",IF(N409&gt;=3,"Entwicklung",IF(N409&gt;=2,"Gefährdet","Abwanderung")))))))</f>
        <v/>
      </c>
    </row>
    <row r="410" spans="2:15" ht="14.25" customHeight="1" x14ac:dyDescent="0.35">
      <c r="B410" s="37" t="str">
        <f>IF(Kundendaten!C411="","",Kundendaten!B411)</f>
        <v/>
      </c>
      <c r="C410" s="38" t="str">
        <f>IF(Kundendaten!C411="","",IF(Kundendaten!C411="","",Kundendaten!C411))</f>
        <v/>
      </c>
      <c r="D410" s="38" t="str">
        <f>IF(Kundendaten!C411="","",IF(Kundendaten!D411="","",Kundendaten!D411))</f>
        <v/>
      </c>
      <c r="E410" s="38" t="str">
        <f>IF(Kundendaten!C411="","",IF(Kundendaten!E411="","",Kundendaten!E411))</f>
        <v/>
      </c>
      <c r="F410" s="38" t="str">
        <f>IF(Kundendaten!C411="","",IF(Kundendaten!F411="","",Kundendaten!F411))</f>
        <v/>
      </c>
      <c r="G410" s="37" t="str">
        <f>IF(Kundendaten!C411="","",IF(Kundendaten!G411="","",Kundendaten!G411))</f>
        <v/>
      </c>
      <c r="H410" s="38" t="str">
        <f>IF(Kundendaten!C411="","",IF(Kundendaten!H411="","",Kundendaten!H411))</f>
        <v/>
      </c>
      <c r="I410" s="37" t="str">
        <f>IF(Kundendaten!C411="","",IF(Kundendaten!I411="","",IF(OR(UPPER(Kundendaten!I411)="D",UPPER(Kundendaten!I411)="DE",UPPER(Kundendaten!I411)="DEU",UPPER(Kundendaten!I411)="DEUTSCHLAND",UPPER(Kundendaten!I411)="GERMANY",UPPER(Kundendaten!I411)="GER"),"",IFERROR(UPPER(VLOOKUP(UPPER(Kundendaten!I411),Laendercodes!$A:$B,2,FALSE())),UPPER(Kundendaten!I411)))))</f>
        <v/>
      </c>
      <c r="J410" s="59" t="str">
        <f>IF(Kundendaten!C411="","",Einstellungen!$C$9-Kundendaten!J411)</f>
        <v/>
      </c>
      <c r="K410" s="37" t="str">
        <f>IF(Kundendaten!C411="","",IF(J410&lt;0,-1,IF(J410&gt;Einstellungen!$C$11,0,IF(J410&lt;=Einstellungen!$D$15,5,IF(J410&lt;=Einstellungen!$D$16,4,IF(J410&lt;=Einstellungen!$D$17,3,IF(J410&lt;=Einstellungen!$D$18,2,1)))))))</f>
        <v/>
      </c>
      <c r="L410" s="37" t="str">
        <f>IF(Kundendaten!C411="","",IF(J410&lt;0,-1,IF(J410&gt;Einstellungen!$C$11,0,IF(Kundendaten!K411&gt;=Einstellungen!$C$24,5,IF(Kundendaten!K411&gt;=Einstellungen!$C$25,4,IF(Kundendaten!K411&gt;=Einstellungen!$C$26,3,IF(Kundendaten!K411&gt;=Einstellungen!$C$27,2,1)))))))</f>
        <v/>
      </c>
      <c r="M410" s="37" t="str">
        <f>IF(Kundendaten!C411="","",IF(J410&lt;0,-1,IF(J410&gt;Einstellungen!$C$11,0,IF(Kundendaten!L411&gt;=Einstellungen!$C$32,5,IF(Kundendaten!L411&gt;=Einstellungen!$C$33,4,IF(Kundendaten!L411&gt;=Einstellungen!$C$34,3,IF(Kundendaten!L411&gt;=Einstellungen!$C$35,2,1)))))))</f>
        <v/>
      </c>
      <c r="N410" s="37" t="str">
        <f>IF(Kundendaten!C411="","",IF(K410=-1,"",IF(K410=0,0,IF(SUM(Einstellungen!$G$15,Einstellungen!$G$24,Einstellungen!$G$32)&lt;&gt;100,"—",ROUND((K410*Einstellungen!$G$15+L410*Einstellungen!$G$24+M410*Einstellungen!$G$32)/100,1)))))</f>
        <v/>
      </c>
      <c r="O410" s="37" t="str">
        <f>IF(Kundendaten!C411="","",IF(K410=-1,"⚠ Datenfehler",IF(K410=0,"Inaktiv",IF(SUM(Einstellungen!$G$15,Einstellungen!$G$24,Einstellungen!$G$32)&lt;&gt;100,"—",IF(N410&gt;=4,"Champion",IF(N410&gt;=3,"Entwicklung",IF(N410&gt;=2,"Gefährdet","Abwanderung")))))))</f>
        <v/>
      </c>
    </row>
    <row r="411" spans="2:15" ht="14.25" customHeight="1" x14ac:dyDescent="0.35">
      <c r="B411" s="37" t="str">
        <f>IF(Kundendaten!C412="","",Kundendaten!B412)</f>
        <v/>
      </c>
      <c r="C411" s="38" t="str">
        <f>IF(Kundendaten!C412="","",IF(Kundendaten!C412="","",Kundendaten!C412))</f>
        <v/>
      </c>
      <c r="D411" s="38" t="str">
        <f>IF(Kundendaten!C412="","",IF(Kundendaten!D412="","",Kundendaten!D412))</f>
        <v/>
      </c>
      <c r="E411" s="38" t="str">
        <f>IF(Kundendaten!C412="","",IF(Kundendaten!E412="","",Kundendaten!E412))</f>
        <v/>
      </c>
      <c r="F411" s="38" t="str">
        <f>IF(Kundendaten!C412="","",IF(Kundendaten!F412="","",Kundendaten!F412))</f>
        <v/>
      </c>
      <c r="G411" s="37" t="str">
        <f>IF(Kundendaten!C412="","",IF(Kundendaten!G412="","",Kundendaten!G412))</f>
        <v/>
      </c>
      <c r="H411" s="38" t="str">
        <f>IF(Kundendaten!C412="","",IF(Kundendaten!H412="","",Kundendaten!H412))</f>
        <v/>
      </c>
      <c r="I411" s="37" t="str">
        <f>IF(Kundendaten!C412="","",IF(Kundendaten!I412="","",IF(OR(UPPER(Kundendaten!I412)="D",UPPER(Kundendaten!I412)="DE",UPPER(Kundendaten!I412)="DEU",UPPER(Kundendaten!I412)="DEUTSCHLAND",UPPER(Kundendaten!I412)="GERMANY",UPPER(Kundendaten!I412)="GER"),"",IFERROR(UPPER(VLOOKUP(UPPER(Kundendaten!I412),Laendercodes!$A:$B,2,FALSE())),UPPER(Kundendaten!I412)))))</f>
        <v/>
      </c>
      <c r="J411" s="59" t="str">
        <f>IF(Kundendaten!C412="","",Einstellungen!$C$9-Kundendaten!J412)</f>
        <v/>
      </c>
      <c r="K411" s="37" t="str">
        <f>IF(Kundendaten!C412="","",IF(J411&lt;0,-1,IF(J411&gt;Einstellungen!$C$11,0,IF(J411&lt;=Einstellungen!$D$15,5,IF(J411&lt;=Einstellungen!$D$16,4,IF(J411&lt;=Einstellungen!$D$17,3,IF(J411&lt;=Einstellungen!$D$18,2,1)))))))</f>
        <v/>
      </c>
      <c r="L411" s="37" t="str">
        <f>IF(Kundendaten!C412="","",IF(J411&lt;0,-1,IF(J411&gt;Einstellungen!$C$11,0,IF(Kundendaten!K412&gt;=Einstellungen!$C$24,5,IF(Kundendaten!K412&gt;=Einstellungen!$C$25,4,IF(Kundendaten!K412&gt;=Einstellungen!$C$26,3,IF(Kundendaten!K412&gt;=Einstellungen!$C$27,2,1)))))))</f>
        <v/>
      </c>
      <c r="M411" s="37" t="str">
        <f>IF(Kundendaten!C412="","",IF(J411&lt;0,-1,IF(J411&gt;Einstellungen!$C$11,0,IF(Kundendaten!L412&gt;=Einstellungen!$C$32,5,IF(Kundendaten!L412&gt;=Einstellungen!$C$33,4,IF(Kundendaten!L412&gt;=Einstellungen!$C$34,3,IF(Kundendaten!L412&gt;=Einstellungen!$C$35,2,1)))))))</f>
        <v/>
      </c>
      <c r="N411" s="37" t="str">
        <f>IF(Kundendaten!C412="","",IF(K411=-1,"",IF(K411=0,0,IF(SUM(Einstellungen!$G$15,Einstellungen!$G$24,Einstellungen!$G$32)&lt;&gt;100,"—",ROUND((K411*Einstellungen!$G$15+L411*Einstellungen!$G$24+M411*Einstellungen!$G$32)/100,1)))))</f>
        <v/>
      </c>
      <c r="O411" s="37" t="str">
        <f>IF(Kundendaten!C412="","",IF(K411=-1,"⚠ Datenfehler",IF(K411=0,"Inaktiv",IF(SUM(Einstellungen!$G$15,Einstellungen!$G$24,Einstellungen!$G$32)&lt;&gt;100,"—",IF(N411&gt;=4,"Champion",IF(N411&gt;=3,"Entwicklung",IF(N411&gt;=2,"Gefährdet","Abwanderung")))))))</f>
        <v/>
      </c>
    </row>
    <row r="412" spans="2:15" ht="14.25" customHeight="1" x14ac:dyDescent="0.35">
      <c r="B412" s="37" t="str">
        <f>IF(Kundendaten!C413="","",Kundendaten!B413)</f>
        <v/>
      </c>
      <c r="C412" s="38" t="str">
        <f>IF(Kundendaten!C413="","",IF(Kundendaten!C413="","",Kundendaten!C413))</f>
        <v/>
      </c>
      <c r="D412" s="38" t="str">
        <f>IF(Kundendaten!C413="","",IF(Kundendaten!D413="","",Kundendaten!D413))</f>
        <v/>
      </c>
      <c r="E412" s="38" t="str">
        <f>IF(Kundendaten!C413="","",IF(Kundendaten!E413="","",Kundendaten!E413))</f>
        <v/>
      </c>
      <c r="F412" s="38" t="str">
        <f>IF(Kundendaten!C413="","",IF(Kundendaten!F413="","",Kundendaten!F413))</f>
        <v/>
      </c>
      <c r="G412" s="37" t="str">
        <f>IF(Kundendaten!C413="","",IF(Kundendaten!G413="","",Kundendaten!G413))</f>
        <v/>
      </c>
      <c r="H412" s="38" t="str">
        <f>IF(Kundendaten!C413="","",IF(Kundendaten!H413="","",Kundendaten!H413))</f>
        <v/>
      </c>
      <c r="I412" s="37" t="str">
        <f>IF(Kundendaten!C413="","",IF(Kundendaten!I413="","",IF(OR(UPPER(Kundendaten!I413)="D",UPPER(Kundendaten!I413)="DE",UPPER(Kundendaten!I413)="DEU",UPPER(Kundendaten!I413)="DEUTSCHLAND",UPPER(Kundendaten!I413)="GERMANY",UPPER(Kundendaten!I413)="GER"),"",IFERROR(UPPER(VLOOKUP(UPPER(Kundendaten!I413),Laendercodes!$A:$B,2,FALSE())),UPPER(Kundendaten!I413)))))</f>
        <v/>
      </c>
      <c r="J412" s="59" t="str">
        <f>IF(Kundendaten!C413="","",Einstellungen!$C$9-Kundendaten!J413)</f>
        <v/>
      </c>
      <c r="K412" s="37" t="str">
        <f>IF(Kundendaten!C413="","",IF(J412&lt;0,-1,IF(J412&gt;Einstellungen!$C$11,0,IF(J412&lt;=Einstellungen!$D$15,5,IF(J412&lt;=Einstellungen!$D$16,4,IF(J412&lt;=Einstellungen!$D$17,3,IF(J412&lt;=Einstellungen!$D$18,2,1)))))))</f>
        <v/>
      </c>
      <c r="L412" s="37" t="str">
        <f>IF(Kundendaten!C413="","",IF(J412&lt;0,-1,IF(J412&gt;Einstellungen!$C$11,0,IF(Kundendaten!K413&gt;=Einstellungen!$C$24,5,IF(Kundendaten!K413&gt;=Einstellungen!$C$25,4,IF(Kundendaten!K413&gt;=Einstellungen!$C$26,3,IF(Kundendaten!K413&gt;=Einstellungen!$C$27,2,1)))))))</f>
        <v/>
      </c>
      <c r="M412" s="37" t="str">
        <f>IF(Kundendaten!C413="","",IF(J412&lt;0,-1,IF(J412&gt;Einstellungen!$C$11,0,IF(Kundendaten!L413&gt;=Einstellungen!$C$32,5,IF(Kundendaten!L413&gt;=Einstellungen!$C$33,4,IF(Kundendaten!L413&gt;=Einstellungen!$C$34,3,IF(Kundendaten!L413&gt;=Einstellungen!$C$35,2,1)))))))</f>
        <v/>
      </c>
      <c r="N412" s="37" t="str">
        <f>IF(Kundendaten!C413="","",IF(K412=-1,"",IF(K412=0,0,IF(SUM(Einstellungen!$G$15,Einstellungen!$G$24,Einstellungen!$G$32)&lt;&gt;100,"—",ROUND((K412*Einstellungen!$G$15+L412*Einstellungen!$G$24+M412*Einstellungen!$G$32)/100,1)))))</f>
        <v/>
      </c>
      <c r="O412" s="37" t="str">
        <f>IF(Kundendaten!C413="","",IF(K412=-1,"⚠ Datenfehler",IF(K412=0,"Inaktiv",IF(SUM(Einstellungen!$G$15,Einstellungen!$G$24,Einstellungen!$G$32)&lt;&gt;100,"—",IF(N412&gt;=4,"Champion",IF(N412&gt;=3,"Entwicklung",IF(N412&gt;=2,"Gefährdet","Abwanderung")))))))</f>
        <v/>
      </c>
    </row>
    <row r="413" spans="2:15" ht="14.25" customHeight="1" x14ac:dyDescent="0.35">
      <c r="B413" s="37" t="str">
        <f>IF(Kundendaten!C414="","",Kundendaten!B414)</f>
        <v/>
      </c>
      <c r="C413" s="38" t="str">
        <f>IF(Kundendaten!C414="","",IF(Kundendaten!C414="","",Kundendaten!C414))</f>
        <v/>
      </c>
      <c r="D413" s="38" t="str">
        <f>IF(Kundendaten!C414="","",IF(Kundendaten!D414="","",Kundendaten!D414))</f>
        <v/>
      </c>
      <c r="E413" s="38" t="str">
        <f>IF(Kundendaten!C414="","",IF(Kundendaten!E414="","",Kundendaten!E414))</f>
        <v/>
      </c>
      <c r="F413" s="38" t="str">
        <f>IF(Kundendaten!C414="","",IF(Kundendaten!F414="","",Kundendaten!F414))</f>
        <v/>
      </c>
      <c r="G413" s="37" t="str">
        <f>IF(Kundendaten!C414="","",IF(Kundendaten!G414="","",Kundendaten!G414))</f>
        <v/>
      </c>
      <c r="H413" s="38" t="str">
        <f>IF(Kundendaten!C414="","",IF(Kundendaten!H414="","",Kundendaten!H414))</f>
        <v/>
      </c>
      <c r="I413" s="37" t="str">
        <f>IF(Kundendaten!C414="","",IF(Kundendaten!I414="","",IF(OR(UPPER(Kundendaten!I414)="D",UPPER(Kundendaten!I414)="DE",UPPER(Kundendaten!I414)="DEU",UPPER(Kundendaten!I414)="DEUTSCHLAND",UPPER(Kundendaten!I414)="GERMANY",UPPER(Kundendaten!I414)="GER"),"",IFERROR(UPPER(VLOOKUP(UPPER(Kundendaten!I414),Laendercodes!$A:$B,2,FALSE())),UPPER(Kundendaten!I414)))))</f>
        <v/>
      </c>
      <c r="J413" s="59" t="str">
        <f>IF(Kundendaten!C414="","",Einstellungen!$C$9-Kundendaten!J414)</f>
        <v/>
      </c>
      <c r="K413" s="37" t="str">
        <f>IF(Kundendaten!C414="","",IF(J413&lt;0,-1,IF(J413&gt;Einstellungen!$C$11,0,IF(J413&lt;=Einstellungen!$D$15,5,IF(J413&lt;=Einstellungen!$D$16,4,IF(J413&lt;=Einstellungen!$D$17,3,IF(J413&lt;=Einstellungen!$D$18,2,1)))))))</f>
        <v/>
      </c>
      <c r="L413" s="37" t="str">
        <f>IF(Kundendaten!C414="","",IF(J413&lt;0,-1,IF(J413&gt;Einstellungen!$C$11,0,IF(Kundendaten!K414&gt;=Einstellungen!$C$24,5,IF(Kundendaten!K414&gt;=Einstellungen!$C$25,4,IF(Kundendaten!K414&gt;=Einstellungen!$C$26,3,IF(Kundendaten!K414&gt;=Einstellungen!$C$27,2,1)))))))</f>
        <v/>
      </c>
      <c r="M413" s="37" t="str">
        <f>IF(Kundendaten!C414="","",IF(J413&lt;0,-1,IF(J413&gt;Einstellungen!$C$11,0,IF(Kundendaten!L414&gt;=Einstellungen!$C$32,5,IF(Kundendaten!L414&gt;=Einstellungen!$C$33,4,IF(Kundendaten!L414&gt;=Einstellungen!$C$34,3,IF(Kundendaten!L414&gt;=Einstellungen!$C$35,2,1)))))))</f>
        <v/>
      </c>
      <c r="N413" s="37" t="str">
        <f>IF(Kundendaten!C414="","",IF(K413=-1,"",IF(K413=0,0,IF(SUM(Einstellungen!$G$15,Einstellungen!$G$24,Einstellungen!$G$32)&lt;&gt;100,"—",ROUND((K413*Einstellungen!$G$15+L413*Einstellungen!$G$24+M413*Einstellungen!$G$32)/100,1)))))</f>
        <v/>
      </c>
      <c r="O413" s="37" t="str">
        <f>IF(Kundendaten!C414="","",IF(K413=-1,"⚠ Datenfehler",IF(K413=0,"Inaktiv",IF(SUM(Einstellungen!$G$15,Einstellungen!$G$24,Einstellungen!$G$32)&lt;&gt;100,"—",IF(N413&gt;=4,"Champion",IF(N413&gt;=3,"Entwicklung",IF(N413&gt;=2,"Gefährdet","Abwanderung")))))))</f>
        <v/>
      </c>
    </row>
    <row r="414" spans="2:15" ht="14.25" customHeight="1" x14ac:dyDescent="0.35">
      <c r="B414" s="37" t="str">
        <f>IF(Kundendaten!C415="","",Kundendaten!B415)</f>
        <v/>
      </c>
      <c r="C414" s="38" t="str">
        <f>IF(Kundendaten!C415="","",IF(Kundendaten!C415="","",Kundendaten!C415))</f>
        <v/>
      </c>
      <c r="D414" s="38" t="str">
        <f>IF(Kundendaten!C415="","",IF(Kundendaten!D415="","",Kundendaten!D415))</f>
        <v/>
      </c>
      <c r="E414" s="38" t="str">
        <f>IF(Kundendaten!C415="","",IF(Kundendaten!E415="","",Kundendaten!E415))</f>
        <v/>
      </c>
      <c r="F414" s="38" t="str">
        <f>IF(Kundendaten!C415="","",IF(Kundendaten!F415="","",Kundendaten!F415))</f>
        <v/>
      </c>
      <c r="G414" s="37" t="str">
        <f>IF(Kundendaten!C415="","",IF(Kundendaten!G415="","",Kundendaten!G415))</f>
        <v/>
      </c>
      <c r="H414" s="38" t="str">
        <f>IF(Kundendaten!C415="","",IF(Kundendaten!H415="","",Kundendaten!H415))</f>
        <v/>
      </c>
      <c r="I414" s="37" t="str">
        <f>IF(Kundendaten!C415="","",IF(Kundendaten!I415="","",IF(OR(UPPER(Kundendaten!I415)="D",UPPER(Kundendaten!I415)="DE",UPPER(Kundendaten!I415)="DEU",UPPER(Kundendaten!I415)="DEUTSCHLAND",UPPER(Kundendaten!I415)="GERMANY",UPPER(Kundendaten!I415)="GER"),"",IFERROR(UPPER(VLOOKUP(UPPER(Kundendaten!I415),Laendercodes!$A:$B,2,FALSE())),UPPER(Kundendaten!I415)))))</f>
        <v/>
      </c>
      <c r="J414" s="59" t="str">
        <f>IF(Kundendaten!C415="","",Einstellungen!$C$9-Kundendaten!J415)</f>
        <v/>
      </c>
      <c r="K414" s="37" t="str">
        <f>IF(Kundendaten!C415="","",IF(J414&lt;0,-1,IF(J414&gt;Einstellungen!$C$11,0,IF(J414&lt;=Einstellungen!$D$15,5,IF(J414&lt;=Einstellungen!$D$16,4,IF(J414&lt;=Einstellungen!$D$17,3,IF(J414&lt;=Einstellungen!$D$18,2,1)))))))</f>
        <v/>
      </c>
      <c r="L414" s="37" t="str">
        <f>IF(Kundendaten!C415="","",IF(J414&lt;0,-1,IF(J414&gt;Einstellungen!$C$11,0,IF(Kundendaten!K415&gt;=Einstellungen!$C$24,5,IF(Kundendaten!K415&gt;=Einstellungen!$C$25,4,IF(Kundendaten!K415&gt;=Einstellungen!$C$26,3,IF(Kundendaten!K415&gt;=Einstellungen!$C$27,2,1)))))))</f>
        <v/>
      </c>
      <c r="M414" s="37" t="str">
        <f>IF(Kundendaten!C415="","",IF(J414&lt;0,-1,IF(J414&gt;Einstellungen!$C$11,0,IF(Kundendaten!L415&gt;=Einstellungen!$C$32,5,IF(Kundendaten!L415&gt;=Einstellungen!$C$33,4,IF(Kundendaten!L415&gt;=Einstellungen!$C$34,3,IF(Kundendaten!L415&gt;=Einstellungen!$C$35,2,1)))))))</f>
        <v/>
      </c>
      <c r="N414" s="37" t="str">
        <f>IF(Kundendaten!C415="","",IF(K414=-1,"",IF(K414=0,0,IF(SUM(Einstellungen!$G$15,Einstellungen!$G$24,Einstellungen!$G$32)&lt;&gt;100,"—",ROUND((K414*Einstellungen!$G$15+L414*Einstellungen!$G$24+M414*Einstellungen!$G$32)/100,1)))))</f>
        <v/>
      </c>
      <c r="O414" s="37" t="str">
        <f>IF(Kundendaten!C415="","",IF(K414=-1,"⚠ Datenfehler",IF(K414=0,"Inaktiv",IF(SUM(Einstellungen!$G$15,Einstellungen!$G$24,Einstellungen!$G$32)&lt;&gt;100,"—",IF(N414&gt;=4,"Champion",IF(N414&gt;=3,"Entwicklung",IF(N414&gt;=2,"Gefährdet","Abwanderung")))))))</f>
        <v/>
      </c>
    </row>
    <row r="415" spans="2:15" ht="14.25" customHeight="1" x14ac:dyDescent="0.35">
      <c r="B415" s="37" t="str">
        <f>IF(Kundendaten!C416="","",Kundendaten!B416)</f>
        <v/>
      </c>
      <c r="C415" s="38" t="str">
        <f>IF(Kundendaten!C416="","",IF(Kundendaten!C416="","",Kundendaten!C416))</f>
        <v/>
      </c>
      <c r="D415" s="38" t="str">
        <f>IF(Kundendaten!C416="","",IF(Kundendaten!D416="","",Kundendaten!D416))</f>
        <v/>
      </c>
      <c r="E415" s="38" t="str">
        <f>IF(Kundendaten!C416="","",IF(Kundendaten!E416="","",Kundendaten!E416))</f>
        <v/>
      </c>
      <c r="F415" s="38" t="str">
        <f>IF(Kundendaten!C416="","",IF(Kundendaten!F416="","",Kundendaten!F416))</f>
        <v/>
      </c>
      <c r="G415" s="37" t="str">
        <f>IF(Kundendaten!C416="","",IF(Kundendaten!G416="","",Kundendaten!G416))</f>
        <v/>
      </c>
      <c r="H415" s="38" t="str">
        <f>IF(Kundendaten!C416="","",IF(Kundendaten!H416="","",Kundendaten!H416))</f>
        <v/>
      </c>
      <c r="I415" s="37" t="str">
        <f>IF(Kundendaten!C416="","",IF(Kundendaten!I416="","",IF(OR(UPPER(Kundendaten!I416)="D",UPPER(Kundendaten!I416)="DE",UPPER(Kundendaten!I416)="DEU",UPPER(Kundendaten!I416)="DEUTSCHLAND",UPPER(Kundendaten!I416)="GERMANY",UPPER(Kundendaten!I416)="GER"),"",IFERROR(UPPER(VLOOKUP(UPPER(Kundendaten!I416),Laendercodes!$A:$B,2,FALSE())),UPPER(Kundendaten!I416)))))</f>
        <v/>
      </c>
      <c r="J415" s="59" t="str">
        <f>IF(Kundendaten!C416="","",Einstellungen!$C$9-Kundendaten!J416)</f>
        <v/>
      </c>
      <c r="K415" s="37" t="str">
        <f>IF(Kundendaten!C416="","",IF(J415&lt;0,-1,IF(J415&gt;Einstellungen!$C$11,0,IF(J415&lt;=Einstellungen!$D$15,5,IF(J415&lt;=Einstellungen!$D$16,4,IF(J415&lt;=Einstellungen!$D$17,3,IF(J415&lt;=Einstellungen!$D$18,2,1)))))))</f>
        <v/>
      </c>
      <c r="L415" s="37" t="str">
        <f>IF(Kundendaten!C416="","",IF(J415&lt;0,-1,IF(J415&gt;Einstellungen!$C$11,0,IF(Kundendaten!K416&gt;=Einstellungen!$C$24,5,IF(Kundendaten!K416&gt;=Einstellungen!$C$25,4,IF(Kundendaten!K416&gt;=Einstellungen!$C$26,3,IF(Kundendaten!K416&gt;=Einstellungen!$C$27,2,1)))))))</f>
        <v/>
      </c>
      <c r="M415" s="37" t="str">
        <f>IF(Kundendaten!C416="","",IF(J415&lt;0,-1,IF(J415&gt;Einstellungen!$C$11,0,IF(Kundendaten!L416&gt;=Einstellungen!$C$32,5,IF(Kundendaten!L416&gt;=Einstellungen!$C$33,4,IF(Kundendaten!L416&gt;=Einstellungen!$C$34,3,IF(Kundendaten!L416&gt;=Einstellungen!$C$35,2,1)))))))</f>
        <v/>
      </c>
      <c r="N415" s="37" t="str">
        <f>IF(Kundendaten!C416="","",IF(K415=-1,"",IF(K415=0,0,IF(SUM(Einstellungen!$G$15,Einstellungen!$G$24,Einstellungen!$G$32)&lt;&gt;100,"—",ROUND((K415*Einstellungen!$G$15+L415*Einstellungen!$G$24+M415*Einstellungen!$G$32)/100,1)))))</f>
        <v/>
      </c>
      <c r="O415" s="37" t="str">
        <f>IF(Kundendaten!C416="","",IF(K415=-1,"⚠ Datenfehler",IF(K415=0,"Inaktiv",IF(SUM(Einstellungen!$G$15,Einstellungen!$G$24,Einstellungen!$G$32)&lt;&gt;100,"—",IF(N415&gt;=4,"Champion",IF(N415&gt;=3,"Entwicklung",IF(N415&gt;=2,"Gefährdet","Abwanderung")))))))</f>
        <v/>
      </c>
    </row>
    <row r="416" spans="2:15" ht="14.25" customHeight="1" x14ac:dyDescent="0.35">
      <c r="B416" s="37" t="str">
        <f>IF(Kundendaten!C417="","",Kundendaten!B417)</f>
        <v/>
      </c>
      <c r="C416" s="38" t="str">
        <f>IF(Kundendaten!C417="","",IF(Kundendaten!C417="","",Kundendaten!C417))</f>
        <v/>
      </c>
      <c r="D416" s="38" t="str">
        <f>IF(Kundendaten!C417="","",IF(Kundendaten!D417="","",Kundendaten!D417))</f>
        <v/>
      </c>
      <c r="E416" s="38" t="str">
        <f>IF(Kundendaten!C417="","",IF(Kundendaten!E417="","",Kundendaten!E417))</f>
        <v/>
      </c>
      <c r="F416" s="38" t="str">
        <f>IF(Kundendaten!C417="","",IF(Kundendaten!F417="","",Kundendaten!F417))</f>
        <v/>
      </c>
      <c r="G416" s="37" t="str">
        <f>IF(Kundendaten!C417="","",IF(Kundendaten!G417="","",Kundendaten!G417))</f>
        <v/>
      </c>
      <c r="H416" s="38" t="str">
        <f>IF(Kundendaten!C417="","",IF(Kundendaten!H417="","",Kundendaten!H417))</f>
        <v/>
      </c>
      <c r="I416" s="37" t="str">
        <f>IF(Kundendaten!C417="","",IF(Kundendaten!I417="","",IF(OR(UPPER(Kundendaten!I417)="D",UPPER(Kundendaten!I417)="DE",UPPER(Kundendaten!I417)="DEU",UPPER(Kundendaten!I417)="DEUTSCHLAND",UPPER(Kundendaten!I417)="GERMANY",UPPER(Kundendaten!I417)="GER"),"",IFERROR(UPPER(VLOOKUP(UPPER(Kundendaten!I417),Laendercodes!$A:$B,2,FALSE())),UPPER(Kundendaten!I417)))))</f>
        <v/>
      </c>
      <c r="J416" s="59" t="str">
        <f>IF(Kundendaten!C417="","",Einstellungen!$C$9-Kundendaten!J417)</f>
        <v/>
      </c>
      <c r="K416" s="37" t="str">
        <f>IF(Kundendaten!C417="","",IF(J416&lt;0,-1,IF(J416&gt;Einstellungen!$C$11,0,IF(J416&lt;=Einstellungen!$D$15,5,IF(J416&lt;=Einstellungen!$D$16,4,IF(J416&lt;=Einstellungen!$D$17,3,IF(J416&lt;=Einstellungen!$D$18,2,1)))))))</f>
        <v/>
      </c>
      <c r="L416" s="37" t="str">
        <f>IF(Kundendaten!C417="","",IF(J416&lt;0,-1,IF(J416&gt;Einstellungen!$C$11,0,IF(Kundendaten!K417&gt;=Einstellungen!$C$24,5,IF(Kundendaten!K417&gt;=Einstellungen!$C$25,4,IF(Kundendaten!K417&gt;=Einstellungen!$C$26,3,IF(Kundendaten!K417&gt;=Einstellungen!$C$27,2,1)))))))</f>
        <v/>
      </c>
      <c r="M416" s="37" t="str">
        <f>IF(Kundendaten!C417="","",IF(J416&lt;0,-1,IF(J416&gt;Einstellungen!$C$11,0,IF(Kundendaten!L417&gt;=Einstellungen!$C$32,5,IF(Kundendaten!L417&gt;=Einstellungen!$C$33,4,IF(Kundendaten!L417&gt;=Einstellungen!$C$34,3,IF(Kundendaten!L417&gt;=Einstellungen!$C$35,2,1)))))))</f>
        <v/>
      </c>
      <c r="N416" s="37" t="str">
        <f>IF(Kundendaten!C417="","",IF(K416=-1,"",IF(K416=0,0,IF(SUM(Einstellungen!$G$15,Einstellungen!$G$24,Einstellungen!$G$32)&lt;&gt;100,"—",ROUND((K416*Einstellungen!$G$15+L416*Einstellungen!$G$24+M416*Einstellungen!$G$32)/100,1)))))</f>
        <v/>
      </c>
      <c r="O416" s="37" t="str">
        <f>IF(Kundendaten!C417="","",IF(K416=-1,"⚠ Datenfehler",IF(K416=0,"Inaktiv",IF(SUM(Einstellungen!$G$15,Einstellungen!$G$24,Einstellungen!$G$32)&lt;&gt;100,"—",IF(N416&gt;=4,"Champion",IF(N416&gt;=3,"Entwicklung",IF(N416&gt;=2,"Gefährdet","Abwanderung")))))))</f>
        <v/>
      </c>
    </row>
    <row r="417" spans="2:15" ht="14.25" customHeight="1" x14ac:dyDescent="0.35">
      <c r="B417" s="37" t="str">
        <f>IF(Kundendaten!C418="","",Kundendaten!B418)</f>
        <v/>
      </c>
      <c r="C417" s="38" t="str">
        <f>IF(Kundendaten!C418="","",IF(Kundendaten!C418="","",Kundendaten!C418))</f>
        <v/>
      </c>
      <c r="D417" s="38" t="str">
        <f>IF(Kundendaten!C418="","",IF(Kundendaten!D418="","",Kundendaten!D418))</f>
        <v/>
      </c>
      <c r="E417" s="38" t="str">
        <f>IF(Kundendaten!C418="","",IF(Kundendaten!E418="","",Kundendaten!E418))</f>
        <v/>
      </c>
      <c r="F417" s="38" t="str">
        <f>IF(Kundendaten!C418="","",IF(Kundendaten!F418="","",Kundendaten!F418))</f>
        <v/>
      </c>
      <c r="G417" s="37" t="str">
        <f>IF(Kundendaten!C418="","",IF(Kundendaten!G418="","",Kundendaten!G418))</f>
        <v/>
      </c>
      <c r="H417" s="38" t="str">
        <f>IF(Kundendaten!C418="","",IF(Kundendaten!H418="","",Kundendaten!H418))</f>
        <v/>
      </c>
      <c r="I417" s="37" t="str">
        <f>IF(Kundendaten!C418="","",IF(Kundendaten!I418="","",IF(OR(UPPER(Kundendaten!I418)="D",UPPER(Kundendaten!I418)="DE",UPPER(Kundendaten!I418)="DEU",UPPER(Kundendaten!I418)="DEUTSCHLAND",UPPER(Kundendaten!I418)="GERMANY",UPPER(Kundendaten!I418)="GER"),"",IFERROR(UPPER(VLOOKUP(UPPER(Kundendaten!I418),Laendercodes!$A:$B,2,FALSE())),UPPER(Kundendaten!I418)))))</f>
        <v/>
      </c>
      <c r="J417" s="59" t="str">
        <f>IF(Kundendaten!C418="","",Einstellungen!$C$9-Kundendaten!J418)</f>
        <v/>
      </c>
      <c r="K417" s="37" t="str">
        <f>IF(Kundendaten!C418="","",IF(J417&lt;0,-1,IF(J417&gt;Einstellungen!$C$11,0,IF(J417&lt;=Einstellungen!$D$15,5,IF(J417&lt;=Einstellungen!$D$16,4,IF(J417&lt;=Einstellungen!$D$17,3,IF(J417&lt;=Einstellungen!$D$18,2,1)))))))</f>
        <v/>
      </c>
      <c r="L417" s="37" t="str">
        <f>IF(Kundendaten!C418="","",IF(J417&lt;0,-1,IF(J417&gt;Einstellungen!$C$11,0,IF(Kundendaten!K418&gt;=Einstellungen!$C$24,5,IF(Kundendaten!K418&gt;=Einstellungen!$C$25,4,IF(Kundendaten!K418&gt;=Einstellungen!$C$26,3,IF(Kundendaten!K418&gt;=Einstellungen!$C$27,2,1)))))))</f>
        <v/>
      </c>
      <c r="M417" s="37" t="str">
        <f>IF(Kundendaten!C418="","",IF(J417&lt;0,-1,IF(J417&gt;Einstellungen!$C$11,0,IF(Kundendaten!L418&gt;=Einstellungen!$C$32,5,IF(Kundendaten!L418&gt;=Einstellungen!$C$33,4,IF(Kundendaten!L418&gt;=Einstellungen!$C$34,3,IF(Kundendaten!L418&gt;=Einstellungen!$C$35,2,1)))))))</f>
        <v/>
      </c>
      <c r="N417" s="37" t="str">
        <f>IF(Kundendaten!C418="","",IF(K417=-1,"",IF(K417=0,0,IF(SUM(Einstellungen!$G$15,Einstellungen!$G$24,Einstellungen!$G$32)&lt;&gt;100,"—",ROUND((K417*Einstellungen!$G$15+L417*Einstellungen!$G$24+M417*Einstellungen!$G$32)/100,1)))))</f>
        <v/>
      </c>
      <c r="O417" s="37" t="str">
        <f>IF(Kundendaten!C418="","",IF(K417=-1,"⚠ Datenfehler",IF(K417=0,"Inaktiv",IF(SUM(Einstellungen!$G$15,Einstellungen!$G$24,Einstellungen!$G$32)&lt;&gt;100,"—",IF(N417&gt;=4,"Champion",IF(N417&gt;=3,"Entwicklung",IF(N417&gt;=2,"Gefährdet","Abwanderung")))))))</f>
        <v/>
      </c>
    </row>
    <row r="418" spans="2:15" ht="14.25" customHeight="1" x14ac:dyDescent="0.35">
      <c r="B418" s="37" t="str">
        <f>IF(Kundendaten!C419="","",Kundendaten!B419)</f>
        <v/>
      </c>
      <c r="C418" s="38" t="str">
        <f>IF(Kundendaten!C419="","",IF(Kundendaten!C419="","",Kundendaten!C419))</f>
        <v/>
      </c>
      <c r="D418" s="38" t="str">
        <f>IF(Kundendaten!C419="","",IF(Kundendaten!D419="","",Kundendaten!D419))</f>
        <v/>
      </c>
      <c r="E418" s="38" t="str">
        <f>IF(Kundendaten!C419="","",IF(Kundendaten!E419="","",Kundendaten!E419))</f>
        <v/>
      </c>
      <c r="F418" s="38" t="str">
        <f>IF(Kundendaten!C419="","",IF(Kundendaten!F419="","",Kundendaten!F419))</f>
        <v/>
      </c>
      <c r="G418" s="37" t="str">
        <f>IF(Kundendaten!C419="","",IF(Kundendaten!G419="","",Kundendaten!G419))</f>
        <v/>
      </c>
      <c r="H418" s="38" t="str">
        <f>IF(Kundendaten!C419="","",IF(Kundendaten!H419="","",Kundendaten!H419))</f>
        <v/>
      </c>
      <c r="I418" s="37" t="str">
        <f>IF(Kundendaten!C419="","",IF(Kundendaten!I419="","",IF(OR(UPPER(Kundendaten!I419)="D",UPPER(Kundendaten!I419)="DE",UPPER(Kundendaten!I419)="DEU",UPPER(Kundendaten!I419)="DEUTSCHLAND",UPPER(Kundendaten!I419)="GERMANY",UPPER(Kundendaten!I419)="GER"),"",IFERROR(UPPER(VLOOKUP(UPPER(Kundendaten!I419),Laendercodes!$A:$B,2,FALSE())),UPPER(Kundendaten!I419)))))</f>
        <v/>
      </c>
      <c r="J418" s="59" t="str">
        <f>IF(Kundendaten!C419="","",Einstellungen!$C$9-Kundendaten!J419)</f>
        <v/>
      </c>
      <c r="K418" s="37" t="str">
        <f>IF(Kundendaten!C419="","",IF(J418&lt;0,-1,IF(J418&gt;Einstellungen!$C$11,0,IF(J418&lt;=Einstellungen!$D$15,5,IF(J418&lt;=Einstellungen!$D$16,4,IF(J418&lt;=Einstellungen!$D$17,3,IF(J418&lt;=Einstellungen!$D$18,2,1)))))))</f>
        <v/>
      </c>
      <c r="L418" s="37" t="str">
        <f>IF(Kundendaten!C419="","",IF(J418&lt;0,-1,IF(J418&gt;Einstellungen!$C$11,0,IF(Kundendaten!K419&gt;=Einstellungen!$C$24,5,IF(Kundendaten!K419&gt;=Einstellungen!$C$25,4,IF(Kundendaten!K419&gt;=Einstellungen!$C$26,3,IF(Kundendaten!K419&gt;=Einstellungen!$C$27,2,1)))))))</f>
        <v/>
      </c>
      <c r="M418" s="37" t="str">
        <f>IF(Kundendaten!C419="","",IF(J418&lt;0,-1,IF(J418&gt;Einstellungen!$C$11,0,IF(Kundendaten!L419&gt;=Einstellungen!$C$32,5,IF(Kundendaten!L419&gt;=Einstellungen!$C$33,4,IF(Kundendaten!L419&gt;=Einstellungen!$C$34,3,IF(Kundendaten!L419&gt;=Einstellungen!$C$35,2,1)))))))</f>
        <v/>
      </c>
      <c r="N418" s="37" t="str">
        <f>IF(Kundendaten!C419="","",IF(K418=-1,"",IF(K418=0,0,IF(SUM(Einstellungen!$G$15,Einstellungen!$G$24,Einstellungen!$G$32)&lt;&gt;100,"—",ROUND((K418*Einstellungen!$G$15+L418*Einstellungen!$G$24+M418*Einstellungen!$G$32)/100,1)))))</f>
        <v/>
      </c>
      <c r="O418" s="37" t="str">
        <f>IF(Kundendaten!C419="","",IF(K418=-1,"⚠ Datenfehler",IF(K418=0,"Inaktiv",IF(SUM(Einstellungen!$G$15,Einstellungen!$G$24,Einstellungen!$G$32)&lt;&gt;100,"—",IF(N418&gt;=4,"Champion",IF(N418&gt;=3,"Entwicklung",IF(N418&gt;=2,"Gefährdet","Abwanderung")))))))</f>
        <v/>
      </c>
    </row>
    <row r="419" spans="2:15" ht="14.25" customHeight="1" x14ac:dyDescent="0.35">
      <c r="B419" s="37" t="str">
        <f>IF(Kundendaten!C420="","",Kundendaten!B420)</f>
        <v/>
      </c>
      <c r="C419" s="38" t="str">
        <f>IF(Kundendaten!C420="","",IF(Kundendaten!C420="","",Kundendaten!C420))</f>
        <v/>
      </c>
      <c r="D419" s="38" t="str">
        <f>IF(Kundendaten!C420="","",IF(Kundendaten!D420="","",Kundendaten!D420))</f>
        <v/>
      </c>
      <c r="E419" s="38" t="str">
        <f>IF(Kundendaten!C420="","",IF(Kundendaten!E420="","",Kundendaten!E420))</f>
        <v/>
      </c>
      <c r="F419" s="38" t="str">
        <f>IF(Kundendaten!C420="","",IF(Kundendaten!F420="","",Kundendaten!F420))</f>
        <v/>
      </c>
      <c r="G419" s="37" t="str">
        <f>IF(Kundendaten!C420="","",IF(Kundendaten!G420="","",Kundendaten!G420))</f>
        <v/>
      </c>
      <c r="H419" s="38" t="str">
        <f>IF(Kundendaten!C420="","",IF(Kundendaten!H420="","",Kundendaten!H420))</f>
        <v/>
      </c>
      <c r="I419" s="37" t="str">
        <f>IF(Kundendaten!C420="","",IF(Kundendaten!I420="","",IF(OR(UPPER(Kundendaten!I420)="D",UPPER(Kundendaten!I420)="DE",UPPER(Kundendaten!I420)="DEU",UPPER(Kundendaten!I420)="DEUTSCHLAND",UPPER(Kundendaten!I420)="GERMANY",UPPER(Kundendaten!I420)="GER"),"",IFERROR(UPPER(VLOOKUP(UPPER(Kundendaten!I420),Laendercodes!$A:$B,2,FALSE())),UPPER(Kundendaten!I420)))))</f>
        <v/>
      </c>
      <c r="J419" s="59" t="str">
        <f>IF(Kundendaten!C420="","",Einstellungen!$C$9-Kundendaten!J420)</f>
        <v/>
      </c>
      <c r="K419" s="37" t="str">
        <f>IF(Kundendaten!C420="","",IF(J419&lt;0,-1,IF(J419&gt;Einstellungen!$C$11,0,IF(J419&lt;=Einstellungen!$D$15,5,IF(J419&lt;=Einstellungen!$D$16,4,IF(J419&lt;=Einstellungen!$D$17,3,IF(J419&lt;=Einstellungen!$D$18,2,1)))))))</f>
        <v/>
      </c>
      <c r="L419" s="37" t="str">
        <f>IF(Kundendaten!C420="","",IF(J419&lt;0,-1,IF(J419&gt;Einstellungen!$C$11,0,IF(Kundendaten!K420&gt;=Einstellungen!$C$24,5,IF(Kundendaten!K420&gt;=Einstellungen!$C$25,4,IF(Kundendaten!K420&gt;=Einstellungen!$C$26,3,IF(Kundendaten!K420&gt;=Einstellungen!$C$27,2,1)))))))</f>
        <v/>
      </c>
      <c r="M419" s="37" t="str">
        <f>IF(Kundendaten!C420="","",IF(J419&lt;0,-1,IF(J419&gt;Einstellungen!$C$11,0,IF(Kundendaten!L420&gt;=Einstellungen!$C$32,5,IF(Kundendaten!L420&gt;=Einstellungen!$C$33,4,IF(Kundendaten!L420&gt;=Einstellungen!$C$34,3,IF(Kundendaten!L420&gt;=Einstellungen!$C$35,2,1)))))))</f>
        <v/>
      </c>
      <c r="N419" s="37" t="str">
        <f>IF(Kundendaten!C420="","",IF(K419=-1,"",IF(K419=0,0,IF(SUM(Einstellungen!$G$15,Einstellungen!$G$24,Einstellungen!$G$32)&lt;&gt;100,"—",ROUND((K419*Einstellungen!$G$15+L419*Einstellungen!$G$24+M419*Einstellungen!$G$32)/100,1)))))</f>
        <v/>
      </c>
      <c r="O419" s="37" t="str">
        <f>IF(Kundendaten!C420="","",IF(K419=-1,"⚠ Datenfehler",IF(K419=0,"Inaktiv",IF(SUM(Einstellungen!$G$15,Einstellungen!$G$24,Einstellungen!$G$32)&lt;&gt;100,"—",IF(N419&gt;=4,"Champion",IF(N419&gt;=3,"Entwicklung",IF(N419&gt;=2,"Gefährdet","Abwanderung")))))))</f>
        <v/>
      </c>
    </row>
    <row r="420" spans="2:15" ht="14.25" customHeight="1" x14ac:dyDescent="0.35">
      <c r="B420" s="37" t="str">
        <f>IF(Kundendaten!C421="","",Kundendaten!B421)</f>
        <v/>
      </c>
      <c r="C420" s="38" t="str">
        <f>IF(Kundendaten!C421="","",IF(Kundendaten!C421="","",Kundendaten!C421))</f>
        <v/>
      </c>
      <c r="D420" s="38" t="str">
        <f>IF(Kundendaten!C421="","",IF(Kundendaten!D421="","",Kundendaten!D421))</f>
        <v/>
      </c>
      <c r="E420" s="38" t="str">
        <f>IF(Kundendaten!C421="","",IF(Kundendaten!E421="","",Kundendaten!E421))</f>
        <v/>
      </c>
      <c r="F420" s="38" t="str">
        <f>IF(Kundendaten!C421="","",IF(Kundendaten!F421="","",Kundendaten!F421))</f>
        <v/>
      </c>
      <c r="G420" s="37" t="str">
        <f>IF(Kundendaten!C421="","",IF(Kundendaten!G421="","",Kundendaten!G421))</f>
        <v/>
      </c>
      <c r="H420" s="38" t="str">
        <f>IF(Kundendaten!C421="","",IF(Kundendaten!H421="","",Kundendaten!H421))</f>
        <v/>
      </c>
      <c r="I420" s="37" t="str">
        <f>IF(Kundendaten!C421="","",IF(Kundendaten!I421="","",IF(OR(UPPER(Kundendaten!I421)="D",UPPER(Kundendaten!I421)="DE",UPPER(Kundendaten!I421)="DEU",UPPER(Kundendaten!I421)="DEUTSCHLAND",UPPER(Kundendaten!I421)="GERMANY",UPPER(Kundendaten!I421)="GER"),"",IFERROR(UPPER(VLOOKUP(UPPER(Kundendaten!I421),Laendercodes!$A:$B,2,FALSE())),UPPER(Kundendaten!I421)))))</f>
        <v/>
      </c>
      <c r="J420" s="59" t="str">
        <f>IF(Kundendaten!C421="","",Einstellungen!$C$9-Kundendaten!J421)</f>
        <v/>
      </c>
      <c r="K420" s="37" t="str">
        <f>IF(Kundendaten!C421="","",IF(J420&lt;0,-1,IF(J420&gt;Einstellungen!$C$11,0,IF(J420&lt;=Einstellungen!$D$15,5,IF(J420&lt;=Einstellungen!$D$16,4,IF(J420&lt;=Einstellungen!$D$17,3,IF(J420&lt;=Einstellungen!$D$18,2,1)))))))</f>
        <v/>
      </c>
      <c r="L420" s="37" t="str">
        <f>IF(Kundendaten!C421="","",IF(J420&lt;0,-1,IF(J420&gt;Einstellungen!$C$11,0,IF(Kundendaten!K421&gt;=Einstellungen!$C$24,5,IF(Kundendaten!K421&gt;=Einstellungen!$C$25,4,IF(Kundendaten!K421&gt;=Einstellungen!$C$26,3,IF(Kundendaten!K421&gt;=Einstellungen!$C$27,2,1)))))))</f>
        <v/>
      </c>
      <c r="M420" s="37" t="str">
        <f>IF(Kundendaten!C421="","",IF(J420&lt;0,-1,IF(J420&gt;Einstellungen!$C$11,0,IF(Kundendaten!L421&gt;=Einstellungen!$C$32,5,IF(Kundendaten!L421&gt;=Einstellungen!$C$33,4,IF(Kundendaten!L421&gt;=Einstellungen!$C$34,3,IF(Kundendaten!L421&gt;=Einstellungen!$C$35,2,1)))))))</f>
        <v/>
      </c>
      <c r="N420" s="37" t="str">
        <f>IF(Kundendaten!C421="","",IF(K420=-1,"",IF(K420=0,0,IF(SUM(Einstellungen!$G$15,Einstellungen!$G$24,Einstellungen!$G$32)&lt;&gt;100,"—",ROUND((K420*Einstellungen!$G$15+L420*Einstellungen!$G$24+M420*Einstellungen!$G$32)/100,1)))))</f>
        <v/>
      </c>
      <c r="O420" s="37" t="str">
        <f>IF(Kundendaten!C421="","",IF(K420=-1,"⚠ Datenfehler",IF(K420=0,"Inaktiv",IF(SUM(Einstellungen!$G$15,Einstellungen!$G$24,Einstellungen!$G$32)&lt;&gt;100,"—",IF(N420&gt;=4,"Champion",IF(N420&gt;=3,"Entwicklung",IF(N420&gt;=2,"Gefährdet","Abwanderung")))))))</f>
        <v/>
      </c>
    </row>
    <row r="421" spans="2:15" ht="14.25" customHeight="1" x14ac:dyDescent="0.35">
      <c r="B421" s="37" t="str">
        <f>IF(Kundendaten!C422="","",Kundendaten!B422)</f>
        <v/>
      </c>
      <c r="C421" s="38" t="str">
        <f>IF(Kundendaten!C422="","",IF(Kundendaten!C422="","",Kundendaten!C422))</f>
        <v/>
      </c>
      <c r="D421" s="38" t="str">
        <f>IF(Kundendaten!C422="","",IF(Kundendaten!D422="","",Kundendaten!D422))</f>
        <v/>
      </c>
      <c r="E421" s="38" t="str">
        <f>IF(Kundendaten!C422="","",IF(Kundendaten!E422="","",Kundendaten!E422))</f>
        <v/>
      </c>
      <c r="F421" s="38" t="str">
        <f>IF(Kundendaten!C422="","",IF(Kundendaten!F422="","",Kundendaten!F422))</f>
        <v/>
      </c>
      <c r="G421" s="37" t="str">
        <f>IF(Kundendaten!C422="","",IF(Kundendaten!G422="","",Kundendaten!G422))</f>
        <v/>
      </c>
      <c r="H421" s="38" t="str">
        <f>IF(Kundendaten!C422="","",IF(Kundendaten!H422="","",Kundendaten!H422))</f>
        <v/>
      </c>
      <c r="I421" s="37" t="str">
        <f>IF(Kundendaten!C422="","",IF(Kundendaten!I422="","",IF(OR(UPPER(Kundendaten!I422)="D",UPPER(Kundendaten!I422)="DE",UPPER(Kundendaten!I422)="DEU",UPPER(Kundendaten!I422)="DEUTSCHLAND",UPPER(Kundendaten!I422)="GERMANY",UPPER(Kundendaten!I422)="GER"),"",IFERROR(UPPER(VLOOKUP(UPPER(Kundendaten!I422),Laendercodes!$A:$B,2,FALSE())),UPPER(Kundendaten!I422)))))</f>
        <v/>
      </c>
      <c r="J421" s="59" t="str">
        <f>IF(Kundendaten!C422="","",Einstellungen!$C$9-Kundendaten!J422)</f>
        <v/>
      </c>
      <c r="K421" s="37" t="str">
        <f>IF(Kundendaten!C422="","",IF(J421&lt;0,-1,IF(J421&gt;Einstellungen!$C$11,0,IF(J421&lt;=Einstellungen!$D$15,5,IF(J421&lt;=Einstellungen!$D$16,4,IF(J421&lt;=Einstellungen!$D$17,3,IF(J421&lt;=Einstellungen!$D$18,2,1)))))))</f>
        <v/>
      </c>
      <c r="L421" s="37" t="str">
        <f>IF(Kundendaten!C422="","",IF(J421&lt;0,-1,IF(J421&gt;Einstellungen!$C$11,0,IF(Kundendaten!K422&gt;=Einstellungen!$C$24,5,IF(Kundendaten!K422&gt;=Einstellungen!$C$25,4,IF(Kundendaten!K422&gt;=Einstellungen!$C$26,3,IF(Kundendaten!K422&gt;=Einstellungen!$C$27,2,1)))))))</f>
        <v/>
      </c>
      <c r="M421" s="37" t="str">
        <f>IF(Kundendaten!C422="","",IF(J421&lt;0,-1,IF(J421&gt;Einstellungen!$C$11,0,IF(Kundendaten!L422&gt;=Einstellungen!$C$32,5,IF(Kundendaten!L422&gt;=Einstellungen!$C$33,4,IF(Kundendaten!L422&gt;=Einstellungen!$C$34,3,IF(Kundendaten!L422&gt;=Einstellungen!$C$35,2,1)))))))</f>
        <v/>
      </c>
      <c r="N421" s="37" t="str">
        <f>IF(Kundendaten!C422="","",IF(K421=-1,"",IF(K421=0,0,IF(SUM(Einstellungen!$G$15,Einstellungen!$G$24,Einstellungen!$G$32)&lt;&gt;100,"—",ROUND((K421*Einstellungen!$G$15+L421*Einstellungen!$G$24+M421*Einstellungen!$G$32)/100,1)))))</f>
        <v/>
      </c>
      <c r="O421" s="37" t="str">
        <f>IF(Kundendaten!C422="","",IF(K421=-1,"⚠ Datenfehler",IF(K421=0,"Inaktiv",IF(SUM(Einstellungen!$G$15,Einstellungen!$G$24,Einstellungen!$G$32)&lt;&gt;100,"—",IF(N421&gt;=4,"Champion",IF(N421&gt;=3,"Entwicklung",IF(N421&gt;=2,"Gefährdet","Abwanderung")))))))</f>
        <v/>
      </c>
    </row>
    <row r="422" spans="2:15" ht="14.25" customHeight="1" x14ac:dyDescent="0.35">
      <c r="B422" s="37" t="str">
        <f>IF(Kundendaten!C423="","",Kundendaten!B423)</f>
        <v/>
      </c>
      <c r="C422" s="38" t="str">
        <f>IF(Kundendaten!C423="","",IF(Kundendaten!C423="","",Kundendaten!C423))</f>
        <v/>
      </c>
      <c r="D422" s="38" t="str">
        <f>IF(Kundendaten!C423="","",IF(Kundendaten!D423="","",Kundendaten!D423))</f>
        <v/>
      </c>
      <c r="E422" s="38" t="str">
        <f>IF(Kundendaten!C423="","",IF(Kundendaten!E423="","",Kundendaten!E423))</f>
        <v/>
      </c>
      <c r="F422" s="38" t="str">
        <f>IF(Kundendaten!C423="","",IF(Kundendaten!F423="","",Kundendaten!F423))</f>
        <v/>
      </c>
      <c r="G422" s="37" t="str">
        <f>IF(Kundendaten!C423="","",IF(Kundendaten!G423="","",Kundendaten!G423))</f>
        <v/>
      </c>
      <c r="H422" s="38" t="str">
        <f>IF(Kundendaten!C423="","",IF(Kundendaten!H423="","",Kundendaten!H423))</f>
        <v/>
      </c>
      <c r="I422" s="37" t="str">
        <f>IF(Kundendaten!C423="","",IF(Kundendaten!I423="","",IF(OR(UPPER(Kundendaten!I423)="D",UPPER(Kundendaten!I423)="DE",UPPER(Kundendaten!I423)="DEU",UPPER(Kundendaten!I423)="DEUTSCHLAND",UPPER(Kundendaten!I423)="GERMANY",UPPER(Kundendaten!I423)="GER"),"",IFERROR(UPPER(VLOOKUP(UPPER(Kundendaten!I423),Laendercodes!$A:$B,2,FALSE())),UPPER(Kundendaten!I423)))))</f>
        <v/>
      </c>
      <c r="J422" s="59" t="str">
        <f>IF(Kundendaten!C423="","",Einstellungen!$C$9-Kundendaten!J423)</f>
        <v/>
      </c>
      <c r="K422" s="37" t="str">
        <f>IF(Kundendaten!C423="","",IF(J422&lt;0,-1,IF(J422&gt;Einstellungen!$C$11,0,IF(J422&lt;=Einstellungen!$D$15,5,IF(J422&lt;=Einstellungen!$D$16,4,IF(J422&lt;=Einstellungen!$D$17,3,IF(J422&lt;=Einstellungen!$D$18,2,1)))))))</f>
        <v/>
      </c>
      <c r="L422" s="37" t="str">
        <f>IF(Kundendaten!C423="","",IF(J422&lt;0,-1,IF(J422&gt;Einstellungen!$C$11,0,IF(Kundendaten!K423&gt;=Einstellungen!$C$24,5,IF(Kundendaten!K423&gt;=Einstellungen!$C$25,4,IF(Kundendaten!K423&gt;=Einstellungen!$C$26,3,IF(Kundendaten!K423&gt;=Einstellungen!$C$27,2,1)))))))</f>
        <v/>
      </c>
      <c r="M422" s="37" t="str">
        <f>IF(Kundendaten!C423="","",IF(J422&lt;0,-1,IF(J422&gt;Einstellungen!$C$11,0,IF(Kundendaten!L423&gt;=Einstellungen!$C$32,5,IF(Kundendaten!L423&gt;=Einstellungen!$C$33,4,IF(Kundendaten!L423&gt;=Einstellungen!$C$34,3,IF(Kundendaten!L423&gt;=Einstellungen!$C$35,2,1)))))))</f>
        <v/>
      </c>
      <c r="N422" s="37" t="str">
        <f>IF(Kundendaten!C423="","",IF(K422=-1,"",IF(K422=0,0,IF(SUM(Einstellungen!$G$15,Einstellungen!$G$24,Einstellungen!$G$32)&lt;&gt;100,"—",ROUND((K422*Einstellungen!$G$15+L422*Einstellungen!$G$24+M422*Einstellungen!$G$32)/100,1)))))</f>
        <v/>
      </c>
      <c r="O422" s="37" t="str">
        <f>IF(Kundendaten!C423="","",IF(K422=-1,"⚠ Datenfehler",IF(K422=0,"Inaktiv",IF(SUM(Einstellungen!$G$15,Einstellungen!$G$24,Einstellungen!$G$32)&lt;&gt;100,"—",IF(N422&gt;=4,"Champion",IF(N422&gt;=3,"Entwicklung",IF(N422&gt;=2,"Gefährdet","Abwanderung")))))))</f>
        <v/>
      </c>
    </row>
    <row r="423" spans="2:15" ht="14.25" customHeight="1" x14ac:dyDescent="0.35">
      <c r="B423" s="37" t="str">
        <f>IF(Kundendaten!C424="","",Kundendaten!B424)</f>
        <v/>
      </c>
      <c r="C423" s="38" t="str">
        <f>IF(Kundendaten!C424="","",IF(Kundendaten!C424="","",Kundendaten!C424))</f>
        <v/>
      </c>
      <c r="D423" s="38" t="str">
        <f>IF(Kundendaten!C424="","",IF(Kundendaten!D424="","",Kundendaten!D424))</f>
        <v/>
      </c>
      <c r="E423" s="38" t="str">
        <f>IF(Kundendaten!C424="","",IF(Kundendaten!E424="","",Kundendaten!E424))</f>
        <v/>
      </c>
      <c r="F423" s="38" t="str">
        <f>IF(Kundendaten!C424="","",IF(Kundendaten!F424="","",Kundendaten!F424))</f>
        <v/>
      </c>
      <c r="G423" s="37" t="str">
        <f>IF(Kundendaten!C424="","",IF(Kundendaten!G424="","",Kundendaten!G424))</f>
        <v/>
      </c>
      <c r="H423" s="38" t="str">
        <f>IF(Kundendaten!C424="","",IF(Kundendaten!H424="","",Kundendaten!H424))</f>
        <v/>
      </c>
      <c r="I423" s="37" t="str">
        <f>IF(Kundendaten!C424="","",IF(Kundendaten!I424="","",IF(OR(UPPER(Kundendaten!I424)="D",UPPER(Kundendaten!I424)="DE",UPPER(Kundendaten!I424)="DEU",UPPER(Kundendaten!I424)="DEUTSCHLAND",UPPER(Kundendaten!I424)="GERMANY",UPPER(Kundendaten!I424)="GER"),"",IFERROR(UPPER(VLOOKUP(UPPER(Kundendaten!I424),Laendercodes!$A:$B,2,FALSE())),UPPER(Kundendaten!I424)))))</f>
        <v/>
      </c>
      <c r="J423" s="59" t="str">
        <f>IF(Kundendaten!C424="","",Einstellungen!$C$9-Kundendaten!J424)</f>
        <v/>
      </c>
      <c r="K423" s="37" t="str">
        <f>IF(Kundendaten!C424="","",IF(J423&lt;0,-1,IF(J423&gt;Einstellungen!$C$11,0,IF(J423&lt;=Einstellungen!$D$15,5,IF(J423&lt;=Einstellungen!$D$16,4,IF(J423&lt;=Einstellungen!$D$17,3,IF(J423&lt;=Einstellungen!$D$18,2,1)))))))</f>
        <v/>
      </c>
      <c r="L423" s="37" t="str">
        <f>IF(Kundendaten!C424="","",IF(J423&lt;0,-1,IF(J423&gt;Einstellungen!$C$11,0,IF(Kundendaten!K424&gt;=Einstellungen!$C$24,5,IF(Kundendaten!K424&gt;=Einstellungen!$C$25,4,IF(Kundendaten!K424&gt;=Einstellungen!$C$26,3,IF(Kundendaten!K424&gt;=Einstellungen!$C$27,2,1)))))))</f>
        <v/>
      </c>
      <c r="M423" s="37" t="str">
        <f>IF(Kundendaten!C424="","",IF(J423&lt;0,-1,IF(J423&gt;Einstellungen!$C$11,0,IF(Kundendaten!L424&gt;=Einstellungen!$C$32,5,IF(Kundendaten!L424&gt;=Einstellungen!$C$33,4,IF(Kundendaten!L424&gt;=Einstellungen!$C$34,3,IF(Kundendaten!L424&gt;=Einstellungen!$C$35,2,1)))))))</f>
        <v/>
      </c>
      <c r="N423" s="37" t="str">
        <f>IF(Kundendaten!C424="","",IF(K423=-1,"",IF(K423=0,0,IF(SUM(Einstellungen!$G$15,Einstellungen!$G$24,Einstellungen!$G$32)&lt;&gt;100,"—",ROUND((K423*Einstellungen!$G$15+L423*Einstellungen!$G$24+M423*Einstellungen!$G$32)/100,1)))))</f>
        <v/>
      </c>
      <c r="O423" s="37" t="str">
        <f>IF(Kundendaten!C424="","",IF(K423=-1,"⚠ Datenfehler",IF(K423=0,"Inaktiv",IF(SUM(Einstellungen!$G$15,Einstellungen!$G$24,Einstellungen!$G$32)&lt;&gt;100,"—",IF(N423&gt;=4,"Champion",IF(N423&gt;=3,"Entwicklung",IF(N423&gt;=2,"Gefährdet","Abwanderung")))))))</f>
        <v/>
      </c>
    </row>
    <row r="424" spans="2:15" ht="14.25" customHeight="1" x14ac:dyDescent="0.35">
      <c r="B424" s="37" t="str">
        <f>IF(Kundendaten!C425="","",Kundendaten!B425)</f>
        <v/>
      </c>
      <c r="C424" s="38" t="str">
        <f>IF(Kundendaten!C425="","",IF(Kundendaten!C425="","",Kundendaten!C425))</f>
        <v/>
      </c>
      <c r="D424" s="38" t="str">
        <f>IF(Kundendaten!C425="","",IF(Kundendaten!D425="","",Kundendaten!D425))</f>
        <v/>
      </c>
      <c r="E424" s="38" t="str">
        <f>IF(Kundendaten!C425="","",IF(Kundendaten!E425="","",Kundendaten!E425))</f>
        <v/>
      </c>
      <c r="F424" s="38" t="str">
        <f>IF(Kundendaten!C425="","",IF(Kundendaten!F425="","",Kundendaten!F425))</f>
        <v/>
      </c>
      <c r="G424" s="37" t="str">
        <f>IF(Kundendaten!C425="","",IF(Kundendaten!G425="","",Kundendaten!G425))</f>
        <v/>
      </c>
      <c r="H424" s="38" t="str">
        <f>IF(Kundendaten!C425="","",IF(Kundendaten!H425="","",Kundendaten!H425))</f>
        <v/>
      </c>
      <c r="I424" s="37" t="str">
        <f>IF(Kundendaten!C425="","",IF(Kundendaten!I425="","",IF(OR(UPPER(Kundendaten!I425)="D",UPPER(Kundendaten!I425)="DE",UPPER(Kundendaten!I425)="DEU",UPPER(Kundendaten!I425)="DEUTSCHLAND",UPPER(Kundendaten!I425)="GERMANY",UPPER(Kundendaten!I425)="GER"),"",IFERROR(UPPER(VLOOKUP(UPPER(Kundendaten!I425),Laendercodes!$A:$B,2,FALSE())),UPPER(Kundendaten!I425)))))</f>
        <v/>
      </c>
      <c r="J424" s="59" t="str">
        <f>IF(Kundendaten!C425="","",Einstellungen!$C$9-Kundendaten!J425)</f>
        <v/>
      </c>
      <c r="K424" s="37" t="str">
        <f>IF(Kundendaten!C425="","",IF(J424&lt;0,-1,IF(J424&gt;Einstellungen!$C$11,0,IF(J424&lt;=Einstellungen!$D$15,5,IF(J424&lt;=Einstellungen!$D$16,4,IF(J424&lt;=Einstellungen!$D$17,3,IF(J424&lt;=Einstellungen!$D$18,2,1)))))))</f>
        <v/>
      </c>
      <c r="L424" s="37" t="str">
        <f>IF(Kundendaten!C425="","",IF(J424&lt;0,-1,IF(J424&gt;Einstellungen!$C$11,0,IF(Kundendaten!K425&gt;=Einstellungen!$C$24,5,IF(Kundendaten!K425&gt;=Einstellungen!$C$25,4,IF(Kundendaten!K425&gt;=Einstellungen!$C$26,3,IF(Kundendaten!K425&gt;=Einstellungen!$C$27,2,1)))))))</f>
        <v/>
      </c>
      <c r="M424" s="37" t="str">
        <f>IF(Kundendaten!C425="","",IF(J424&lt;0,-1,IF(J424&gt;Einstellungen!$C$11,0,IF(Kundendaten!L425&gt;=Einstellungen!$C$32,5,IF(Kundendaten!L425&gt;=Einstellungen!$C$33,4,IF(Kundendaten!L425&gt;=Einstellungen!$C$34,3,IF(Kundendaten!L425&gt;=Einstellungen!$C$35,2,1)))))))</f>
        <v/>
      </c>
      <c r="N424" s="37" t="str">
        <f>IF(Kundendaten!C425="","",IF(K424=-1,"",IF(K424=0,0,IF(SUM(Einstellungen!$G$15,Einstellungen!$G$24,Einstellungen!$G$32)&lt;&gt;100,"—",ROUND((K424*Einstellungen!$G$15+L424*Einstellungen!$G$24+M424*Einstellungen!$G$32)/100,1)))))</f>
        <v/>
      </c>
      <c r="O424" s="37" t="str">
        <f>IF(Kundendaten!C425="","",IF(K424=-1,"⚠ Datenfehler",IF(K424=0,"Inaktiv",IF(SUM(Einstellungen!$G$15,Einstellungen!$G$24,Einstellungen!$G$32)&lt;&gt;100,"—",IF(N424&gt;=4,"Champion",IF(N424&gt;=3,"Entwicklung",IF(N424&gt;=2,"Gefährdet","Abwanderung")))))))</f>
        <v/>
      </c>
    </row>
    <row r="425" spans="2:15" ht="14.25" customHeight="1" x14ac:dyDescent="0.35">
      <c r="B425" s="37" t="str">
        <f>IF(Kundendaten!C426="","",Kundendaten!B426)</f>
        <v/>
      </c>
      <c r="C425" s="38" t="str">
        <f>IF(Kundendaten!C426="","",IF(Kundendaten!C426="","",Kundendaten!C426))</f>
        <v/>
      </c>
      <c r="D425" s="38" t="str">
        <f>IF(Kundendaten!C426="","",IF(Kundendaten!D426="","",Kundendaten!D426))</f>
        <v/>
      </c>
      <c r="E425" s="38" t="str">
        <f>IF(Kundendaten!C426="","",IF(Kundendaten!E426="","",Kundendaten!E426))</f>
        <v/>
      </c>
      <c r="F425" s="38" t="str">
        <f>IF(Kundendaten!C426="","",IF(Kundendaten!F426="","",Kundendaten!F426))</f>
        <v/>
      </c>
      <c r="G425" s="37" t="str">
        <f>IF(Kundendaten!C426="","",IF(Kundendaten!G426="","",Kundendaten!G426))</f>
        <v/>
      </c>
      <c r="H425" s="38" t="str">
        <f>IF(Kundendaten!C426="","",IF(Kundendaten!H426="","",Kundendaten!H426))</f>
        <v/>
      </c>
      <c r="I425" s="37" t="str">
        <f>IF(Kundendaten!C426="","",IF(Kundendaten!I426="","",IF(OR(UPPER(Kundendaten!I426)="D",UPPER(Kundendaten!I426)="DE",UPPER(Kundendaten!I426)="DEU",UPPER(Kundendaten!I426)="DEUTSCHLAND",UPPER(Kundendaten!I426)="GERMANY",UPPER(Kundendaten!I426)="GER"),"",IFERROR(UPPER(VLOOKUP(UPPER(Kundendaten!I426),Laendercodes!$A:$B,2,FALSE())),UPPER(Kundendaten!I426)))))</f>
        <v/>
      </c>
      <c r="J425" s="59" t="str">
        <f>IF(Kundendaten!C426="","",Einstellungen!$C$9-Kundendaten!J426)</f>
        <v/>
      </c>
      <c r="K425" s="37" t="str">
        <f>IF(Kundendaten!C426="","",IF(J425&lt;0,-1,IF(J425&gt;Einstellungen!$C$11,0,IF(J425&lt;=Einstellungen!$D$15,5,IF(J425&lt;=Einstellungen!$D$16,4,IF(J425&lt;=Einstellungen!$D$17,3,IF(J425&lt;=Einstellungen!$D$18,2,1)))))))</f>
        <v/>
      </c>
      <c r="L425" s="37" t="str">
        <f>IF(Kundendaten!C426="","",IF(J425&lt;0,-1,IF(J425&gt;Einstellungen!$C$11,0,IF(Kundendaten!K426&gt;=Einstellungen!$C$24,5,IF(Kundendaten!K426&gt;=Einstellungen!$C$25,4,IF(Kundendaten!K426&gt;=Einstellungen!$C$26,3,IF(Kundendaten!K426&gt;=Einstellungen!$C$27,2,1)))))))</f>
        <v/>
      </c>
      <c r="M425" s="37" t="str">
        <f>IF(Kundendaten!C426="","",IF(J425&lt;0,-1,IF(J425&gt;Einstellungen!$C$11,0,IF(Kundendaten!L426&gt;=Einstellungen!$C$32,5,IF(Kundendaten!L426&gt;=Einstellungen!$C$33,4,IF(Kundendaten!L426&gt;=Einstellungen!$C$34,3,IF(Kundendaten!L426&gt;=Einstellungen!$C$35,2,1)))))))</f>
        <v/>
      </c>
      <c r="N425" s="37" t="str">
        <f>IF(Kundendaten!C426="","",IF(K425=-1,"",IF(K425=0,0,IF(SUM(Einstellungen!$G$15,Einstellungen!$G$24,Einstellungen!$G$32)&lt;&gt;100,"—",ROUND((K425*Einstellungen!$G$15+L425*Einstellungen!$G$24+M425*Einstellungen!$G$32)/100,1)))))</f>
        <v/>
      </c>
      <c r="O425" s="37" t="str">
        <f>IF(Kundendaten!C426="","",IF(K425=-1,"⚠ Datenfehler",IF(K425=0,"Inaktiv",IF(SUM(Einstellungen!$G$15,Einstellungen!$G$24,Einstellungen!$G$32)&lt;&gt;100,"—",IF(N425&gt;=4,"Champion",IF(N425&gt;=3,"Entwicklung",IF(N425&gt;=2,"Gefährdet","Abwanderung")))))))</f>
        <v/>
      </c>
    </row>
    <row r="426" spans="2:15" ht="14.25" customHeight="1" x14ac:dyDescent="0.35">
      <c r="B426" s="37" t="str">
        <f>IF(Kundendaten!C427="","",Kundendaten!B427)</f>
        <v/>
      </c>
      <c r="C426" s="38" t="str">
        <f>IF(Kundendaten!C427="","",IF(Kundendaten!C427="","",Kundendaten!C427))</f>
        <v/>
      </c>
      <c r="D426" s="38" t="str">
        <f>IF(Kundendaten!C427="","",IF(Kundendaten!D427="","",Kundendaten!D427))</f>
        <v/>
      </c>
      <c r="E426" s="38" t="str">
        <f>IF(Kundendaten!C427="","",IF(Kundendaten!E427="","",Kundendaten!E427))</f>
        <v/>
      </c>
      <c r="F426" s="38" t="str">
        <f>IF(Kundendaten!C427="","",IF(Kundendaten!F427="","",Kundendaten!F427))</f>
        <v/>
      </c>
      <c r="G426" s="37" t="str">
        <f>IF(Kundendaten!C427="","",IF(Kundendaten!G427="","",Kundendaten!G427))</f>
        <v/>
      </c>
      <c r="H426" s="38" t="str">
        <f>IF(Kundendaten!C427="","",IF(Kundendaten!H427="","",Kundendaten!H427))</f>
        <v/>
      </c>
      <c r="I426" s="37" t="str">
        <f>IF(Kundendaten!C427="","",IF(Kundendaten!I427="","",IF(OR(UPPER(Kundendaten!I427)="D",UPPER(Kundendaten!I427)="DE",UPPER(Kundendaten!I427)="DEU",UPPER(Kundendaten!I427)="DEUTSCHLAND",UPPER(Kundendaten!I427)="GERMANY",UPPER(Kundendaten!I427)="GER"),"",IFERROR(UPPER(VLOOKUP(UPPER(Kundendaten!I427),Laendercodes!$A:$B,2,FALSE())),UPPER(Kundendaten!I427)))))</f>
        <v/>
      </c>
      <c r="J426" s="59" t="str">
        <f>IF(Kundendaten!C427="","",Einstellungen!$C$9-Kundendaten!J427)</f>
        <v/>
      </c>
      <c r="K426" s="37" t="str">
        <f>IF(Kundendaten!C427="","",IF(J426&lt;0,-1,IF(J426&gt;Einstellungen!$C$11,0,IF(J426&lt;=Einstellungen!$D$15,5,IF(J426&lt;=Einstellungen!$D$16,4,IF(J426&lt;=Einstellungen!$D$17,3,IF(J426&lt;=Einstellungen!$D$18,2,1)))))))</f>
        <v/>
      </c>
      <c r="L426" s="37" t="str">
        <f>IF(Kundendaten!C427="","",IF(J426&lt;0,-1,IF(J426&gt;Einstellungen!$C$11,0,IF(Kundendaten!K427&gt;=Einstellungen!$C$24,5,IF(Kundendaten!K427&gt;=Einstellungen!$C$25,4,IF(Kundendaten!K427&gt;=Einstellungen!$C$26,3,IF(Kundendaten!K427&gt;=Einstellungen!$C$27,2,1)))))))</f>
        <v/>
      </c>
      <c r="M426" s="37" t="str">
        <f>IF(Kundendaten!C427="","",IF(J426&lt;0,-1,IF(J426&gt;Einstellungen!$C$11,0,IF(Kundendaten!L427&gt;=Einstellungen!$C$32,5,IF(Kundendaten!L427&gt;=Einstellungen!$C$33,4,IF(Kundendaten!L427&gt;=Einstellungen!$C$34,3,IF(Kundendaten!L427&gt;=Einstellungen!$C$35,2,1)))))))</f>
        <v/>
      </c>
      <c r="N426" s="37" t="str">
        <f>IF(Kundendaten!C427="","",IF(K426=-1,"",IF(K426=0,0,IF(SUM(Einstellungen!$G$15,Einstellungen!$G$24,Einstellungen!$G$32)&lt;&gt;100,"—",ROUND((K426*Einstellungen!$G$15+L426*Einstellungen!$G$24+M426*Einstellungen!$G$32)/100,1)))))</f>
        <v/>
      </c>
      <c r="O426" s="37" t="str">
        <f>IF(Kundendaten!C427="","",IF(K426=-1,"⚠ Datenfehler",IF(K426=0,"Inaktiv",IF(SUM(Einstellungen!$G$15,Einstellungen!$G$24,Einstellungen!$G$32)&lt;&gt;100,"—",IF(N426&gt;=4,"Champion",IF(N426&gt;=3,"Entwicklung",IF(N426&gt;=2,"Gefährdet","Abwanderung")))))))</f>
        <v/>
      </c>
    </row>
    <row r="427" spans="2:15" ht="14.25" customHeight="1" x14ac:dyDescent="0.35">
      <c r="B427" s="37" t="str">
        <f>IF(Kundendaten!C428="","",Kundendaten!B428)</f>
        <v/>
      </c>
      <c r="C427" s="38" t="str">
        <f>IF(Kundendaten!C428="","",IF(Kundendaten!C428="","",Kundendaten!C428))</f>
        <v/>
      </c>
      <c r="D427" s="38" t="str">
        <f>IF(Kundendaten!C428="","",IF(Kundendaten!D428="","",Kundendaten!D428))</f>
        <v/>
      </c>
      <c r="E427" s="38" t="str">
        <f>IF(Kundendaten!C428="","",IF(Kundendaten!E428="","",Kundendaten!E428))</f>
        <v/>
      </c>
      <c r="F427" s="38" t="str">
        <f>IF(Kundendaten!C428="","",IF(Kundendaten!F428="","",Kundendaten!F428))</f>
        <v/>
      </c>
      <c r="G427" s="37" t="str">
        <f>IF(Kundendaten!C428="","",IF(Kundendaten!G428="","",Kundendaten!G428))</f>
        <v/>
      </c>
      <c r="H427" s="38" t="str">
        <f>IF(Kundendaten!C428="","",IF(Kundendaten!H428="","",Kundendaten!H428))</f>
        <v/>
      </c>
      <c r="I427" s="37" t="str">
        <f>IF(Kundendaten!C428="","",IF(Kundendaten!I428="","",IF(OR(UPPER(Kundendaten!I428)="D",UPPER(Kundendaten!I428)="DE",UPPER(Kundendaten!I428)="DEU",UPPER(Kundendaten!I428)="DEUTSCHLAND",UPPER(Kundendaten!I428)="GERMANY",UPPER(Kundendaten!I428)="GER"),"",IFERROR(UPPER(VLOOKUP(UPPER(Kundendaten!I428),Laendercodes!$A:$B,2,FALSE())),UPPER(Kundendaten!I428)))))</f>
        <v/>
      </c>
      <c r="J427" s="59" t="str">
        <f>IF(Kundendaten!C428="","",Einstellungen!$C$9-Kundendaten!J428)</f>
        <v/>
      </c>
      <c r="K427" s="37" t="str">
        <f>IF(Kundendaten!C428="","",IF(J427&lt;0,-1,IF(J427&gt;Einstellungen!$C$11,0,IF(J427&lt;=Einstellungen!$D$15,5,IF(J427&lt;=Einstellungen!$D$16,4,IF(J427&lt;=Einstellungen!$D$17,3,IF(J427&lt;=Einstellungen!$D$18,2,1)))))))</f>
        <v/>
      </c>
      <c r="L427" s="37" t="str">
        <f>IF(Kundendaten!C428="","",IF(J427&lt;0,-1,IF(J427&gt;Einstellungen!$C$11,0,IF(Kundendaten!K428&gt;=Einstellungen!$C$24,5,IF(Kundendaten!K428&gt;=Einstellungen!$C$25,4,IF(Kundendaten!K428&gt;=Einstellungen!$C$26,3,IF(Kundendaten!K428&gt;=Einstellungen!$C$27,2,1)))))))</f>
        <v/>
      </c>
      <c r="M427" s="37" t="str">
        <f>IF(Kundendaten!C428="","",IF(J427&lt;0,-1,IF(J427&gt;Einstellungen!$C$11,0,IF(Kundendaten!L428&gt;=Einstellungen!$C$32,5,IF(Kundendaten!L428&gt;=Einstellungen!$C$33,4,IF(Kundendaten!L428&gt;=Einstellungen!$C$34,3,IF(Kundendaten!L428&gt;=Einstellungen!$C$35,2,1)))))))</f>
        <v/>
      </c>
      <c r="N427" s="37" t="str">
        <f>IF(Kundendaten!C428="","",IF(K427=-1,"",IF(K427=0,0,IF(SUM(Einstellungen!$G$15,Einstellungen!$G$24,Einstellungen!$G$32)&lt;&gt;100,"—",ROUND((K427*Einstellungen!$G$15+L427*Einstellungen!$G$24+M427*Einstellungen!$G$32)/100,1)))))</f>
        <v/>
      </c>
      <c r="O427" s="37" t="str">
        <f>IF(Kundendaten!C428="","",IF(K427=-1,"⚠ Datenfehler",IF(K427=0,"Inaktiv",IF(SUM(Einstellungen!$G$15,Einstellungen!$G$24,Einstellungen!$G$32)&lt;&gt;100,"—",IF(N427&gt;=4,"Champion",IF(N427&gt;=3,"Entwicklung",IF(N427&gt;=2,"Gefährdet","Abwanderung")))))))</f>
        <v/>
      </c>
    </row>
    <row r="428" spans="2:15" ht="14.25" customHeight="1" x14ac:dyDescent="0.35">
      <c r="B428" s="37" t="str">
        <f>IF(Kundendaten!C429="","",Kundendaten!B429)</f>
        <v/>
      </c>
      <c r="C428" s="38" t="str">
        <f>IF(Kundendaten!C429="","",IF(Kundendaten!C429="","",Kundendaten!C429))</f>
        <v/>
      </c>
      <c r="D428" s="38" t="str">
        <f>IF(Kundendaten!C429="","",IF(Kundendaten!D429="","",Kundendaten!D429))</f>
        <v/>
      </c>
      <c r="E428" s="38" t="str">
        <f>IF(Kundendaten!C429="","",IF(Kundendaten!E429="","",Kundendaten!E429))</f>
        <v/>
      </c>
      <c r="F428" s="38" t="str">
        <f>IF(Kundendaten!C429="","",IF(Kundendaten!F429="","",Kundendaten!F429))</f>
        <v/>
      </c>
      <c r="G428" s="37" t="str">
        <f>IF(Kundendaten!C429="","",IF(Kundendaten!G429="","",Kundendaten!G429))</f>
        <v/>
      </c>
      <c r="H428" s="38" t="str">
        <f>IF(Kundendaten!C429="","",IF(Kundendaten!H429="","",Kundendaten!H429))</f>
        <v/>
      </c>
      <c r="I428" s="37" t="str">
        <f>IF(Kundendaten!C429="","",IF(Kundendaten!I429="","",IF(OR(UPPER(Kundendaten!I429)="D",UPPER(Kundendaten!I429)="DE",UPPER(Kundendaten!I429)="DEU",UPPER(Kundendaten!I429)="DEUTSCHLAND",UPPER(Kundendaten!I429)="GERMANY",UPPER(Kundendaten!I429)="GER"),"",IFERROR(UPPER(VLOOKUP(UPPER(Kundendaten!I429),Laendercodes!$A:$B,2,FALSE())),UPPER(Kundendaten!I429)))))</f>
        <v/>
      </c>
      <c r="J428" s="59" t="str">
        <f>IF(Kundendaten!C429="","",Einstellungen!$C$9-Kundendaten!J429)</f>
        <v/>
      </c>
      <c r="K428" s="37" t="str">
        <f>IF(Kundendaten!C429="","",IF(J428&lt;0,-1,IF(J428&gt;Einstellungen!$C$11,0,IF(J428&lt;=Einstellungen!$D$15,5,IF(J428&lt;=Einstellungen!$D$16,4,IF(J428&lt;=Einstellungen!$D$17,3,IF(J428&lt;=Einstellungen!$D$18,2,1)))))))</f>
        <v/>
      </c>
      <c r="L428" s="37" t="str">
        <f>IF(Kundendaten!C429="","",IF(J428&lt;0,-1,IF(J428&gt;Einstellungen!$C$11,0,IF(Kundendaten!K429&gt;=Einstellungen!$C$24,5,IF(Kundendaten!K429&gt;=Einstellungen!$C$25,4,IF(Kundendaten!K429&gt;=Einstellungen!$C$26,3,IF(Kundendaten!K429&gt;=Einstellungen!$C$27,2,1)))))))</f>
        <v/>
      </c>
      <c r="M428" s="37" t="str">
        <f>IF(Kundendaten!C429="","",IF(J428&lt;0,-1,IF(J428&gt;Einstellungen!$C$11,0,IF(Kundendaten!L429&gt;=Einstellungen!$C$32,5,IF(Kundendaten!L429&gt;=Einstellungen!$C$33,4,IF(Kundendaten!L429&gt;=Einstellungen!$C$34,3,IF(Kundendaten!L429&gt;=Einstellungen!$C$35,2,1)))))))</f>
        <v/>
      </c>
      <c r="N428" s="37" t="str">
        <f>IF(Kundendaten!C429="","",IF(K428=-1,"",IF(K428=0,0,IF(SUM(Einstellungen!$G$15,Einstellungen!$G$24,Einstellungen!$G$32)&lt;&gt;100,"—",ROUND((K428*Einstellungen!$G$15+L428*Einstellungen!$G$24+M428*Einstellungen!$G$32)/100,1)))))</f>
        <v/>
      </c>
      <c r="O428" s="37" t="str">
        <f>IF(Kundendaten!C429="","",IF(K428=-1,"⚠ Datenfehler",IF(K428=0,"Inaktiv",IF(SUM(Einstellungen!$G$15,Einstellungen!$G$24,Einstellungen!$G$32)&lt;&gt;100,"—",IF(N428&gt;=4,"Champion",IF(N428&gt;=3,"Entwicklung",IF(N428&gt;=2,"Gefährdet","Abwanderung")))))))</f>
        <v/>
      </c>
    </row>
    <row r="429" spans="2:15" ht="14.25" customHeight="1" x14ac:dyDescent="0.35">
      <c r="B429" s="37" t="str">
        <f>IF(Kundendaten!C430="","",Kundendaten!B430)</f>
        <v/>
      </c>
      <c r="C429" s="38" t="str">
        <f>IF(Kundendaten!C430="","",IF(Kundendaten!C430="","",Kundendaten!C430))</f>
        <v/>
      </c>
      <c r="D429" s="38" t="str">
        <f>IF(Kundendaten!C430="","",IF(Kundendaten!D430="","",Kundendaten!D430))</f>
        <v/>
      </c>
      <c r="E429" s="38" t="str">
        <f>IF(Kundendaten!C430="","",IF(Kundendaten!E430="","",Kundendaten!E430))</f>
        <v/>
      </c>
      <c r="F429" s="38" t="str">
        <f>IF(Kundendaten!C430="","",IF(Kundendaten!F430="","",Kundendaten!F430))</f>
        <v/>
      </c>
      <c r="G429" s="37" t="str">
        <f>IF(Kundendaten!C430="","",IF(Kundendaten!G430="","",Kundendaten!G430))</f>
        <v/>
      </c>
      <c r="H429" s="38" t="str">
        <f>IF(Kundendaten!C430="","",IF(Kundendaten!H430="","",Kundendaten!H430))</f>
        <v/>
      </c>
      <c r="I429" s="37" t="str">
        <f>IF(Kundendaten!C430="","",IF(Kundendaten!I430="","",IF(OR(UPPER(Kundendaten!I430)="D",UPPER(Kundendaten!I430)="DE",UPPER(Kundendaten!I430)="DEU",UPPER(Kundendaten!I430)="DEUTSCHLAND",UPPER(Kundendaten!I430)="GERMANY",UPPER(Kundendaten!I430)="GER"),"",IFERROR(UPPER(VLOOKUP(UPPER(Kundendaten!I430),Laendercodes!$A:$B,2,FALSE())),UPPER(Kundendaten!I430)))))</f>
        <v/>
      </c>
      <c r="J429" s="59" t="str">
        <f>IF(Kundendaten!C430="","",Einstellungen!$C$9-Kundendaten!J430)</f>
        <v/>
      </c>
      <c r="K429" s="37" t="str">
        <f>IF(Kundendaten!C430="","",IF(J429&lt;0,-1,IF(J429&gt;Einstellungen!$C$11,0,IF(J429&lt;=Einstellungen!$D$15,5,IF(J429&lt;=Einstellungen!$D$16,4,IF(J429&lt;=Einstellungen!$D$17,3,IF(J429&lt;=Einstellungen!$D$18,2,1)))))))</f>
        <v/>
      </c>
      <c r="L429" s="37" t="str">
        <f>IF(Kundendaten!C430="","",IF(J429&lt;0,-1,IF(J429&gt;Einstellungen!$C$11,0,IF(Kundendaten!K430&gt;=Einstellungen!$C$24,5,IF(Kundendaten!K430&gt;=Einstellungen!$C$25,4,IF(Kundendaten!K430&gt;=Einstellungen!$C$26,3,IF(Kundendaten!K430&gt;=Einstellungen!$C$27,2,1)))))))</f>
        <v/>
      </c>
      <c r="M429" s="37" t="str">
        <f>IF(Kundendaten!C430="","",IF(J429&lt;0,-1,IF(J429&gt;Einstellungen!$C$11,0,IF(Kundendaten!L430&gt;=Einstellungen!$C$32,5,IF(Kundendaten!L430&gt;=Einstellungen!$C$33,4,IF(Kundendaten!L430&gt;=Einstellungen!$C$34,3,IF(Kundendaten!L430&gt;=Einstellungen!$C$35,2,1)))))))</f>
        <v/>
      </c>
      <c r="N429" s="37" t="str">
        <f>IF(Kundendaten!C430="","",IF(K429=-1,"",IF(K429=0,0,IF(SUM(Einstellungen!$G$15,Einstellungen!$G$24,Einstellungen!$G$32)&lt;&gt;100,"—",ROUND((K429*Einstellungen!$G$15+L429*Einstellungen!$G$24+M429*Einstellungen!$G$32)/100,1)))))</f>
        <v/>
      </c>
      <c r="O429" s="37" t="str">
        <f>IF(Kundendaten!C430="","",IF(K429=-1,"⚠ Datenfehler",IF(K429=0,"Inaktiv",IF(SUM(Einstellungen!$G$15,Einstellungen!$G$24,Einstellungen!$G$32)&lt;&gt;100,"—",IF(N429&gt;=4,"Champion",IF(N429&gt;=3,"Entwicklung",IF(N429&gt;=2,"Gefährdet","Abwanderung")))))))</f>
        <v/>
      </c>
    </row>
    <row r="430" spans="2:15" ht="14.25" customHeight="1" x14ac:dyDescent="0.35">
      <c r="B430" s="37" t="str">
        <f>IF(Kundendaten!C431="","",Kundendaten!B431)</f>
        <v/>
      </c>
      <c r="C430" s="38" t="str">
        <f>IF(Kundendaten!C431="","",IF(Kundendaten!C431="","",Kundendaten!C431))</f>
        <v/>
      </c>
      <c r="D430" s="38" t="str">
        <f>IF(Kundendaten!C431="","",IF(Kundendaten!D431="","",Kundendaten!D431))</f>
        <v/>
      </c>
      <c r="E430" s="38" t="str">
        <f>IF(Kundendaten!C431="","",IF(Kundendaten!E431="","",Kundendaten!E431))</f>
        <v/>
      </c>
      <c r="F430" s="38" t="str">
        <f>IF(Kundendaten!C431="","",IF(Kundendaten!F431="","",Kundendaten!F431))</f>
        <v/>
      </c>
      <c r="G430" s="37" t="str">
        <f>IF(Kundendaten!C431="","",IF(Kundendaten!G431="","",Kundendaten!G431))</f>
        <v/>
      </c>
      <c r="H430" s="38" t="str">
        <f>IF(Kundendaten!C431="","",IF(Kundendaten!H431="","",Kundendaten!H431))</f>
        <v/>
      </c>
      <c r="I430" s="37" t="str">
        <f>IF(Kundendaten!C431="","",IF(Kundendaten!I431="","",IF(OR(UPPER(Kundendaten!I431)="D",UPPER(Kundendaten!I431)="DE",UPPER(Kundendaten!I431)="DEU",UPPER(Kundendaten!I431)="DEUTSCHLAND",UPPER(Kundendaten!I431)="GERMANY",UPPER(Kundendaten!I431)="GER"),"",IFERROR(UPPER(VLOOKUP(UPPER(Kundendaten!I431),Laendercodes!$A:$B,2,FALSE())),UPPER(Kundendaten!I431)))))</f>
        <v/>
      </c>
      <c r="J430" s="59" t="str">
        <f>IF(Kundendaten!C431="","",Einstellungen!$C$9-Kundendaten!J431)</f>
        <v/>
      </c>
      <c r="K430" s="37" t="str">
        <f>IF(Kundendaten!C431="","",IF(J430&lt;0,-1,IF(J430&gt;Einstellungen!$C$11,0,IF(J430&lt;=Einstellungen!$D$15,5,IF(J430&lt;=Einstellungen!$D$16,4,IF(J430&lt;=Einstellungen!$D$17,3,IF(J430&lt;=Einstellungen!$D$18,2,1)))))))</f>
        <v/>
      </c>
      <c r="L430" s="37" t="str">
        <f>IF(Kundendaten!C431="","",IF(J430&lt;0,-1,IF(J430&gt;Einstellungen!$C$11,0,IF(Kundendaten!K431&gt;=Einstellungen!$C$24,5,IF(Kundendaten!K431&gt;=Einstellungen!$C$25,4,IF(Kundendaten!K431&gt;=Einstellungen!$C$26,3,IF(Kundendaten!K431&gt;=Einstellungen!$C$27,2,1)))))))</f>
        <v/>
      </c>
      <c r="M430" s="37" t="str">
        <f>IF(Kundendaten!C431="","",IF(J430&lt;0,-1,IF(J430&gt;Einstellungen!$C$11,0,IF(Kundendaten!L431&gt;=Einstellungen!$C$32,5,IF(Kundendaten!L431&gt;=Einstellungen!$C$33,4,IF(Kundendaten!L431&gt;=Einstellungen!$C$34,3,IF(Kundendaten!L431&gt;=Einstellungen!$C$35,2,1)))))))</f>
        <v/>
      </c>
      <c r="N430" s="37" t="str">
        <f>IF(Kundendaten!C431="","",IF(K430=-1,"",IF(K430=0,0,IF(SUM(Einstellungen!$G$15,Einstellungen!$G$24,Einstellungen!$G$32)&lt;&gt;100,"—",ROUND((K430*Einstellungen!$G$15+L430*Einstellungen!$G$24+M430*Einstellungen!$G$32)/100,1)))))</f>
        <v/>
      </c>
      <c r="O430" s="37" t="str">
        <f>IF(Kundendaten!C431="","",IF(K430=-1,"⚠ Datenfehler",IF(K430=0,"Inaktiv",IF(SUM(Einstellungen!$G$15,Einstellungen!$G$24,Einstellungen!$G$32)&lt;&gt;100,"—",IF(N430&gt;=4,"Champion",IF(N430&gt;=3,"Entwicklung",IF(N430&gt;=2,"Gefährdet","Abwanderung")))))))</f>
        <v/>
      </c>
    </row>
    <row r="431" spans="2:15" ht="14.25" customHeight="1" x14ac:dyDescent="0.35">
      <c r="B431" s="37" t="str">
        <f>IF(Kundendaten!C432="","",Kundendaten!B432)</f>
        <v/>
      </c>
      <c r="C431" s="38" t="str">
        <f>IF(Kundendaten!C432="","",IF(Kundendaten!C432="","",Kundendaten!C432))</f>
        <v/>
      </c>
      <c r="D431" s="38" t="str">
        <f>IF(Kundendaten!C432="","",IF(Kundendaten!D432="","",Kundendaten!D432))</f>
        <v/>
      </c>
      <c r="E431" s="38" t="str">
        <f>IF(Kundendaten!C432="","",IF(Kundendaten!E432="","",Kundendaten!E432))</f>
        <v/>
      </c>
      <c r="F431" s="38" t="str">
        <f>IF(Kundendaten!C432="","",IF(Kundendaten!F432="","",Kundendaten!F432))</f>
        <v/>
      </c>
      <c r="G431" s="37" t="str">
        <f>IF(Kundendaten!C432="","",IF(Kundendaten!G432="","",Kundendaten!G432))</f>
        <v/>
      </c>
      <c r="H431" s="38" t="str">
        <f>IF(Kundendaten!C432="","",IF(Kundendaten!H432="","",Kundendaten!H432))</f>
        <v/>
      </c>
      <c r="I431" s="37" t="str">
        <f>IF(Kundendaten!C432="","",IF(Kundendaten!I432="","",IF(OR(UPPER(Kundendaten!I432)="D",UPPER(Kundendaten!I432)="DE",UPPER(Kundendaten!I432)="DEU",UPPER(Kundendaten!I432)="DEUTSCHLAND",UPPER(Kundendaten!I432)="GERMANY",UPPER(Kundendaten!I432)="GER"),"",IFERROR(UPPER(VLOOKUP(UPPER(Kundendaten!I432),Laendercodes!$A:$B,2,FALSE())),UPPER(Kundendaten!I432)))))</f>
        <v/>
      </c>
      <c r="J431" s="59" t="str">
        <f>IF(Kundendaten!C432="","",Einstellungen!$C$9-Kundendaten!J432)</f>
        <v/>
      </c>
      <c r="K431" s="37" t="str">
        <f>IF(Kundendaten!C432="","",IF(J431&lt;0,-1,IF(J431&gt;Einstellungen!$C$11,0,IF(J431&lt;=Einstellungen!$D$15,5,IF(J431&lt;=Einstellungen!$D$16,4,IF(J431&lt;=Einstellungen!$D$17,3,IF(J431&lt;=Einstellungen!$D$18,2,1)))))))</f>
        <v/>
      </c>
      <c r="L431" s="37" t="str">
        <f>IF(Kundendaten!C432="","",IF(J431&lt;0,-1,IF(J431&gt;Einstellungen!$C$11,0,IF(Kundendaten!K432&gt;=Einstellungen!$C$24,5,IF(Kundendaten!K432&gt;=Einstellungen!$C$25,4,IF(Kundendaten!K432&gt;=Einstellungen!$C$26,3,IF(Kundendaten!K432&gt;=Einstellungen!$C$27,2,1)))))))</f>
        <v/>
      </c>
      <c r="M431" s="37" t="str">
        <f>IF(Kundendaten!C432="","",IF(J431&lt;0,-1,IF(J431&gt;Einstellungen!$C$11,0,IF(Kundendaten!L432&gt;=Einstellungen!$C$32,5,IF(Kundendaten!L432&gt;=Einstellungen!$C$33,4,IF(Kundendaten!L432&gt;=Einstellungen!$C$34,3,IF(Kundendaten!L432&gt;=Einstellungen!$C$35,2,1)))))))</f>
        <v/>
      </c>
      <c r="N431" s="37" t="str">
        <f>IF(Kundendaten!C432="","",IF(K431=-1,"",IF(K431=0,0,IF(SUM(Einstellungen!$G$15,Einstellungen!$G$24,Einstellungen!$G$32)&lt;&gt;100,"—",ROUND((K431*Einstellungen!$G$15+L431*Einstellungen!$G$24+M431*Einstellungen!$G$32)/100,1)))))</f>
        <v/>
      </c>
      <c r="O431" s="37" t="str">
        <f>IF(Kundendaten!C432="","",IF(K431=-1,"⚠ Datenfehler",IF(K431=0,"Inaktiv",IF(SUM(Einstellungen!$G$15,Einstellungen!$G$24,Einstellungen!$G$32)&lt;&gt;100,"—",IF(N431&gt;=4,"Champion",IF(N431&gt;=3,"Entwicklung",IF(N431&gt;=2,"Gefährdet","Abwanderung")))))))</f>
        <v/>
      </c>
    </row>
    <row r="432" spans="2:15" ht="14.25" customHeight="1" x14ac:dyDescent="0.35">
      <c r="B432" s="37" t="str">
        <f>IF(Kundendaten!C433="","",Kundendaten!B433)</f>
        <v/>
      </c>
      <c r="C432" s="38" t="str">
        <f>IF(Kundendaten!C433="","",IF(Kundendaten!C433="","",Kundendaten!C433))</f>
        <v/>
      </c>
      <c r="D432" s="38" t="str">
        <f>IF(Kundendaten!C433="","",IF(Kundendaten!D433="","",Kundendaten!D433))</f>
        <v/>
      </c>
      <c r="E432" s="38" t="str">
        <f>IF(Kundendaten!C433="","",IF(Kundendaten!E433="","",Kundendaten!E433))</f>
        <v/>
      </c>
      <c r="F432" s="38" t="str">
        <f>IF(Kundendaten!C433="","",IF(Kundendaten!F433="","",Kundendaten!F433))</f>
        <v/>
      </c>
      <c r="G432" s="37" t="str">
        <f>IF(Kundendaten!C433="","",IF(Kundendaten!G433="","",Kundendaten!G433))</f>
        <v/>
      </c>
      <c r="H432" s="38" t="str">
        <f>IF(Kundendaten!C433="","",IF(Kundendaten!H433="","",Kundendaten!H433))</f>
        <v/>
      </c>
      <c r="I432" s="37" t="str">
        <f>IF(Kundendaten!C433="","",IF(Kundendaten!I433="","",IF(OR(UPPER(Kundendaten!I433)="D",UPPER(Kundendaten!I433)="DE",UPPER(Kundendaten!I433)="DEU",UPPER(Kundendaten!I433)="DEUTSCHLAND",UPPER(Kundendaten!I433)="GERMANY",UPPER(Kundendaten!I433)="GER"),"",IFERROR(UPPER(VLOOKUP(UPPER(Kundendaten!I433),Laendercodes!$A:$B,2,FALSE())),UPPER(Kundendaten!I433)))))</f>
        <v/>
      </c>
      <c r="J432" s="59" t="str">
        <f>IF(Kundendaten!C433="","",Einstellungen!$C$9-Kundendaten!J433)</f>
        <v/>
      </c>
      <c r="K432" s="37" t="str">
        <f>IF(Kundendaten!C433="","",IF(J432&lt;0,-1,IF(J432&gt;Einstellungen!$C$11,0,IF(J432&lt;=Einstellungen!$D$15,5,IF(J432&lt;=Einstellungen!$D$16,4,IF(J432&lt;=Einstellungen!$D$17,3,IF(J432&lt;=Einstellungen!$D$18,2,1)))))))</f>
        <v/>
      </c>
      <c r="L432" s="37" t="str">
        <f>IF(Kundendaten!C433="","",IF(J432&lt;0,-1,IF(J432&gt;Einstellungen!$C$11,0,IF(Kundendaten!K433&gt;=Einstellungen!$C$24,5,IF(Kundendaten!K433&gt;=Einstellungen!$C$25,4,IF(Kundendaten!K433&gt;=Einstellungen!$C$26,3,IF(Kundendaten!K433&gt;=Einstellungen!$C$27,2,1)))))))</f>
        <v/>
      </c>
      <c r="M432" s="37" t="str">
        <f>IF(Kundendaten!C433="","",IF(J432&lt;0,-1,IF(J432&gt;Einstellungen!$C$11,0,IF(Kundendaten!L433&gt;=Einstellungen!$C$32,5,IF(Kundendaten!L433&gt;=Einstellungen!$C$33,4,IF(Kundendaten!L433&gt;=Einstellungen!$C$34,3,IF(Kundendaten!L433&gt;=Einstellungen!$C$35,2,1)))))))</f>
        <v/>
      </c>
      <c r="N432" s="37" t="str">
        <f>IF(Kundendaten!C433="","",IF(K432=-1,"",IF(K432=0,0,IF(SUM(Einstellungen!$G$15,Einstellungen!$G$24,Einstellungen!$G$32)&lt;&gt;100,"—",ROUND((K432*Einstellungen!$G$15+L432*Einstellungen!$G$24+M432*Einstellungen!$G$32)/100,1)))))</f>
        <v/>
      </c>
      <c r="O432" s="37" t="str">
        <f>IF(Kundendaten!C433="","",IF(K432=-1,"⚠ Datenfehler",IF(K432=0,"Inaktiv",IF(SUM(Einstellungen!$G$15,Einstellungen!$G$24,Einstellungen!$G$32)&lt;&gt;100,"—",IF(N432&gt;=4,"Champion",IF(N432&gt;=3,"Entwicklung",IF(N432&gt;=2,"Gefährdet","Abwanderung")))))))</f>
        <v/>
      </c>
    </row>
    <row r="433" spans="2:15" ht="14.25" customHeight="1" x14ac:dyDescent="0.35">
      <c r="B433" s="37" t="str">
        <f>IF(Kundendaten!C434="","",Kundendaten!B434)</f>
        <v/>
      </c>
      <c r="C433" s="38" t="str">
        <f>IF(Kundendaten!C434="","",IF(Kundendaten!C434="","",Kundendaten!C434))</f>
        <v/>
      </c>
      <c r="D433" s="38" t="str">
        <f>IF(Kundendaten!C434="","",IF(Kundendaten!D434="","",Kundendaten!D434))</f>
        <v/>
      </c>
      <c r="E433" s="38" t="str">
        <f>IF(Kundendaten!C434="","",IF(Kundendaten!E434="","",Kundendaten!E434))</f>
        <v/>
      </c>
      <c r="F433" s="38" t="str">
        <f>IF(Kundendaten!C434="","",IF(Kundendaten!F434="","",Kundendaten!F434))</f>
        <v/>
      </c>
      <c r="G433" s="37" t="str">
        <f>IF(Kundendaten!C434="","",IF(Kundendaten!G434="","",Kundendaten!G434))</f>
        <v/>
      </c>
      <c r="H433" s="38" t="str">
        <f>IF(Kundendaten!C434="","",IF(Kundendaten!H434="","",Kundendaten!H434))</f>
        <v/>
      </c>
      <c r="I433" s="37" t="str">
        <f>IF(Kundendaten!C434="","",IF(Kundendaten!I434="","",IF(OR(UPPER(Kundendaten!I434)="D",UPPER(Kundendaten!I434)="DE",UPPER(Kundendaten!I434)="DEU",UPPER(Kundendaten!I434)="DEUTSCHLAND",UPPER(Kundendaten!I434)="GERMANY",UPPER(Kundendaten!I434)="GER"),"",IFERROR(UPPER(VLOOKUP(UPPER(Kundendaten!I434),Laendercodes!$A:$B,2,FALSE())),UPPER(Kundendaten!I434)))))</f>
        <v/>
      </c>
      <c r="J433" s="59" t="str">
        <f>IF(Kundendaten!C434="","",Einstellungen!$C$9-Kundendaten!J434)</f>
        <v/>
      </c>
      <c r="K433" s="37" t="str">
        <f>IF(Kundendaten!C434="","",IF(J433&lt;0,-1,IF(J433&gt;Einstellungen!$C$11,0,IF(J433&lt;=Einstellungen!$D$15,5,IF(J433&lt;=Einstellungen!$D$16,4,IF(J433&lt;=Einstellungen!$D$17,3,IF(J433&lt;=Einstellungen!$D$18,2,1)))))))</f>
        <v/>
      </c>
      <c r="L433" s="37" t="str">
        <f>IF(Kundendaten!C434="","",IF(J433&lt;0,-1,IF(J433&gt;Einstellungen!$C$11,0,IF(Kundendaten!K434&gt;=Einstellungen!$C$24,5,IF(Kundendaten!K434&gt;=Einstellungen!$C$25,4,IF(Kundendaten!K434&gt;=Einstellungen!$C$26,3,IF(Kundendaten!K434&gt;=Einstellungen!$C$27,2,1)))))))</f>
        <v/>
      </c>
      <c r="M433" s="37" t="str">
        <f>IF(Kundendaten!C434="","",IF(J433&lt;0,-1,IF(J433&gt;Einstellungen!$C$11,0,IF(Kundendaten!L434&gt;=Einstellungen!$C$32,5,IF(Kundendaten!L434&gt;=Einstellungen!$C$33,4,IF(Kundendaten!L434&gt;=Einstellungen!$C$34,3,IF(Kundendaten!L434&gt;=Einstellungen!$C$35,2,1)))))))</f>
        <v/>
      </c>
      <c r="N433" s="37" t="str">
        <f>IF(Kundendaten!C434="","",IF(K433=-1,"",IF(K433=0,0,IF(SUM(Einstellungen!$G$15,Einstellungen!$G$24,Einstellungen!$G$32)&lt;&gt;100,"—",ROUND((K433*Einstellungen!$G$15+L433*Einstellungen!$G$24+M433*Einstellungen!$G$32)/100,1)))))</f>
        <v/>
      </c>
      <c r="O433" s="37" t="str">
        <f>IF(Kundendaten!C434="","",IF(K433=-1,"⚠ Datenfehler",IF(K433=0,"Inaktiv",IF(SUM(Einstellungen!$G$15,Einstellungen!$G$24,Einstellungen!$G$32)&lt;&gt;100,"—",IF(N433&gt;=4,"Champion",IF(N433&gt;=3,"Entwicklung",IF(N433&gt;=2,"Gefährdet","Abwanderung")))))))</f>
        <v/>
      </c>
    </row>
    <row r="434" spans="2:15" ht="14.25" customHeight="1" x14ac:dyDescent="0.35">
      <c r="B434" s="37" t="str">
        <f>IF(Kundendaten!C435="","",Kundendaten!B435)</f>
        <v/>
      </c>
      <c r="C434" s="38" t="str">
        <f>IF(Kundendaten!C435="","",IF(Kundendaten!C435="","",Kundendaten!C435))</f>
        <v/>
      </c>
      <c r="D434" s="38" t="str">
        <f>IF(Kundendaten!C435="","",IF(Kundendaten!D435="","",Kundendaten!D435))</f>
        <v/>
      </c>
      <c r="E434" s="38" t="str">
        <f>IF(Kundendaten!C435="","",IF(Kundendaten!E435="","",Kundendaten!E435))</f>
        <v/>
      </c>
      <c r="F434" s="38" t="str">
        <f>IF(Kundendaten!C435="","",IF(Kundendaten!F435="","",Kundendaten!F435))</f>
        <v/>
      </c>
      <c r="G434" s="37" t="str">
        <f>IF(Kundendaten!C435="","",IF(Kundendaten!G435="","",Kundendaten!G435))</f>
        <v/>
      </c>
      <c r="H434" s="38" t="str">
        <f>IF(Kundendaten!C435="","",IF(Kundendaten!H435="","",Kundendaten!H435))</f>
        <v/>
      </c>
      <c r="I434" s="37" t="str">
        <f>IF(Kundendaten!C435="","",IF(Kundendaten!I435="","",IF(OR(UPPER(Kundendaten!I435)="D",UPPER(Kundendaten!I435)="DE",UPPER(Kundendaten!I435)="DEU",UPPER(Kundendaten!I435)="DEUTSCHLAND",UPPER(Kundendaten!I435)="GERMANY",UPPER(Kundendaten!I435)="GER"),"",IFERROR(UPPER(VLOOKUP(UPPER(Kundendaten!I435),Laendercodes!$A:$B,2,FALSE())),UPPER(Kundendaten!I435)))))</f>
        <v/>
      </c>
      <c r="J434" s="59" t="str">
        <f>IF(Kundendaten!C435="","",Einstellungen!$C$9-Kundendaten!J435)</f>
        <v/>
      </c>
      <c r="K434" s="37" t="str">
        <f>IF(Kundendaten!C435="","",IF(J434&lt;0,-1,IF(J434&gt;Einstellungen!$C$11,0,IF(J434&lt;=Einstellungen!$D$15,5,IF(J434&lt;=Einstellungen!$D$16,4,IF(J434&lt;=Einstellungen!$D$17,3,IF(J434&lt;=Einstellungen!$D$18,2,1)))))))</f>
        <v/>
      </c>
      <c r="L434" s="37" t="str">
        <f>IF(Kundendaten!C435="","",IF(J434&lt;0,-1,IF(J434&gt;Einstellungen!$C$11,0,IF(Kundendaten!K435&gt;=Einstellungen!$C$24,5,IF(Kundendaten!K435&gt;=Einstellungen!$C$25,4,IF(Kundendaten!K435&gt;=Einstellungen!$C$26,3,IF(Kundendaten!K435&gt;=Einstellungen!$C$27,2,1)))))))</f>
        <v/>
      </c>
      <c r="M434" s="37" t="str">
        <f>IF(Kundendaten!C435="","",IF(J434&lt;0,-1,IF(J434&gt;Einstellungen!$C$11,0,IF(Kundendaten!L435&gt;=Einstellungen!$C$32,5,IF(Kundendaten!L435&gt;=Einstellungen!$C$33,4,IF(Kundendaten!L435&gt;=Einstellungen!$C$34,3,IF(Kundendaten!L435&gt;=Einstellungen!$C$35,2,1)))))))</f>
        <v/>
      </c>
      <c r="N434" s="37" t="str">
        <f>IF(Kundendaten!C435="","",IF(K434=-1,"",IF(K434=0,0,IF(SUM(Einstellungen!$G$15,Einstellungen!$G$24,Einstellungen!$G$32)&lt;&gt;100,"—",ROUND((K434*Einstellungen!$G$15+L434*Einstellungen!$G$24+M434*Einstellungen!$G$32)/100,1)))))</f>
        <v/>
      </c>
      <c r="O434" s="37" t="str">
        <f>IF(Kundendaten!C435="","",IF(K434=-1,"⚠ Datenfehler",IF(K434=0,"Inaktiv",IF(SUM(Einstellungen!$G$15,Einstellungen!$G$24,Einstellungen!$G$32)&lt;&gt;100,"—",IF(N434&gt;=4,"Champion",IF(N434&gt;=3,"Entwicklung",IF(N434&gt;=2,"Gefährdet","Abwanderung")))))))</f>
        <v/>
      </c>
    </row>
    <row r="435" spans="2:15" ht="14.25" customHeight="1" x14ac:dyDescent="0.35">
      <c r="B435" s="37" t="str">
        <f>IF(Kundendaten!C436="","",Kundendaten!B436)</f>
        <v/>
      </c>
      <c r="C435" s="38" t="str">
        <f>IF(Kundendaten!C436="","",IF(Kundendaten!C436="","",Kundendaten!C436))</f>
        <v/>
      </c>
      <c r="D435" s="38" t="str">
        <f>IF(Kundendaten!C436="","",IF(Kundendaten!D436="","",Kundendaten!D436))</f>
        <v/>
      </c>
      <c r="E435" s="38" t="str">
        <f>IF(Kundendaten!C436="","",IF(Kundendaten!E436="","",Kundendaten!E436))</f>
        <v/>
      </c>
      <c r="F435" s="38" t="str">
        <f>IF(Kundendaten!C436="","",IF(Kundendaten!F436="","",Kundendaten!F436))</f>
        <v/>
      </c>
      <c r="G435" s="37" t="str">
        <f>IF(Kundendaten!C436="","",IF(Kundendaten!G436="","",Kundendaten!G436))</f>
        <v/>
      </c>
      <c r="H435" s="38" t="str">
        <f>IF(Kundendaten!C436="","",IF(Kundendaten!H436="","",Kundendaten!H436))</f>
        <v/>
      </c>
      <c r="I435" s="37" t="str">
        <f>IF(Kundendaten!C436="","",IF(Kundendaten!I436="","",IF(OR(UPPER(Kundendaten!I436)="D",UPPER(Kundendaten!I436)="DE",UPPER(Kundendaten!I436)="DEU",UPPER(Kundendaten!I436)="DEUTSCHLAND",UPPER(Kundendaten!I436)="GERMANY",UPPER(Kundendaten!I436)="GER"),"",IFERROR(UPPER(VLOOKUP(UPPER(Kundendaten!I436),Laendercodes!$A:$B,2,FALSE())),UPPER(Kundendaten!I436)))))</f>
        <v/>
      </c>
      <c r="J435" s="59" t="str">
        <f>IF(Kundendaten!C436="","",Einstellungen!$C$9-Kundendaten!J436)</f>
        <v/>
      </c>
      <c r="K435" s="37" t="str">
        <f>IF(Kundendaten!C436="","",IF(J435&lt;0,-1,IF(J435&gt;Einstellungen!$C$11,0,IF(J435&lt;=Einstellungen!$D$15,5,IF(J435&lt;=Einstellungen!$D$16,4,IF(J435&lt;=Einstellungen!$D$17,3,IF(J435&lt;=Einstellungen!$D$18,2,1)))))))</f>
        <v/>
      </c>
      <c r="L435" s="37" t="str">
        <f>IF(Kundendaten!C436="","",IF(J435&lt;0,-1,IF(J435&gt;Einstellungen!$C$11,0,IF(Kundendaten!K436&gt;=Einstellungen!$C$24,5,IF(Kundendaten!K436&gt;=Einstellungen!$C$25,4,IF(Kundendaten!K436&gt;=Einstellungen!$C$26,3,IF(Kundendaten!K436&gt;=Einstellungen!$C$27,2,1)))))))</f>
        <v/>
      </c>
      <c r="M435" s="37" t="str">
        <f>IF(Kundendaten!C436="","",IF(J435&lt;0,-1,IF(J435&gt;Einstellungen!$C$11,0,IF(Kundendaten!L436&gt;=Einstellungen!$C$32,5,IF(Kundendaten!L436&gt;=Einstellungen!$C$33,4,IF(Kundendaten!L436&gt;=Einstellungen!$C$34,3,IF(Kundendaten!L436&gt;=Einstellungen!$C$35,2,1)))))))</f>
        <v/>
      </c>
      <c r="N435" s="37" t="str">
        <f>IF(Kundendaten!C436="","",IF(K435=-1,"",IF(K435=0,0,IF(SUM(Einstellungen!$G$15,Einstellungen!$G$24,Einstellungen!$G$32)&lt;&gt;100,"—",ROUND((K435*Einstellungen!$G$15+L435*Einstellungen!$G$24+M435*Einstellungen!$G$32)/100,1)))))</f>
        <v/>
      </c>
      <c r="O435" s="37" t="str">
        <f>IF(Kundendaten!C436="","",IF(K435=-1,"⚠ Datenfehler",IF(K435=0,"Inaktiv",IF(SUM(Einstellungen!$G$15,Einstellungen!$G$24,Einstellungen!$G$32)&lt;&gt;100,"—",IF(N435&gt;=4,"Champion",IF(N435&gt;=3,"Entwicklung",IF(N435&gt;=2,"Gefährdet","Abwanderung")))))))</f>
        <v/>
      </c>
    </row>
    <row r="436" spans="2:15" ht="14.25" customHeight="1" x14ac:dyDescent="0.35">
      <c r="B436" s="37" t="str">
        <f>IF(Kundendaten!C437="","",Kundendaten!B437)</f>
        <v/>
      </c>
      <c r="C436" s="38" t="str">
        <f>IF(Kundendaten!C437="","",IF(Kundendaten!C437="","",Kundendaten!C437))</f>
        <v/>
      </c>
      <c r="D436" s="38" t="str">
        <f>IF(Kundendaten!C437="","",IF(Kundendaten!D437="","",Kundendaten!D437))</f>
        <v/>
      </c>
      <c r="E436" s="38" t="str">
        <f>IF(Kundendaten!C437="","",IF(Kundendaten!E437="","",Kundendaten!E437))</f>
        <v/>
      </c>
      <c r="F436" s="38" t="str">
        <f>IF(Kundendaten!C437="","",IF(Kundendaten!F437="","",Kundendaten!F437))</f>
        <v/>
      </c>
      <c r="G436" s="37" t="str">
        <f>IF(Kundendaten!C437="","",IF(Kundendaten!G437="","",Kundendaten!G437))</f>
        <v/>
      </c>
      <c r="H436" s="38" t="str">
        <f>IF(Kundendaten!C437="","",IF(Kundendaten!H437="","",Kundendaten!H437))</f>
        <v/>
      </c>
      <c r="I436" s="37" t="str">
        <f>IF(Kundendaten!C437="","",IF(Kundendaten!I437="","",IF(OR(UPPER(Kundendaten!I437)="D",UPPER(Kundendaten!I437)="DE",UPPER(Kundendaten!I437)="DEU",UPPER(Kundendaten!I437)="DEUTSCHLAND",UPPER(Kundendaten!I437)="GERMANY",UPPER(Kundendaten!I437)="GER"),"",IFERROR(UPPER(VLOOKUP(UPPER(Kundendaten!I437),Laendercodes!$A:$B,2,FALSE())),UPPER(Kundendaten!I437)))))</f>
        <v/>
      </c>
      <c r="J436" s="59" t="str">
        <f>IF(Kundendaten!C437="","",Einstellungen!$C$9-Kundendaten!J437)</f>
        <v/>
      </c>
      <c r="K436" s="37" t="str">
        <f>IF(Kundendaten!C437="","",IF(J436&lt;0,-1,IF(J436&gt;Einstellungen!$C$11,0,IF(J436&lt;=Einstellungen!$D$15,5,IF(J436&lt;=Einstellungen!$D$16,4,IF(J436&lt;=Einstellungen!$D$17,3,IF(J436&lt;=Einstellungen!$D$18,2,1)))))))</f>
        <v/>
      </c>
      <c r="L436" s="37" t="str">
        <f>IF(Kundendaten!C437="","",IF(J436&lt;0,-1,IF(J436&gt;Einstellungen!$C$11,0,IF(Kundendaten!K437&gt;=Einstellungen!$C$24,5,IF(Kundendaten!K437&gt;=Einstellungen!$C$25,4,IF(Kundendaten!K437&gt;=Einstellungen!$C$26,3,IF(Kundendaten!K437&gt;=Einstellungen!$C$27,2,1)))))))</f>
        <v/>
      </c>
      <c r="M436" s="37" t="str">
        <f>IF(Kundendaten!C437="","",IF(J436&lt;0,-1,IF(J436&gt;Einstellungen!$C$11,0,IF(Kundendaten!L437&gt;=Einstellungen!$C$32,5,IF(Kundendaten!L437&gt;=Einstellungen!$C$33,4,IF(Kundendaten!L437&gt;=Einstellungen!$C$34,3,IF(Kundendaten!L437&gt;=Einstellungen!$C$35,2,1)))))))</f>
        <v/>
      </c>
      <c r="N436" s="37" t="str">
        <f>IF(Kundendaten!C437="","",IF(K436=-1,"",IF(K436=0,0,IF(SUM(Einstellungen!$G$15,Einstellungen!$G$24,Einstellungen!$G$32)&lt;&gt;100,"—",ROUND((K436*Einstellungen!$G$15+L436*Einstellungen!$G$24+M436*Einstellungen!$G$32)/100,1)))))</f>
        <v/>
      </c>
      <c r="O436" s="37" t="str">
        <f>IF(Kundendaten!C437="","",IF(K436=-1,"⚠ Datenfehler",IF(K436=0,"Inaktiv",IF(SUM(Einstellungen!$G$15,Einstellungen!$G$24,Einstellungen!$G$32)&lt;&gt;100,"—",IF(N436&gt;=4,"Champion",IF(N436&gt;=3,"Entwicklung",IF(N436&gt;=2,"Gefährdet","Abwanderung")))))))</f>
        <v/>
      </c>
    </row>
    <row r="437" spans="2:15" ht="14.25" customHeight="1" x14ac:dyDescent="0.35">
      <c r="B437" s="37" t="str">
        <f>IF(Kundendaten!C438="","",Kundendaten!B438)</f>
        <v/>
      </c>
      <c r="C437" s="38" t="str">
        <f>IF(Kundendaten!C438="","",IF(Kundendaten!C438="","",Kundendaten!C438))</f>
        <v/>
      </c>
      <c r="D437" s="38" t="str">
        <f>IF(Kundendaten!C438="","",IF(Kundendaten!D438="","",Kundendaten!D438))</f>
        <v/>
      </c>
      <c r="E437" s="38" t="str">
        <f>IF(Kundendaten!C438="","",IF(Kundendaten!E438="","",Kundendaten!E438))</f>
        <v/>
      </c>
      <c r="F437" s="38" t="str">
        <f>IF(Kundendaten!C438="","",IF(Kundendaten!F438="","",Kundendaten!F438))</f>
        <v/>
      </c>
      <c r="G437" s="37" t="str">
        <f>IF(Kundendaten!C438="","",IF(Kundendaten!G438="","",Kundendaten!G438))</f>
        <v/>
      </c>
      <c r="H437" s="38" t="str">
        <f>IF(Kundendaten!C438="","",IF(Kundendaten!H438="","",Kundendaten!H438))</f>
        <v/>
      </c>
      <c r="I437" s="37" t="str">
        <f>IF(Kundendaten!C438="","",IF(Kundendaten!I438="","",IF(OR(UPPER(Kundendaten!I438)="D",UPPER(Kundendaten!I438)="DE",UPPER(Kundendaten!I438)="DEU",UPPER(Kundendaten!I438)="DEUTSCHLAND",UPPER(Kundendaten!I438)="GERMANY",UPPER(Kundendaten!I438)="GER"),"",IFERROR(UPPER(VLOOKUP(UPPER(Kundendaten!I438),Laendercodes!$A:$B,2,FALSE())),UPPER(Kundendaten!I438)))))</f>
        <v/>
      </c>
      <c r="J437" s="59" t="str">
        <f>IF(Kundendaten!C438="","",Einstellungen!$C$9-Kundendaten!J438)</f>
        <v/>
      </c>
      <c r="K437" s="37" t="str">
        <f>IF(Kundendaten!C438="","",IF(J437&lt;0,-1,IF(J437&gt;Einstellungen!$C$11,0,IF(J437&lt;=Einstellungen!$D$15,5,IF(J437&lt;=Einstellungen!$D$16,4,IF(J437&lt;=Einstellungen!$D$17,3,IF(J437&lt;=Einstellungen!$D$18,2,1)))))))</f>
        <v/>
      </c>
      <c r="L437" s="37" t="str">
        <f>IF(Kundendaten!C438="","",IF(J437&lt;0,-1,IF(J437&gt;Einstellungen!$C$11,0,IF(Kundendaten!K438&gt;=Einstellungen!$C$24,5,IF(Kundendaten!K438&gt;=Einstellungen!$C$25,4,IF(Kundendaten!K438&gt;=Einstellungen!$C$26,3,IF(Kundendaten!K438&gt;=Einstellungen!$C$27,2,1)))))))</f>
        <v/>
      </c>
      <c r="M437" s="37" t="str">
        <f>IF(Kundendaten!C438="","",IF(J437&lt;0,-1,IF(J437&gt;Einstellungen!$C$11,0,IF(Kundendaten!L438&gt;=Einstellungen!$C$32,5,IF(Kundendaten!L438&gt;=Einstellungen!$C$33,4,IF(Kundendaten!L438&gt;=Einstellungen!$C$34,3,IF(Kundendaten!L438&gt;=Einstellungen!$C$35,2,1)))))))</f>
        <v/>
      </c>
      <c r="N437" s="37" t="str">
        <f>IF(Kundendaten!C438="","",IF(K437=-1,"",IF(K437=0,0,IF(SUM(Einstellungen!$G$15,Einstellungen!$G$24,Einstellungen!$G$32)&lt;&gt;100,"—",ROUND((K437*Einstellungen!$G$15+L437*Einstellungen!$G$24+M437*Einstellungen!$G$32)/100,1)))))</f>
        <v/>
      </c>
      <c r="O437" s="37" t="str">
        <f>IF(Kundendaten!C438="","",IF(K437=-1,"⚠ Datenfehler",IF(K437=0,"Inaktiv",IF(SUM(Einstellungen!$G$15,Einstellungen!$G$24,Einstellungen!$G$32)&lt;&gt;100,"—",IF(N437&gt;=4,"Champion",IF(N437&gt;=3,"Entwicklung",IF(N437&gt;=2,"Gefährdet","Abwanderung")))))))</f>
        <v/>
      </c>
    </row>
    <row r="438" spans="2:15" ht="14.25" customHeight="1" x14ac:dyDescent="0.35">
      <c r="B438" s="37" t="str">
        <f>IF(Kundendaten!C439="","",Kundendaten!B439)</f>
        <v/>
      </c>
      <c r="C438" s="38" t="str">
        <f>IF(Kundendaten!C439="","",IF(Kundendaten!C439="","",Kundendaten!C439))</f>
        <v/>
      </c>
      <c r="D438" s="38" t="str">
        <f>IF(Kundendaten!C439="","",IF(Kundendaten!D439="","",Kundendaten!D439))</f>
        <v/>
      </c>
      <c r="E438" s="38" t="str">
        <f>IF(Kundendaten!C439="","",IF(Kundendaten!E439="","",Kundendaten!E439))</f>
        <v/>
      </c>
      <c r="F438" s="38" t="str">
        <f>IF(Kundendaten!C439="","",IF(Kundendaten!F439="","",Kundendaten!F439))</f>
        <v/>
      </c>
      <c r="G438" s="37" t="str">
        <f>IF(Kundendaten!C439="","",IF(Kundendaten!G439="","",Kundendaten!G439))</f>
        <v/>
      </c>
      <c r="H438" s="38" t="str">
        <f>IF(Kundendaten!C439="","",IF(Kundendaten!H439="","",Kundendaten!H439))</f>
        <v/>
      </c>
      <c r="I438" s="37" t="str">
        <f>IF(Kundendaten!C439="","",IF(Kundendaten!I439="","",IF(OR(UPPER(Kundendaten!I439)="D",UPPER(Kundendaten!I439)="DE",UPPER(Kundendaten!I439)="DEU",UPPER(Kundendaten!I439)="DEUTSCHLAND",UPPER(Kundendaten!I439)="GERMANY",UPPER(Kundendaten!I439)="GER"),"",IFERROR(UPPER(VLOOKUP(UPPER(Kundendaten!I439),Laendercodes!$A:$B,2,FALSE())),UPPER(Kundendaten!I439)))))</f>
        <v/>
      </c>
      <c r="J438" s="59" t="str">
        <f>IF(Kundendaten!C439="","",Einstellungen!$C$9-Kundendaten!J439)</f>
        <v/>
      </c>
      <c r="K438" s="37" t="str">
        <f>IF(Kundendaten!C439="","",IF(J438&lt;0,-1,IF(J438&gt;Einstellungen!$C$11,0,IF(J438&lt;=Einstellungen!$D$15,5,IF(J438&lt;=Einstellungen!$D$16,4,IF(J438&lt;=Einstellungen!$D$17,3,IF(J438&lt;=Einstellungen!$D$18,2,1)))))))</f>
        <v/>
      </c>
      <c r="L438" s="37" t="str">
        <f>IF(Kundendaten!C439="","",IF(J438&lt;0,-1,IF(J438&gt;Einstellungen!$C$11,0,IF(Kundendaten!K439&gt;=Einstellungen!$C$24,5,IF(Kundendaten!K439&gt;=Einstellungen!$C$25,4,IF(Kundendaten!K439&gt;=Einstellungen!$C$26,3,IF(Kundendaten!K439&gt;=Einstellungen!$C$27,2,1)))))))</f>
        <v/>
      </c>
      <c r="M438" s="37" t="str">
        <f>IF(Kundendaten!C439="","",IF(J438&lt;0,-1,IF(J438&gt;Einstellungen!$C$11,0,IF(Kundendaten!L439&gt;=Einstellungen!$C$32,5,IF(Kundendaten!L439&gt;=Einstellungen!$C$33,4,IF(Kundendaten!L439&gt;=Einstellungen!$C$34,3,IF(Kundendaten!L439&gt;=Einstellungen!$C$35,2,1)))))))</f>
        <v/>
      </c>
      <c r="N438" s="37" t="str">
        <f>IF(Kundendaten!C439="","",IF(K438=-1,"",IF(K438=0,0,IF(SUM(Einstellungen!$G$15,Einstellungen!$G$24,Einstellungen!$G$32)&lt;&gt;100,"—",ROUND((K438*Einstellungen!$G$15+L438*Einstellungen!$G$24+M438*Einstellungen!$G$32)/100,1)))))</f>
        <v/>
      </c>
      <c r="O438" s="37" t="str">
        <f>IF(Kundendaten!C439="","",IF(K438=-1,"⚠ Datenfehler",IF(K438=0,"Inaktiv",IF(SUM(Einstellungen!$G$15,Einstellungen!$G$24,Einstellungen!$G$32)&lt;&gt;100,"—",IF(N438&gt;=4,"Champion",IF(N438&gt;=3,"Entwicklung",IF(N438&gt;=2,"Gefährdet","Abwanderung")))))))</f>
        <v/>
      </c>
    </row>
    <row r="439" spans="2:15" ht="14.25" customHeight="1" x14ac:dyDescent="0.35">
      <c r="B439" s="37" t="str">
        <f>IF(Kundendaten!C440="","",Kundendaten!B440)</f>
        <v/>
      </c>
      <c r="C439" s="38" t="str">
        <f>IF(Kundendaten!C440="","",IF(Kundendaten!C440="","",Kundendaten!C440))</f>
        <v/>
      </c>
      <c r="D439" s="38" t="str">
        <f>IF(Kundendaten!C440="","",IF(Kundendaten!D440="","",Kundendaten!D440))</f>
        <v/>
      </c>
      <c r="E439" s="38" t="str">
        <f>IF(Kundendaten!C440="","",IF(Kundendaten!E440="","",Kundendaten!E440))</f>
        <v/>
      </c>
      <c r="F439" s="38" t="str">
        <f>IF(Kundendaten!C440="","",IF(Kundendaten!F440="","",Kundendaten!F440))</f>
        <v/>
      </c>
      <c r="G439" s="37" t="str">
        <f>IF(Kundendaten!C440="","",IF(Kundendaten!G440="","",Kundendaten!G440))</f>
        <v/>
      </c>
      <c r="H439" s="38" t="str">
        <f>IF(Kundendaten!C440="","",IF(Kundendaten!H440="","",Kundendaten!H440))</f>
        <v/>
      </c>
      <c r="I439" s="37" t="str">
        <f>IF(Kundendaten!C440="","",IF(Kundendaten!I440="","",IF(OR(UPPER(Kundendaten!I440)="D",UPPER(Kundendaten!I440)="DE",UPPER(Kundendaten!I440)="DEU",UPPER(Kundendaten!I440)="DEUTSCHLAND",UPPER(Kundendaten!I440)="GERMANY",UPPER(Kundendaten!I440)="GER"),"",IFERROR(UPPER(VLOOKUP(UPPER(Kundendaten!I440),Laendercodes!$A:$B,2,FALSE())),UPPER(Kundendaten!I440)))))</f>
        <v/>
      </c>
      <c r="J439" s="59" t="str">
        <f>IF(Kundendaten!C440="","",Einstellungen!$C$9-Kundendaten!J440)</f>
        <v/>
      </c>
      <c r="K439" s="37" t="str">
        <f>IF(Kundendaten!C440="","",IF(J439&lt;0,-1,IF(J439&gt;Einstellungen!$C$11,0,IF(J439&lt;=Einstellungen!$D$15,5,IF(J439&lt;=Einstellungen!$D$16,4,IF(J439&lt;=Einstellungen!$D$17,3,IF(J439&lt;=Einstellungen!$D$18,2,1)))))))</f>
        <v/>
      </c>
      <c r="L439" s="37" t="str">
        <f>IF(Kundendaten!C440="","",IF(J439&lt;0,-1,IF(J439&gt;Einstellungen!$C$11,0,IF(Kundendaten!K440&gt;=Einstellungen!$C$24,5,IF(Kundendaten!K440&gt;=Einstellungen!$C$25,4,IF(Kundendaten!K440&gt;=Einstellungen!$C$26,3,IF(Kundendaten!K440&gt;=Einstellungen!$C$27,2,1)))))))</f>
        <v/>
      </c>
      <c r="M439" s="37" t="str">
        <f>IF(Kundendaten!C440="","",IF(J439&lt;0,-1,IF(J439&gt;Einstellungen!$C$11,0,IF(Kundendaten!L440&gt;=Einstellungen!$C$32,5,IF(Kundendaten!L440&gt;=Einstellungen!$C$33,4,IF(Kundendaten!L440&gt;=Einstellungen!$C$34,3,IF(Kundendaten!L440&gt;=Einstellungen!$C$35,2,1)))))))</f>
        <v/>
      </c>
      <c r="N439" s="37" t="str">
        <f>IF(Kundendaten!C440="","",IF(K439=-1,"",IF(K439=0,0,IF(SUM(Einstellungen!$G$15,Einstellungen!$G$24,Einstellungen!$G$32)&lt;&gt;100,"—",ROUND((K439*Einstellungen!$G$15+L439*Einstellungen!$G$24+M439*Einstellungen!$G$32)/100,1)))))</f>
        <v/>
      </c>
      <c r="O439" s="37" t="str">
        <f>IF(Kundendaten!C440="","",IF(K439=-1,"⚠ Datenfehler",IF(K439=0,"Inaktiv",IF(SUM(Einstellungen!$G$15,Einstellungen!$G$24,Einstellungen!$G$32)&lt;&gt;100,"—",IF(N439&gt;=4,"Champion",IF(N439&gt;=3,"Entwicklung",IF(N439&gt;=2,"Gefährdet","Abwanderung")))))))</f>
        <v/>
      </c>
    </row>
    <row r="440" spans="2:15" ht="14.25" customHeight="1" x14ac:dyDescent="0.35">
      <c r="B440" s="37" t="str">
        <f>IF(Kundendaten!C441="","",Kundendaten!B441)</f>
        <v/>
      </c>
      <c r="C440" s="38" t="str">
        <f>IF(Kundendaten!C441="","",IF(Kundendaten!C441="","",Kundendaten!C441))</f>
        <v/>
      </c>
      <c r="D440" s="38" t="str">
        <f>IF(Kundendaten!C441="","",IF(Kundendaten!D441="","",Kundendaten!D441))</f>
        <v/>
      </c>
      <c r="E440" s="38" t="str">
        <f>IF(Kundendaten!C441="","",IF(Kundendaten!E441="","",Kundendaten!E441))</f>
        <v/>
      </c>
      <c r="F440" s="38" t="str">
        <f>IF(Kundendaten!C441="","",IF(Kundendaten!F441="","",Kundendaten!F441))</f>
        <v/>
      </c>
      <c r="G440" s="37" t="str">
        <f>IF(Kundendaten!C441="","",IF(Kundendaten!G441="","",Kundendaten!G441))</f>
        <v/>
      </c>
      <c r="H440" s="38" t="str">
        <f>IF(Kundendaten!C441="","",IF(Kundendaten!H441="","",Kundendaten!H441))</f>
        <v/>
      </c>
      <c r="I440" s="37" t="str">
        <f>IF(Kundendaten!C441="","",IF(Kundendaten!I441="","",IF(OR(UPPER(Kundendaten!I441)="D",UPPER(Kundendaten!I441)="DE",UPPER(Kundendaten!I441)="DEU",UPPER(Kundendaten!I441)="DEUTSCHLAND",UPPER(Kundendaten!I441)="GERMANY",UPPER(Kundendaten!I441)="GER"),"",IFERROR(UPPER(VLOOKUP(UPPER(Kundendaten!I441),Laendercodes!$A:$B,2,FALSE())),UPPER(Kundendaten!I441)))))</f>
        <v/>
      </c>
      <c r="J440" s="59" t="str">
        <f>IF(Kundendaten!C441="","",Einstellungen!$C$9-Kundendaten!J441)</f>
        <v/>
      </c>
      <c r="K440" s="37" t="str">
        <f>IF(Kundendaten!C441="","",IF(J440&lt;0,-1,IF(J440&gt;Einstellungen!$C$11,0,IF(J440&lt;=Einstellungen!$D$15,5,IF(J440&lt;=Einstellungen!$D$16,4,IF(J440&lt;=Einstellungen!$D$17,3,IF(J440&lt;=Einstellungen!$D$18,2,1)))))))</f>
        <v/>
      </c>
      <c r="L440" s="37" t="str">
        <f>IF(Kundendaten!C441="","",IF(J440&lt;0,-1,IF(J440&gt;Einstellungen!$C$11,0,IF(Kundendaten!K441&gt;=Einstellungen!$C$24,5,IF(Kundendaten!K441&gt;=Einstellungen!$C$25,4,IF(Kundendaten!K441&gt;=Einstellungen!$C$26,3,IF(Kundendaten!K441&gt;=Einstellungen!$C$27,2,1)))))))</f>
        <v/>
      </c>
      <c r="M440" s="37" t="str">
        <f>IF(Kundendaten!C441="","",IF(J440&lt;0,-1,IF(J440&gt;Einstellungen!$C$11,0,IF(Kundendaten!L441&gt;=Einstellungen!$C$32,5,IF(Kundendaten!L441&gt;=Einstellungen!$C$33,4,IF(Kundendaten!L441&gt;=Einstellungen!$C$34,3,IF(Kundendaten!L441&gt;=Einstellungen!$C$35,2,1)))))))</f>
        <v/>
      </c>
      <c r="N440" s="37" t="str">
        <f>IF(Kundendaten!C441="","",IF(K440=-1,"",IF(K440=0,0,IF(SUM(Einstellungen!$G$15,Einstellungen!$G$24,Einstellungen!$G$32)&lt;&gt;100,"—",ROUND((K440*Einstellungen!$G$15+L440*Einstellungen!$G$24+M440*Einstellungen!$G$32)/100,1)))))</f>
        <v/>
      </c>
      <c r="O440" s="37" t="str">
        <f>IF(Kundendaten!C441="","",IF(K440=-1,"⚠ Datenfehler",IF(K440=0,"Inaktiv",IF(SUM(Einstellungen!$G$15,Einstellungen!$G$24,Einstellungen!$G$32)&lt;&gt;100,"—",IF(N440&gt;=4,"Champion",IF(N440&gt;=3,"Entwicklung",IF(N440&gt;=2,"Gefährdet","Abwanderung")))))))</f>
        <v/>
      </c>
    </row>
    <row r="441" spans="2:15" ht="14.25" customHeight="1" x14ac:dyDescent="0.35">
      <c r="B441" s="37" t="str">
        <f>IF(Kundendaten!C442="","",Kundendaten!B442)</f>
        <v/>
      </c>
      <c r="C441" s="38" t="str">
        <f>IF(Kundendaten!C442="","",IF(Kundendaten!C442="","",Kundendaten!C442))</f>
        <v/>
      </c>
      <c r="D441" s="38" t="str">
        <f>IF(Kundendaten!C442="","",IF(Kundendaten!D442="","",Kundendaten!D442))</f>
        <v/>
      </c>
      <c r="E441" s="38" t="str">
        <f>IF(Kundendaten!C442="","",IF(Kundendaten!E442="","",Kundendaten!E442))</f>
        <v/>
      </c>
      <c r="F441" s="38" t="str">
        <f>IF(Kundendaten!C442="","",IF(Kundendaten!F442="","",Kundendaten!F442))</f>
        <v/>
      </c>
      <c r="G441" s="37" t="str">
        <f>IF(Kundendaten!C442="","",IF(Kundendaten!G442="","",Kundendaten!G442))</f>
        <v/>
      </c>
      <c r="H441" s="38" t="str">
        <f>IF(Kundendaten!C442="","",IF(Kundendaten!H442="","",Kundendaten!H442))</f>
        <v/>
      </c>
      <c r="I441" s="37" t="str">
        <f>IF(Kundendaten!C442="","",IF(Kundendaten!I442="","",IF(OR(UPPER(Kundendaten!I442)="D",UPPER(Kundendaten!I442)="DE",UPPER(Kundendaten!I442)="DEU",UPPER(Kundendaten!I442)="DEUTSCHLAND",UPPER(Kundendaten!I442)="GERMANY",UPPER(Kundendaten!I442)="GER"),"",IFERROR(UPPER(VLOOKUP(UPPER(Kundendaten!I442),Laendercodes!$A:$B,2,FALSE())),UPPER(Kundendaten!I442)))))</f>
        <v/>
      </c>
      <c r="J441" s="59" t="str">
        <f>IF(Kundendaten!C442="","",Einstellungen!$C$9-Kundendaten!J442)</f>
        <v/>
      </c>
      <c r="K441" s="37" t="str">
        <f>IF(Kundendaten!C442="","",IF(J441&lt;0,-1,IF(J441&gt;Einstellungen!$C$11,0,IF(J441&lt;=Einstellungen!$D$15,5,IF(J441&lt;=Einstellungen!$D$16,4,IF(J441&lt;=Einstellungen!$D$17,3,IF(J441&lt;=Einstellungen!$D$18,2,1)))))))</f>
        <v/>
      </c>
      <c r="L441" s="37" t="str">
        <f>IF(Kundendaten!C442="","",IF(J441&lt;0,-1,IF(J441&gt;Einstellungen!$C$11,0,IF(Kundendaten!K442&gt;=Einstellungen!$C$24,5,IF(Kundendaten!K442&gt;=Einstellungen!$C$25,4,IF(Kundendaten!K442&gt;=Einstellungen!$C$26,3,IF(Kundendaten!K442&gt;=Einstellungen!$C$27,2,1)))))))</f>
        <v/>
      </c>
      <c r="M441" s="37" t="str">
        <f>IF(Kundendaten!C442="","",IF(J441&lt;0,-1,IF(J441&gt;Einstellungen!$C$11,0,IF(Kundendaten!L442&gt;=Einstellungen!$C$32,5,IF(Kundendaten!L442&gt;=Einstellungen!$C$33,4,IF(Kundendaten!L442&gt;=Einstellungen!$C$34,3,IF(Kundendaten!L442&gt;=Einstellungen!$C$35,2,1)))))))</f>
        <v/>
      </c>
      <c r="N441" s="37" t="str">
        <f>IF(Kundendaten!C442="","",IF(K441=-1,"",IF(K441=0,0,IF(SUM(Einstellungen!$G$15,Einstellungen!$G$24,Einstellungen!$G$32)&lt;&gt;100,"—",ROUND((K441*Einstellungen!$G$15+L441*Einstellungen!$G$24+M441*Einstellungen!$G$32)/100,1)))))</f>
        <v/>
      </c>
      <c r="O441" s="37" t="str">
        <f>IF(Kundendaten!C442="","",IF(K441=-1,"⚠ Datenfehler",IF(K441=0,"Inaktiv",IF(SUM(Einstellungen!$G$15,Einstellungen!$G$24,Einstellungen!$G$32)&lt;&gt;100,"—",IF(N441&gt;=4,"Champion",IF(N441&gt;=3,"Entwicklung",IF(N441&gt;=2,"Gefährdet","Abwanderung")))))))</f>
        <v/>
      </c>
    </row>
    <row r="442" spans="2:15" ht="14.25" customHeight="1" x14ac:dyDescent="0.35">
      <c r="B442" s="37" t="str">
        <f>IF(Kundendaten!C443="","",Kundendaten!B443)</f>
        <v/>
      </c>
      <c r="C442" s="38" t="str">
        <f>IF(Kundendaten!C443="","",IF(Kundendaten!C443="","",Kundendaten!C443))</f>
        <v/>
      </c>
      <c r="D442" s="38" t="str">
        <f>IF(Kundendaten!C443="","",IF(Kundendaten!D443="","",Kundendaten!D443))</f>
        <v/>
      </c>
      <c r="E442" s="38" t="str">
        <f>IF(Kundendaten!C443="","",IF(Kundendaten!E443="","",Kundendaten!E443))</f>
        <v/>
      </c>
      <c r="F442" s="38" t="str">
        <f>IF(Kundendaten!C443="","",IF(Kundendaten!F443="","",Kundendaten!F443))</f>
        <v/>
      </c>
      <c r="G442" s="37" t="str">
        <f>IF(Kundendaten!C443="","",IF(Kundendaten!G443="","",Kundendaten!G443))</f>
        <v/>
      </c>
      <c r="H442" s="38" t="str">
        <f>IF(Kundendaten!C443="","",IF(Kundendaten!H443="","",Kundendaten!H443))</f>
        <v/>
      </c>
      <c r="I442" s="37" t="str">
        <f>IF(Kundendaten!C443="","",IF(Kundendaten!I443="","",IF(OR(UPPER(Kundendaten!I443)="D",UPPER(Kundendaten!I443)="DE",UPPER(Kundendaten!I443)="DEU",UPPER(Kundendaten!I443)="DEUTSCHLAND",UPPER(Kundendaten!I443)="GERMANY",UPPER(Kundendaten!I443)="GER"),"",IFERROR(UPPER(VLOOKUP(UPPER(Kundendaten!I443),Laendercodes!$A:$B,2,FALSE())),UPPER(Kundendaten!I443)))))</f>
        <v/>
      </c>
      <c r="J442" s="59" t="str">
        <f>IF(Kundendaten!C443="","",Einstellungen!$C$9-Kundendaten!J443)</f>
        <v/>
      </c>
      <c r="K442" s="37" t="str">
        <f>IF(Kundendaten!C443="","",IF(J442&lt;0,-1,IF(J442&gt;Einstellungen!$C$11,0,IF(J442&lt;=Einstellungen!$D$15,5,IF(J442&lt;=Einstellungen!$D$16,4,IF(J442&lt;=Einstellungen!$D$17,3,IF(J442&lt;=Einstellungen!$D$18,2,1)))))))</f>
        <v/>
      </c>
      <c r="L442" s="37" t="str">
        <f>IF(Kundendaten!C443="","",IF(J442&lt;0,-1,IF(J442&gt;Einstellungen!$C$11,0,IF(Kundendaten!K443&gt;=Einstellungen!$C$24,5,IF(Kundendaten!K443&gt;=Einstellungen!$C$25,4,IF(Kundendaten!K443&gt;=Einstellungen!$C$26,3,IF(Kundendaten!K443&gt;=Einstellungen!$C$27,2,1)))))))</f>
        <v/>
      </c>
      <c r="M442" s="37" t="str">
        <f>IF(Kundendaten!C443="","",IF(J442&lt;0,-1,IF(J442&gt;Einstellungen!$C$11,0,IF(Kundendaten!L443&gt;=Einstellungen!$C$32,5,IF(Kundendaten!L443&gt;=Einstellungen!$C$33,4,IF(Kundendaten!L443&gt;=Einstellungen!$C$34,3,IF(Kundendaten!L443&gt;=Einstellungen!$C$35,2,1)))))))</f>
        <v/>
      </c>
      <c r="N442" s="37" t="str">
        <f>IF(Kundendaten!C443="","",IF(K442=-1,"",IF(K442=0,0,IF(SUM(Einstellungen!$G$15,Einstellungen!$G$24,Einstellungen!$G$32)&lt;&gt;100,"—",ROUND((K442*Einstellungen!$G$15+L442*Einstellungen!$G$24+M442*Einstellungen!$G$32)/100,1)))))</f>
        <v/>
      </c>
      <c r="O442" s="37" t="str">
        <f>IF(Kundendaten!C443="","",IF(K442=-1,"⚠ Datenfehler",IF(K442=0,"Inaktiv",IF(SUM(Einstellungen!$G$15,Einstellungen!$G$24,Einstellungen!$G$32)&lt;&gt;100,"—",IF(N442&gt;=4,"Champion",IF(N442&gt;=3,"Entwicklung",IF(N442&gt;=2,"Gefährdet","Abwanderung")))))))</f>
        <v/>
      </c>
    </row>
    <row r="443" spans="2:15" ht="14.25" customHeight="1" x14ac:dyDescent="0.35">
      <c r="B443" s="37" t="str">
        <f>IF(Kundendaten!C444="","",Kundendaten!B444)</f>
        <v/>
      </c>
      <c r="C443" s="38" t="str">
        <f>IF(Kundendaten!C444="","",IF(Kundendaten!C444="","",Kundendaten!C444))</f>
        <v/>
      </c>
      <c r="D443" s="38" t="str">
        <f>IF(Kundendaten!C444="","",IF(Kundendaten!D444="","",Kundendaten!D444))</f>
        <v/>
      </c>
      <c r="E443" s="38" t="str">
        <f>IF(Kundendaten!C444="","",IF(Kundendaten!E444="","",Kundendaten!E444))</f>
        <v/>
      </c>
      <c r="F443" s="38" t="str">
        <f>IF(Kundendaten!C444="","",IF(Kundendaten!F444="","",Kundendaten!F444))</f>
        <v/>
      </c>
      <c r="G443" s="37" t="str">
        <f>IF(Kundendaten!C444="","",IF(Kundendaten!G444="","",Kundendaten!G444))</f>
        <v/>
      </c>
      <c r="H443" s="38" t="str">
        <f>IF(Kundendaten!C444="","",IF(Kundendaten!H444="","",Kundendaten!H444))</f>
        <v/>
      </c>
      <c r="I443" s="37" t="str">
        <f>IF(Kundendaten!C444="","",IF(Kundendaten!I444="","",IF(OR(UPPER(Kundendaten!I444)="D",UPPER(Kundendaten!I444)="DE",UPPER(Kundendaten!I444)="DEU",UPPER(Kundendaten!I444)="DEUTSCHLAND",UPPER(Kundendaten!I444)="GERMANY",UPPER(Kundendaten!I444)="GER"),"",IFERROR(UPPER(VLOOKUP(UPPER(Kundendaten!I444),Laendercodes!$A:$B,2,FALSE())),UPPER(Kundendaten!I444)))))</f>
        <v/>
      </c>
      <c r="J443" s="59" t="str">
        <f>IF(Kundendaten!C444="","",Einstellungen!$C$9-Kundendaten!J444)</f>
        <v/>
      </c>
      <c r="K443" s="37" t="str">
        <f>IF(Kundendaten!C444="","",IF(J443&lt;0,-1,IF(J443&gt;Einstellungen!$C$11,0,IF(J443&lt;=Einstellungen!$D$15,5,IF(J443&lt;=Einstellungen!$D$16,4,IF(J443&lt;=Einstellungen!$D$17,3,IF(J443&lt;=Einstellungen!$D$18,2,1)))))))</f>
        <v/>
      </c>
      <c r="L443" s="37" t="str">
        <f>IF(Kundendaten!C444="","",IF(J443&lt;0,-1,IF(J443&gt;Einstellungen!$C$11,0,IF(Kundendaten!K444&gt;=Einstellungen!$C$24,5,IF(Kundendaten!K444&gt;=Einstellungen!$C$25,4,IF(Kundendaten!K444&gt;=Einstellungen!$C$26,3,IF(Kundendaten!K444&gt;=Einstellungen!$C$27,2,1)))))))</f>
        <v/>
      </c>
      <c r="M443" s="37" t="str">
        <f>IF(Kundendaten!C444="","",IF(J443&lt;0,-1,IF(J443&gt;Einstellungen!$C$11,0,IF(Kundendaten!L444&gt;=Einstellungen!$C$32,5,IF(Kundendaten!L444&gt;=Einstellungen!$C$33,4,IF(Kundendaten!L444&gt;=Einstellungen!$C$34,3,IF(Kundendaten!L444&gt;=Einstellungen!$C$35,2,1)))))))</f>
        <v/>
      </c>
      <c r="N443" s="37" t="str">
        <f>IF(Kundendaten!C444="","",IF(K443=-1,"",IF(K443=0,0,IF(SUM(Einstellungen!$G$15,Einstellungen!$G$24,Einstellungen!$G$32)&lt;&gt;100,"—",ROUND((K443*Einstellungen!$G$15+L443*Einstellungen!$G$24+M443*Einstellungen!$G$32)/100,1)))))</f>
        <v/>
      </c>
      <c r="O443" s="37" t="str">
        <f>IF(Kundendaten!C444="","",IF(K443=-1,"⚠ Datenfehler",IF(K443=0,"Inaktiv",IF(SUM(Einstellungen!$G$15,Einstellungen!$G$24,Einstellungen!$G$32)&lt;&gt;100,"—",IF(N443&gt;=4,"Champion",IF(N443&gt;=3,"Entwicklung",IF(N443&gt;=2,"Gefährdet","Abwanderung")))))))</f>
        <v/>
      </c>
    </row>
    <row r="444" spans="2:15" ht="14.25" customHeight="1" x14ac:dyDescent="0.35">
      <c r="B444" s="37" t="str">
        <f>IF(Kundendaten!C445="","",Kundendaten!B445)</f>
        <v/>
      </c>
      <c r="C444" s="38" t="str">
        <f>IF(Kundendaten!C445="","",IF(Kundendaten!C445="","",Kundendaten!C445))</f>
        <v/>
      </c>
      <c r="D444" s="38" t="str">
        <f>IF(Kundendaten!C445="","",IF(Kundendaten!D445="","",Kundendaten!D445))</f>
        <v/>
      </c>
      <c r="E444" s="38" t="str">
        <f>IF(Kundendaten!C445="","",IF(Kundendaten!E445="","",Kundendaten!E445))</f>
        <v/>
      </c>
      <c r="F444" s="38" t="str">
        <f>IF(Kundendaten!C445="","",IF(Kundendaten!F445="","",Kundendaten!F445))</f>
        <v/>
      </c>
      <c r="G444" s="37" t="str">
        <f>IF(Kundendaten!C445="","",IF(Kundendaten!G445="","",Kundendaten!G445))</f>
        <v/>
      </c>
      <c r="H444" s="38" t="str">
        <f>IF(Kundendaten!C445="","",IF(Kundendaten!H445="","",Kundendaten!H445))</f>
        <v/>
      </c>
      <c r="I444" s="37" t="str">
        <f>IF(Kundendaten!C445="","",IF(Kundendaten!I445="","",IF(OR(UPPER(Kundendaten!I445)="D",UPPER(Kundendaten!I445)="DE",UPPER(Kundendaten!I445)="DEU",UPPER(Kundendaten!I445)="DEUTSCHLAND",UPPER(Kundendaten!I445)="GERMANY",UPPER(Kundendaten!I445)="GER"),"",IFERROR(UPPER(VLOOKUP(UPPER(Kundendaten!I445),Laendercodes!$A:$B,2,FALSE())),UPPER(Kundendaten!I445)))))</f>
        <v/>
      </c>
      <c r="J444" s="59" t="str">
        <f>IF(Kundendaten!C445="","",Einstellungen!$C$9-Kundendaten!J445)</f>
        <v/>
      </c>
      <c r="K444" s="37" t="str">
        <f>IF(Kundendaten!C445="","",IF(J444&lt;0,-1,IF(J444&gt;Einstellungen!$C$11,0,IF(J444&lt;=Einstellungen!$D$15,5,IF(J444&lt;=Einstellungen!$D$16,4,IF(J444&lt;=Einstellungen!$D$17,3,IF(J444&lt;=Einstellungen!$D$18,2,1)))))))</f>
        <v/>
      </c>
      <c r="L444" s="37" t="str">
        <f>IF(Kundendaten!C445="","",IF(J444&lt;0,-1,IF(J444&gt;Einstellungen!$C$11,0,IF(Kundendaten!K445&gt;=Einstellungen!$C$24,5,IF(Kundendaten!K445&gt;=Einstellungen!$C$25,4,IF(Kundendaten!K445&gt;=Einstellungen!$C$26,3,IF(Kundendaten!K445&gt;=Einstellungen!$C$27,2,1)))))))</f>
        <v/>
      </c>
      <c r="M444" s="37" t="str">
        <f>IF(Kundendaten!C445="","",IF(J444&lt;0,-1,IF(J444&gt;Einstellungen!$C$11,0,IF(Kundendaten!L445&gt;=Einstellungen!$C$32,5,IF(Kundendaten!L445&gt;=Einstellungen!$C$33,4,IF(Kundendaten!L445&gt;=Einstellungen!$C$34,3,IF(Kundendaten!L445&gt;=Einstellungen!$C$35,2,1)))))))</f>
        <v/>
      </c>
      <c r="N444" s="37" t="str">
        <f>IF(Kundendaten!C445="","",IF(K444=-1,"",IF(K444=0,0,IF(SUM(Einstellungen!$G$15,Einstellungen!$G$24,Einstellungen!$G$32)&lt;&gt;100,"—",ROUND((K444*Einstellungen!$G$15+L444*Einstellungen!$G$24+M444*Einstellungen!$G$32)/100,1)))))</f>
        <v/>
      </c>
      <c r="O444" s="37" t="str">
        <f>IF(Kundendaten!C445="","",IF(K444=-1,"⚠ Datenfehler",IF(K444=0,"Inaktiv",IF(SUM(Einstellungen!$G$15,Einstellungen!$G$24,Einstellungen!$G$32)&lt;&gt;100,"—",IF(N444&gt;=4,"Champion",IF(N444&gt;=3,"Entwicklung",IF(N444&gt;=2,"Gefährdet","Abwanderung")))))))</f>
        <v/>
      </c>
    </row>
    <row r="445" spans="2:15" ht="14.25" customHeight="1" x14ac:dyDescent="0.35">
      <c r="B445" s="37" t="str">
        <f>IF(Kundendaten!C446="","",Kundendaten!B446)</f>
        <v/>
      </c>
      <c r="C445" s="38" t="str">
        <f>IF(Kundendaten!C446="","",IF(Kundendaten!C446="","",Kundendaten!C446))</f>
        <v/>
      </c>
      <c r="D445" s="38" t="str">
        <f>IF(Kundendaten!C446="","",IF(Kundendaten!D446="","",Kundendaten!D446))</f>
        <v/>
      </c>
      <c r="E445" s="38" t="str">
        <f>IF(Kundendaten!C446="","",IF(Kundendaten!E446="","",Kundendaten!E446))</f>
        <v/>
      </c>
      <c r="F445" s="38" t="str">
        <f>IF(Kundendaten!C446="","",IF(Kundendaten!F446="","",Kundendaten!F446))</f>
        <v/>
      </c>
      <c r="G445" s="37" t="str">
        <f>IF(Kundendaten!C446="","",IF(Kundendaten!G446="","",Kundendaten!G446))</f>
        <v/>
      </c>
      <c r="H445" s="38" t="str">
        <f>IF(Kundendaten!C446="","",IF(Kundendaten!H446="","",Kundendaten!H446))</f>
        <v/>
      </c>
      <c r="I445" s="37" t="str">
        <f>IF(Kundendaten!C446="","",IF(Kundendaten!I446="","",IF(OR(UPPER(Kundendaten!I446)="D",UPPER(Kundendaten!I446)="DE",UPPER(Kundendaten!I446)="DEU",UPPER(Kundendaten!I446)="DEUTSCHLAND",UPPER(Kundendaten!I446)="GERMANY",UPPER(Kundendaten!I446)="GER"),"",IFERROR(UPPER(VLOOKUP(UPPER(Kundendaten!I446),Laendercodes!$A:$B,2,FALSE())),UPPER(Kundendaten!I446)))))</f>
        <v/>
      </c>
      <c r="J445" s="59" t="str">
        <f>IF(Kundendaten!C446="","",Einstellungen!$C$9-Kundendaten!J446)</f>
        <v/>
      </c>
      <c r="K445" s="37" t="str">
        <f>IF(Kundendaten!C446="","",IF(J445&lt;0,-1,IF(J445&gt;Einstellungen!$C$11,0,IF(J445&lt;=Einstellungen!$D$15,5,IF(J445&lt;=Einstellungen!$D$16,4,IF(J445&lt;=Einstellungen!$D$17,3,IF(J445&lt;=Einstellungen!$D$18,2,1)))))))</f>
        <v/>
      </c>
      <c r="L445" s="37" t="str">
        <f>IF(Kundendaten!C446="","",IF(J445&lt;0,-1,IF(J445&gt;Einstellungen!$C$11,0,IF(Kundendaten!K446&gt;=Einstellungen!$C$24,5,IF(Kundendaten!K446&gt;=Einstellungen!$C$25,4,IF(Kundendaten!K446&gt;=Einstellungen!$C$26,3,IF(Kundendaten!K446&gt;=Einstellungen!$C$27,2,1)))))))</f>
        <v/>
      </c>
      <c r="M445" s="37" t="str">
        <f>IF(Kundendaten!C446="","",IF(J445&lt;0,-1,IF(J445&gt;Einstellungen!$C$11,0,IF(Kundendaten!L446&gt;=Einstellungen!$C$32,5,IF(Kundendaten!L446&gt;=Einstellungen!$C$33,4,IF(Kundendaten!L446&gt;=Einstellungen!$C$34,3,IF(Kundendaten!L446&gt;=Einstellungen!$C$35,2,1)))))))</f>
        <v/>
      </c>
      <c r="N445" s="37" t="str">
        <f>IF(Kundendaten!C446="","",IF(K445=-1,"",IF(K445=0,0,IF(SUM(Einstellungen!$G$15,Einstellungen!$G$24,Einstellungen!$G$32)&lt;&gt;100,"—",ROUND((K445*Einstellungen!$G$15+L445*Einstellungen!$G$24+M445*Einstellungen!$G$32)/100,1)))))</f>
        <v/>
      </c>
      <c r="O445" s="37" t="str">
        <f>IF(Kundendaten!C446="","",IF(K445=-1,"⚠ Datenfehler",IF(K445=0,"Inaktiv",IF(SUM(Einstellungen!$G$15,Einstellungen!$G$24,Einstellungen!$G$32)&lt;&gt;100,"—",IF(N445&gt;=4,"Champion",IF(N445&gt;=3,"Entwicklung",IF(N445&gt;=2,"Gefährdet","Abwanderung")))))))</f>
        <v/>
      </c>
    </row>
    <row r="446" spans="2:15" ht="14.25" customHeight="1" x14ac:dyDescent="0.35">
      <c r="B446" s="37" t="str">
        <f>IF(Kundendaten!C447="","",Kundendaten!B447)</f>
        <v/>
      </c>
      <c r="C446" s="38" t="str">
        <f>IF(Kundendaten!C447="","",IF(Kundendaten!C447="","",Kundendaten!C447))</f>
        <v/>
      </c>
      <c r="D446" s="38" t="str">
        <f>IF(Kundendaten!C447="","",IF(Kundendaten!D447="","",Kundendaten!D447))</f>
        <v/>
      </c>
      <c r="E446" s="38" t="str">
        <f>IF(Kundendaten!C447="","",IF(Kundendaten!E447="","",Kundendaten!E447))</f>
        <v/>
      </c>
      <c r="F446" s="38" t="str">
        <f>IF(Kundendaten!C447="","",IF(Kundendaten!F447="","",Kundendaten!F447))</f>
        <v/>
      </c>
      <c r="G446" s="37" t="str">
        <f>IF(Kundendaten!C447="","",IF(Kundendaten!G447="","",Kundendaten!G447))</f>
        <v/>
      </c>
      <c r="H446" s="38" t="str">
        <f>IF(Kundendaten!C447="","",IF(Kundendaten!H447="","",Kundendaten!H447))</f>
        <v/>
      </c>
      <c r="I446" s="37" t="str">
        <f>IF(Kundendaten!C447="","",IF(Kundendaten!I447="","",IF(OR(UPPER(Kundendaten!I447)="D",UPPER(Kundendaten!I447)="DE",UPPER(Kundendaten!I447)="DEU",UPPER(Kundendaten!I447)="DEUTSCHLAND",UPPER(Kundendaten!I447)="GERMANY",UPPER(Kundendaten!I447)="GER"),"",IFERROR(UPPER(VLOOKUP(UPPER(Kundendaten!I447),Laendercodes!$A:$B,2,FALSE())),UPPER(Kundendaten!I447)))))</f>
        <v/>
      </c>
      <c r="J446" s="59" t="str">
        <f>IF(Kundendaten!C447="","",Einstellungen!$C$9-Kundendaten!J447)</f>
        <v/>
      </c>
      <c r="K446" s="37" t="str">
        <f>IF(Kundendaten!C447="","",IF(J446&lt;0,-1,IF(J446&gt;Einstellungen!$C$11,0,IF(J446&lt;=Einstellungen!$D$15,5,IF(J446&lt;=Einstellungen!$D$16,4,IF(J446&lt;=Einstellungen!$D$17,3,IF(J446&lt;=Einstellungen!$D$18,2,1)))))))</f>
        <v/>
      </c>
      <c r="L446" s="37" t="str">
        <f>IF(Kundendaten!C447="","",IF(J446&lt;0,-1,IF(J446&gt;Einstellungen!$C$11,0,IF(Kundendaten!K447&gt;=Einstellungen!$C$24,5,IF(Kundendaten!K447&gt;=Einstellungen!$C$25,4,IF(Kundendaten!K447&gt;=Einstellungen!$C$26,3,IF(Kundendaten!K447&gt;=Einstellungen!$C$27,2,1)))))))</f>
        <v/>
      </c>
      <c r="M446" s="37" t="str">
        <f>IF(Kundendaten!C447="","",IF(J446&lt;0,-1,IF(J446&gt;Einstellungen!$C$11,0,IF(Kundendaten!L447&gt;=Einstellungen!$C$32,5,IF(Kundendaten!L447&gt;=Einstellungen!$C$33,4,IF(Kundendaten!L447&gt;=Einstellungen!$C$34,3,IF(Kundendaten!L447&gt;=Einstellungen!$C$35,2,1)))))))</f>
        <v/>
      </c>
      <c r="N446" s="37" t="str">
        <f>IF(Kundendaten!C447="","",IF(K446=-1,"",IF(K446=0,0,IF(SUM(Einstellungen!$G$15,Einstellungen!$G$24,Einstellungen!$G$32)&lt;&gt;100,"—",ROUND((K446*Einstellungen!$G$15+L446*Einstellungen!$G$24+M446*Einstellungen!$G$32)/100,1)))))</f>
        <v/>
      </c>
      <c r="O446" s="37" t="str">
        <f>IF(Kundendaten!C447="","",IF(K446=-1,"⚠ Datenfehler",IF(K446=0,"Inaktiv",IF(SUM(Einstellungen!$G$15,Einstellungen!$G$24,Einstellungen!$G$32)&lt;&gt;100,"—",IF(N446&gt;=4,"Champion",IF(N446&gt;=3,"Entwicklung",IF(N446&gt;=2,"Gefährdet","Abwanderung")))))))</f>
        <v/>
      </c>
    </row>
    <row r="447" spans="2:15" ht="14.25" customHeight="1" x14ac:dyDescent="0.35">
      <c r="B447" s="37" t="str">
        <f>IF(Kundendaten!C448="","",Kundendaten!B448)</f>
        <v/>
      </c>
      <c r="C447" s="38" t="str">
        <f>IF(Kundendaten!C448="","",IF(Kundendaten!C448="","",Kundendaten!C448))</f>
        <v/>
      </c>
      <c r="D447" s="38" t="str">
        <f>IF(Kundendaten!C448="","",IF(Kundendaten!D448="","",Kundendaten!D448))</f>
        <v/>
      </c>
      <c r="E447" s="38" t="str">
        <f>IF(Kundendaten!C448="","",IF(Kundendaten!E448="","",Kundendaten!E448))</f>
        <v/>
      </c>
      <c r="F447" s="38" t="str">
        <f>IF(Kundendaten!C448="","",IF(Kundendaten!F448="","",Kundendaten!F448))</f>
        <v/>
      </c>
      <c r="G447" s="37" t="str">
        <f>IF(Kundendaten!C448="","",IF(Kundendaten!G448="","",Kundendaten!G448))</f>
        <v/>
      </c>
      <c r="H447" s="38" t="str">
        <f>IF(Kundendaten!C448="","",IF(Kundendaten!H448="","",Kundendaten!H448))</f>
        <v/>
      </c>
      <c r="I447" s="37" t="str">
        <f>IF(Kundendaten!C448="","",IF(Kundendaten!I448="","",IF(OR(UPPER(Kundendaten!I448)="D",UPPER(Kundendaten!I448)="DE",UPPER(Kundendaten!I448)="DEU",UPPER(Kundendaten!I448)="DEUTSCHLAND",UPPER(Kundendaten!I448)="GERMANY",UPPER(Kundendaten!I448)="GER"),"",IFERROR(UPPER(VLOOKUP(UPPER(Kundendaten!I448),Laendercodes!$A:$B,2,FALSE())),UPPER(Kundendaten!I448)))))</f>
        <v/>
      </c>
      <c r="J447" s="59" t="str">
        <f>IF(Kundendaten!C448="","",Einstellungen!$C$9-Kundendaten!J448)</f>
        <v/>
      </c>
      <c r="K447" s="37" t="str">
        <f>IF(Kundendaten!C448="","",IF(J447&lt;0,-1,IF(J447&gt;Einstellungen!$C$11,0,IF(J447&lt;=Einstellungen!$D$15,5,IF(J447&lt;=Einstellungen!$D$16,4,IF(J447&lt;=Einstellungen!$D$17,3,IF(J447&lt;=Einstellungen!$D$18,2,1)))))))</f>
        <v/>
      </c>
      <c r="L447" s="37" t="str">
        <f>IF(Kundendaten!C448="","",IF(J447&lt;0,-1,IF(J447&gt;Einstellungen!$C$11,0,IF(Kundendaten!K448&gt;=Einstellungen!$C$24,5,IF(Kundendaten!K448&gt;=Einstellungen!$C$25,4,IF(Kundendaten!K448&gt;=Einstellungen!$C$26,3,IF(Kundendaten!K448&gt;=Einstellungen!$C$27,2,1)))))))</f>
        <v/>
      </c>
      <c r="M447" s="37" t="str">
        <f>IF(Kundendaten!C448="","",IF(J447&lt;0,-1,IF(J447&gt;Einstellungen!$C$11,0,IF(Kundendaten!L448&gt;=Einstellungen!$C$32,5,IF(Kundendaten!L448&gt;=Einstellungen!$C$33,4,IF(Kundendaten!L448&gt;=Einstellungen!$C$34,3,IF(Kundendaten!L448&gt;=Einstellungen!$C$35,2,1)))))))</f>
        <v/>
      </c>
      <c r="N447" s="37" t="str">
        <f>IF(Kundendaten!C448="","",IF(K447=-1,"",IF(K447=0,0,IF(SUM(Einstellungen!$G$15,Einstellungen!$G$24,Einstellungen!$G$32)&lt;&gt;100,"—",ROUND((K447*Einstellungen!$G$15+L447*Einstellungen!$G$24+M447*Einstellungen!$G$32)/100,1)))))</f>
        <v/>
      </c>
      <c r="O447" s="37" t="str">
        <f>IF(Kundendaten!C448="","",IF(K447=-1,"⚠ Datenfehler",IF(K447=0,"Inaktiv",IF(SUM(Einstellungen!$G$15,Einstellungen!$G$24,Einstellungen!$G$32)&lt;&gt;100,"—",IF(N447&gt;=4,"Champion",IF(N447&gt;=3,"Entwicklung",IF(N447&gt;=2,"Gefährdet","Abwanderung")))))))</f>
        <v/>
      </c>
    </row>
    <row r="448" spans="2:15" ht="14.25" customHeight="1" x14ac:dyDescent="0.35">
      <c r="B448" s="37" t="str">
        <f>IF(Kundendaten!C449="","",Kundendaten!B449)</f>
        <v/>
      </c>
      <c r="C448" s="38" t="str">
        <f>IF(Kundendaten!C449="","",IF(Kundendaten!C449="","",Kundendaten!C449))</f>
        <v/>
      </c>
      <c r="D448" s="38" t="str">
        <f>IF(Kundendaten!C449="","",IF(Kundendaten!D449="","",Kundendaten!D449))</f>
        <v/>
      </c>
      <c r="E448" s="38" t="str">
        <f>IF(Kundendaten!C449="","",IF(Kundendaten!E449="","",Kundendaten!E449))</f>
        <v/>
      </c>
      <c r="F448" s="38" t="str">
        <f>IF(Kundendaten!C449="","",IF(Kundendaten!F449="","",Kundendaten!F449))</f>
        <v/>
      </c>
      <c r="G448" s="37" t="str">
        <f>IF(Kundendaten!C449="","",IF(Kundendaten!G449="","",Kundendaten!G449))</f>
        <v/>
      </c>
      <c r="H448" s="38" t="str">
        <f>IF(Kundendaten!C449="","",IF(Kundendaten!H449="","",Kundendaten!H449))</f>
        <v/>
      </c>
      <c r="I448" s="37" t="str">
        <f>IF(Kundendaten!C449="","",IF(Kundendaten!I449="","",IF(OR(UPPER(Kundendaten!I449)="D",UPPER(Kundendaten!I449)="DE",UPPER(Kundendaten!I449)="DEU",UPPER(Kundendaten!I449)="DEUTSCHLAND",UPPER(Kundendaten!I449)="GERMANY",UPPER(Kundendaten!I449)="GER"),"",IFERROR(UPPER(VLOOKUP(UPPER(Kundendaten!I449),Laendercodes!$A:$B,2,FALSE())),UPPER(Kundendaten!I449)))))</f>
        <v/>
      </c>
      <c r="J448" s="59" t="str">
        <f>IF(Kundendaten!C449="","",Einstellungen!$C$9-Kundendaten!J449)</f>
        <v/>
      </c>
      <c r="K448" s="37" t="str">
        <f>IF(Kundendaten!C449="","",IF(J448&lt;0,-1,IF(J448&gt;Einstellungen!$C$11,0,IF(J448&lt;=Einstellungen!$D$15,5,IF(J448&lt;=Einstellungen!$D$16,4,IF(J448&lt;=Einstellungen!$D$17,3,IF(J448&lt;=Einstellungen!$D$18,2,1)))))))</f>
        <v/>
      </c>
      <c r="L448" s="37" t="str">
        <f>IF(Kundendaten!C449="","",IF(J448&lt;0,-1,IF(J448&gt;Einstellungen!$C$11,0,IF(Kundendaten!K449&gt;=Einstellungen!$C$24,5,IF(Kundendaten!K449&gt;=Einstellungen!$C$25,4,IF(Kundendaten!K449&gt;=Einstellungen!$C$26,3,IF(Kundendaten!K449&gt;=Einstellungen!$C$27,2,1)))))))</f>
        <v/>
      </c>
      <c r="M448" s="37" t="str">
        <f>IF(Kundendaten!C449="","",IF(J448&lt;0,-1,IF(J448&gt;Einstellungen!$C$11,0,IF(Kundendaten!L449&gt;=Einstellungen!$C$32,5,IF(Kundendaten!L449&gt;=Einstellungen!$C$33,4,IF(Kundendaten!L449&gt;=Einstellungen!$C$34,3,IF(Kundendaten!L449&gt;=Einstellungen!$C$35,2,1)))))))</f>
        <v/>
      </c>
      <c r="N448" s="37" t="str">
        <f>IF(Kundendaten!C449="","",IF(K448=-1,"",IF(K448=0,0,IF(SUM(Einstellungen!$G$15,Einstellungen!$G$24,Einstellungen!$G$32)&lt;&gt;100,"—",ROUND((K448*Einstellungen!$G$15+L448*Einstellungen!$G$24+M448*Einstellungen!$G$32)/100,1)))))</f>
        <v/>
      </c>
      <c r="O448" s="37" t="str">
        <f>IF(Kundendaten!C449="","",IF(K448=-1,"⚠ Datenfehler",IF(K448=0,"Inaktiv",IF(SUM(Einstellungen!$G$15,Einstellungen!$G$24,Einstellungen!$G$32)&lt;&gt;100,"—",IF(N448&gt;=4,"Champion",IF(N448&gt;=3,"Entwicklung",IF(N448&gt;=2,"Gefährdet","Abwanderung")))))))</f>
        <v/>
      </c>
    </row>
    <row r="449" spans="2:15" ht="14.25" customHeight="1" x14ac:dyDescent="0.35">
      <c r="B449" s="37" t="str">
        <f>IF(Kundendaten!C450="","",Kundendaten!B450)</f>
        <v/>
      </c>
      <c r="C449" s="38" t="str">
        <f>IF(Kundendaten!C450="","",IF(Kundendaten!C450="","",Kundendaten!C450))</f>
        <v/>
      </c>
      <c r="D449" s="38" t="str">
        <f>IF(Kundendaten!C450="","",IF(Kundendaten!D450="","",Kundendaten!D450))</f>
        <v/>
      </c>
      <c r="E449" s="38" t="str">
        <f>IF(Kundendaten!C450="","",IF(Kundendaten!E450="","",Kundendaten!E450))</f>
        <v/>
      </c>
      <c r="F449" s="38" t="str">
        <f>IF(Kundendaten!C450="","",IF(Kundendaten!F450="","",Kundendaten!F450))</f>
        <v/>
      </c>
      <c r="G449" s="37" t="str">
        <f>IF(Kundendaten!C450="","",IF(Kundendaten!G450="","",Kundendaten!G450))</f>
        <v/>
      </c>
      <c r="H449" s="38" t="str">
        <f>IF(Kundendaten!C450="","",IF(Kundendaten!H450="","",Kundendaten!H450))</f>
        <v/>
      </c>
      <c r="I449" s="37" t="str">
        <f>IF(Kundendaten!C450="","",IF(Kundendaten!I450="","",IF(OR(UPPER(Kundendaten!I450)="D",UPPER(Kundendaten!I450)="DE",UPPER(Kundendaten!I450)="DEU",UPPER(Kundendaten!I450)="DEUTSCHLAND",UPPER(Kundendaten!I450)="GERMANY",UPPER(Kundendaten!I450)="GER"),"",IFERROR(UPPER(VLOOKUP(UPPER(Kundendaten!I450),Laendercodes!$A:$B,2,FALSE())),UPPER(Kundendaten!I450)))))</f>
        <v/>
      </c>
      <c r="J449" s="59" t="str">
        <f>IF(Kundendaten!C450="","",Einstellungen!$C$9-Kundendaten!J450)</f>
        <v/>
      </c>
      <c r="K449" s="37" t="str">
        <f>IF(Kundendaten!C450="","",IF(J449&lt;0,-1,IF(J449&gt;Einstellungen!$C$11,0,IF(J449&lt;=Einstellungen!$D$15,5,IF(J449&lt;=Einstellungen!$D$16,4,IF(J449&lt;=Einstellungen!$D$17,3,IF(J449&lt;=Einstellungen!$D$18,2,1)))))))</f>
        <v/>
      </c>
      <c r="L449" s="37" t="str">
        <f>IF(Kundendaten!C450="","",IF(J449&lt;0,-1,IF(J449&gt;Einstellungen!$C$11,0,IF(Kundendaten!K450&gt;=Einstellungen!$C$24,5,IF(Kundendaten!K450&gt;=Einstellungen!$C$25,4,IF(Kundendaten!K450&gt;=Einstellungen!$C$26,3,IF(Kundendaten!K450&gt;=Einstellungen!$C$27,2,1)))))))</f>
        <v/>
      </c>
      <c r="M449" s="37" t="str">
        <f>IF(Kundendaten!C450="","",IF(J449&lt;0,-1,IF(J449&gt;Einstellungen!$C$11,0,IF(Kundendaten!L450&gt;=Einstellungen!$C$32,5,IF(Kundendaten!L450&gt;=Einstellungen!$C$33,4,IF(Kundendaten!L450&gt;=Einstellungen!$C$34,3,IF(Kundendaten!L450&gt;=Einstellungen!$C$35,2,1)))))))</f>
        <v/>
      </c>
      <c r="N449" s="37" t="str">
        <f>IF(Kundendaten!C450="","",IF(K449=-1,"",IF(K449=0,0,IF(SUM(Einstellungen!$G$15,Einstellungen!$G$24,Einstellungen!$G$32)&lt;&gt;100,"—",ROUND((K449*Einstellungen!$G$15+L449*Einstellungen!$G$24+M449*Einstellungen!$G$32)/100,1)))))</f>
        <v/>
      </c>
      <c r="O449" s="37" t="str">
        <f>IF(Kundendaten!C450="","",IF(K449=-1,"⚠ Datenfehler",IF(K449=0,"Inaktiv",IF(SUM(Einstellungen!$G$15,Einstellungen!$G$24,Einstellungen!$G$32)&lt;&gt;100,"—",IF(N449&gt;=4,"Champion",IF(N449&gt;=3,"Entwicklung",IF(N449&gt;=2,"Gefährdet","Abwanderung")))))))</f>
        <v/>
      </c>
    </row>
    <row r="450" spans="2:15" ht="14.25" customHeight="1" x14ac:dyDescent="0.35">
      <c r="B450" s="37" t="str">
        <f>IF(Kundendaten!C451="","",Kundendaten!B451)</f>
        <v/>
      </c>
      <c r="C450" s="38" t="str">
        <f>IF(Kundendaten!C451="","",IF(Kundendaten!C451="","",Kundendaten!C451))</f>
        <v/>
      </c>
      <c r="D450" s="38" t="str">
        <f>IF(Kundendaten!C451="","",IF(Kundendaten!D451="","",Kundendaten!D451))</f>
        <v/>
      </c>
      <c r="E450" s="38" t="str">
        <f>IF(Kundendaten!C451="","",IF(Kundendaten!E451="","",Kundendaten!E451))</f>
        <v/>
      </c>
      <c r="F450" s="38" t="str">
        <f>IF(Kundendaten!C451="","",IF(Kundendaten!F451="","",Kundendaten!F451))</f>
        <v/>
      </c>
      <c r="G450" s="37" t="str">
        <f>IF(Kundendaten!C451="","",IF(Kundendaten!G451="","",Kundendaten!G451))</f>
        <v/>
      </c>
      <c r="H450" s="38" t="str">
        <f>IF(Kundendaten!C451="","",IF(Kundendaten!H451="","",Kundendaten!H451))</f>
        <v/>
      </c>
      <c r="I450" s="37" t="str">
        <f>IF(Kundendaten!C451="","",IF(Kundendaten!I451="","",IF(OR(UPPER(Kundendaten!I451)="D",UPPER(Kundendaten!I451)="DE",UPPER(Kundendaten!I451)="DEU",UPPER(Kundendaten!I451)="DEUTSCHLAND",UPPER(Kundendaten!I451)="GERMANY",UPPER(Kundendaten!I451)="GER"),"",IFERROR(UPPER(VLOOKUP(UPPER(Kundendaten!I451),Laendercodes!$A:$B,2,FALSE())),UPPER(Kundendaten!I451)))))</f>
        <v/>
      </c>
      <c r="J450" s="59" t="str">
        <f>IF(Kundendaten!C451="","",Einstellungen!$C$9-Kundendaten!J451)</f>
        <v/>
      </c>
      <c r="K450" s="37" t="str">
        <f>IF(Kundendaten!C451="","",IF(J450&lt;0,-1,IF(J450&gt;Einstellungen!$C$11,0,IF(J450&lt;=Einstellungen!$D$15,5,IF(J450&lt;=Einstellungen!$D$16,4,IF(J450&lt;=Einstellungen!$D$17,3,IF(J450&lt;=Einstellungen!$D$18,2,1)))))))</f>
        <v/>
      </c>
      <c r="L450" s="37" t="str">
        <f>IF(Kundendaten!C451="","",IF(J450&lt;0,-1,IF(J450&gt;Einstellungen!$C$11,0,IF(Kundendaten!K451&gt;=Einstellungen!$C$24,5,IF(Kundendaten!K451&gt;=Einstellungen!$C$25,4,IF(Kundendaten!K451&gt;=Einstellungen!$C$26,3,IF(Kundendaten!K451&gt;=Einstellungen!$C$27,2,1)))))))</f>
        <v/>
      </c>
      <c r="M450" s="37" t="str">
        <f>IF(Kundendaten!C451="","",IF(J450&lt;0,-1,IF(J450&gt;Einstellungen!$C$11,0,IF(Kundendaten!L451&gt;=Einstellungen!$C$32,5,IF(Kundendaten!L451&gt;=Einstellungen!$C$33,4,IF(Kundendaten!L451&gt;=Einstellungen!$C$34,3,IF(Kundendaten!L451&gt;=Einstellungen!$C$35,2,1)))))))</f>
        <v/>
      </c>
      <c r="N450" s="37" t="str">
        <f>IF(Kundendaten!C451="","",IF(K450=-1,"",IF(K450=0,0,IF(SUM(Einstellungen!$G$15,Einstellungen!$G$24,Einstellungen!$G$32)&lt;&gt;100,"—",ROUND((K450*Einstellungen!$G$15+L450*Einstellungen!$G$24+M450*Einstellungen!$G$32)/100,1)))))</f>
        <v/>
      </c>
      <c r="O450" s="37" t="str">
        <f>IF(Kundendaten!C451="","",IF(K450=-1,"⚠ Datenfehler",IF(K450=0,"Inaktiv",IF(SUM(Einstellungen!$G$15,Einstellungen!$G$24,Einstellungen!$G$32)&lt;&gt;100,"—",IF(N450&gt;=4,"Champion",IF(N450&gt;=3,"Entwicklung",IF(N450&gt;=2,"Gefährdet","Abwanderung")))))))</f>
        <v/>
      </c>
    </row>
    <row r="451" spans="2:15" ht="14.25" customHeight="1" x14ac:dyDescent="0.35">
      <c r="B451" s="37" t="str">
        <f>IF(Kundendaten!C452="","",Kundendaten!B452)</f>
        <v/>
      </c>
      <c r="C451" s="38" t="str">
        <f>IF(Kundendaten!C452="","",IF(Kundendaten!C452="","",Kundendaten!C452))</f>
        <v/>
      </c>
      <c r="D451" s="38" t="str">
        <f>IF(Kundendaten!C452="","",IF(Kundendaten!D452="","",Kundendaten!D452))</f>
        <v/>
      </c>
      <c r="E451" s="38" t="str">
        <f>IF(Kundendaten!C452="","",IF(Kundendaten!E452="","",Kundendaten!E452))</f>
        <v/>
      </c>
      <c r="F451" s="38" t="str">
        <f>IF(Kundendaten!C452="","",IF(Kundendaten!F452="","",Kundendaten!F452))</f>
        <v/>
      </c>
      <c r="G451" s="37" t="str">
        <f>IF(Kundendaten!C452="","",IF(Kundendaten!G452="","",Kundendaten!G452))</f>
        <v/>
      </c>
      <c r="H451" s="38" t="str">
        <f>IF(Kundendaten!C452="","",IF(Kundendaten!H452="","",Kundendaten!H452))</f>
        <v/>
      </c>
      <c r="I451" s="37" t="str">
        <f>IF(Kundendaten!C452="","",IF(Kundendaten!I452="","",IF(OR(UPPER(Kundendaten!I452)="D",UPPER(Kundendaten!I452)="DE",UPPER(Kundendaten!I452)="DEU",UPPER(Kundendaten!I452)="DEUTSCHLAND",UPPER(Kundendaten!I452)="GERMANY",UPPER(Kundendaten!I452)="GER"),"",IFERROR(UPPER(VLOOKUP(UPPER(Kundendaten!I452),Laendercodes!$A:$B,2,FALSE())),UPPER(Kundendaten!I452)))))</f>
        <v/>
      </c>
      <c r="J451" s="59" t="str">
        <f>IF(Kundendaten!C452="","",Einstellungen!$C$9-Kundendaten!J452)</f>
        <v/>
      </c>
      <c r="K451" s="37" t="str">
        <f>IF(Kundendaten!C452="","",IF(J451&lt;0,-1,IF(J451&gt;Einstellungen!$C$11,0,IF(J451&lt;=Einstellungen!$D$15,5,IF(J451&lt;=Einstellungen!$D$16,4,IF(J451&lt;=Einstellungen!$D$17,3,IF(J451&lt;=Einstellungen!$D$18,2,1)))))))</f>
        <v/>
      </c>
      <c r="L451" s="37" t="str">
        <f>IF(Kundendaten!C452="","",IF(J451&lt;0,-1,IF(J451&gt;Einstellungen!$C$11,0,IF(Kundendaten!K452&gt;=Einstellungen!$C$24,5,IF(Kundendaten!K452&gt;=Einstellungen!$C$25,4,IF(Kundendaten!K452&gt;=Einstellungen!$C$26,3,IF(Kundendaten!K452&gt;=Einstellungen!$C$27,2,1)))))))</f>
        <v/>
      </c>
      <c r="M451" s="37" t="str">
        <f>IF(Kundendaten!C452="","",IF(J451&lt;0,-1,IF(J451&gt;Einstellungen!$C$11,0,IF(Kundendaten!L452&gt;=Einstellungen!$C$32,5,IF(Kundendaten!L452&gt;=Einstellungen!$C$33,4,IF(Kundendaten!L452&gt;=Einstellungen!$C$34,3,IF(Kundendaten!L452&gt;=Einstellungen!$C$35,2,1)))))))</f>
        <v/>
      </c>
      <c r="N451" s="37" t="str">
        <f>IF(Kundendaten!C452="","",IF(K451=-1,"",IF(K451=0,0,IF(SUM(Einstellungen!$G$15,Einstellungen!$G$24,Einstellungen!$G$32)&lt;&gt;100,"—",ROUND((K451*Einstellungen!$G$15+L451*Einstellungen!$G$24+M451*Einstellungen!$G$32)/100,1)))))</f>
        <v/>
      </c>
      <c r="O451" s="37" t="str">
        <f>IF(Kundendaten!C452="","",IF(K451=-1,"⚠ Datenfehler",IF(K451=0,"Inaktiv",IF(SUM(Einstellungen!$G$15,Einstellungen!$G$24,Einstellungen!$G$32)&lt;&gt;100,"—",IF(N451&gt;=4,"Champion",IF(N451&gt;=3,"Entwicklung",IF(N451&gt;=2,"Gefährdet","Abwanderung")))))))</f>
        <v/>
      </c>
    </row>
    <row r="452" spans="2:15" ht="14.25" customHeight="1" x14ac:dyDescent="0.35">
      <c r="B452" s="37" t="str">
        <f>IF(Kundendaten!C453="","",Kundendaten!B453)</f>
        <v/>
      </c>
      <c r="C452" s="38" t="str">
        <f>IF(Kundendaten!C453="","",IF(Kundendaten!C453="","",Kundendaten!C453))</f>
        <v/>
      </c>
      <c r="D452" s="38" t="str">
        <f>IF(Kundendaten!C453="","",IF(Kundendaten!D453="","",Kundendaten!D453))</f>
        <v/>
      </c>
      <c r="E452" s="38" t="str">
        <f>IF(Kundendaten!C453="","",IF(Kundendaten!E453="","",Kundendaten!E453))</f>
        <v/>
      </c>
      <c r="F452" s="38" t="str">
        <f>IF(Kundendaten!C453="","",IF(Kundendaten!F453="","",Kundendaten!F453))</f>
        <v/>
      </c>
      <c r="G452" s="37" t="str">
        <f>IF(Kundendaten!C453="","",IF(Kundendaten!G453="","",Kundendaten!G453))</f>
        <v/>
      </c>
      <c r="H452" s="38" t="str">
        <f>IF(Kundendaten!C453="","",IF(Kundendaten!H453="","",Kundendaten!H453))</f>
        <v/>
      </c>
      <c r="I452" s="37" t="str">
        <f>IF(Kundendaten!C453="","",IF(Kundendaten!I453="","",IF(OR(UPPER(Kundendaten!I453)="D",UPPER(Kundendaten!I453)="DE",UPPER(Kundendaten!I453)="DEU",UPPER(Kundendaten!I453)="DEUTSCHLAND",UPPER(Kundendaten!I453)="GERMANY",UPPER(Kundendaten!I453)="GER"),"",IFERROR(UPPER(VLOOKUP(UPPER(Kundendaten!I453),Laendercodes!$A:$B,2,FALSE())),UPPER(Kundendaten!I453)))))</f>
        <v/>
      </c>
      <c r="J452" s="59" t="str">
        <f>IF(Kundendaten!C453="","",Einstellungen!$C$9-Kundendaten!J453)</f>
        <v/>
      </c>
      <c r="K452" s="37" t="str">
        <f>IF(Kundendaten!C453="","",IF(J452&lt;0,-1,IF(J452&gt;Einstellungen!$C$11,0,IF(J452&lt;=Einstellungen!$D$15,5,IF(J452&lt;=Einstellungen!$D$16,4,IF(J452&lt;=Einstellungen!$D$17,3,IF(J452&lt;=Einstellungen!$D$18,2,1)))))))</f>
        <v/>
      </c>
      <c r="L452" s="37" t="str">
        <f>IF(Kundendaten!C453="","",IF(J452&lt;0,-1,IF(J452&gt;Einstellungen!$C$11,0,IF(Kundendaten!K453&gt;=Einstellungen!$C$24,5,IF(Kundendaten!K453&gt;=Einstellungen!$C$25,4,IF(Kundendaten!K453&gt;=Einstellungen!$C$26,3,IF(Kundendaten!K453&gt;=Einstellungen!$C$27,2,1)))))))</f>
        <v/>
      </c>
      <c r="M452" s="37" t="str">
        <f>IF(Kundendaten!C453="","",IF(J452&lt;0,-1,IF(J452&gt;Einstellungen!$C$11,0,IF(Kundendaten!L453&gt;=Einstellungen!$C$32,5,IF(Kundendaten!L453&gt;=Einstellungen!$C$33,4,IF(Kundendaten!L453&gt;=Einstellungen!$C$34,3,IF(Kundendaten!L453&gt;=Einstellungen!$C$35,2,1)))))))</f>
        <v/>
      </c>
      <c r="N452" s="37" t="str">
        <f>IF(Kundendaten!C453="","",IF(K452=-1,"",IF(K452=0,0,IF(SUM(Einstellungen!$G$15,Einstellungen!$G$24,Einstellungen!$G$32)&lt;&gt;100,"—",ROUND((K452*Einstellungen!$G$15+L452*Einstellungen!$G$24+M452*Einstellungen!$G$32)/100,1)))))</f>
        <v/>
      </c>
      <c r="O452" s="37" t="str">
        <f>IF(Kundendaten!C453="","",IF(K452=-1,"⚠ Datenfehler",IF(K452=0,"Inaktiv",IF(SUM(Einstellungen!$G$15,Einstellungen!$G$24,Einstellungen!$G$32)&lt;&gt;100,"—",IF(N452&gt;=4,"Champion",IF(N452&gt;=3,"Entwicklung",IF(N452&gt;=2,"Gefährdet","Abwanderung")))))))</f>
        <v/>
      </c>
    </row>
    <row r="453" spans="2:15" ht="14.25" customHeight="1" x14ac:dyDescent="0.35">
      <c r="B453" s="37" t="str">
        <f>IF(Kundendaten!C454="","",Kundendaten!B454)</f>
        <v/>
      </c>
      <c r="C453" s="38" t="str">
        <f>IF(Kundendaten!C454="","",IF(Kundendaten!C454="","",Kundendaten!C454))</f>
        <v/>
      </c>
      <c r="D453" s="38" t="str">
        <f>IF(Kundendaten!C454="","",IF(Kundendaten!D454="","",Kundendaten!D454))</f>
        <v/>
      </c>
      <c r="E453" s="38" t="str">
        <f>IF(Kundendaten!C454="","",IF(Kundendaten!E454="","",Kundendaten!E454))</f>
        <v/>
      </c>
      <c r="F453" s="38" t="str">
        <f>IF(Kundendaten!C454="","",IF(Kundendaten!F454="","",Kundendaten!F454))</f>
        <v/>
      </c>
      <c r="G453" s="37" t="str">
        <f>IF(Kundendaten!C454="","",IF(Kundendaten!G454="","",Kundendaten!G454))</f>
        <v/>
      </c>
      <c r="H453" s="38" t="str">
        <f>IF(Kundendaten!C454="","",IF(Kundendaten!H454="","",Kundendaten!H454))</f>
        <v/>
      </c>
      <c r="I453" s="37" t="str">
        <f>IF(Kundendaten!C454="","",IF(Kundendaten!I454="","",IF(OR(UPPER(Kundendaten!I454)="D",UPPER(Kundendaten!I454)="DE",UPPER(Kundendaten!I454)="DEU",UPPER(Kundendaten!I454)="DEUTSCHLAND",UPPER(Kundendaten!I454)="GERMANY",UPPER(Kundendaten!I454)="GER"),"",IFERROR(UPPER(VLOOKUP(UPPER(Kundendaten!I454),Laendercodes!$A:$B,2,FALSE())),UPPER(Kundendaten!I454)))))</f>
        <v/>
      </c>
      <c r="J453" s="59" t="str">
        <f>IF(Kundendaten!C454="","",Einstellungen!$C$9-Kundendaten!J454)</f>
        <v/>
      </c>
      <c r="K453" s="37" t="str">
        <f>IF(Kundendaten!C454="","",IF(J453&lt;0,-1,IF(J453&gt;Einstellungen!$C$11,0,IF(J453&lt;=Einstellungen!$D$15,5,IF(J453&lt;=Einstellungen!$D$16,4,IF(J453&lt;=Einstellungen!$D$17,3,IF(J453&lt;=Einstellungen!$D$18,2,1)))))))</f>
        <v/>
      </c>
      <c r="L453" s="37" t="str">
        <f>IF(Kundendaten!C454="","",IF(J453&lt;0,-1,IF(J453&gt;Einstellungen!$C$11,0,IF(Kundendaten!K454&gt;=Einstellungen!$C$24,5,IF(Kundendaten!K454&gt;=Einstellungen!$C$25,4,IF(Kundendaten!K454&gt;=Einstellungen!$C$26,3,IF(Kundendaten!K454&gt;=Einstellungen!$C$27,2,1)))))))</f>
        <v/>
      </c>
      <c r="M453" s="37" t="str">
        <f>IF(Kundendaten!C454="","",IF(J453&lt;0,-1,IF(J453&gt;Einstellungen!$C$11,0,IF(Kundendaten!L454&gt;=Einstellungen!$C$32,5,IF(Kundendaten!L454&gt;=Einstellungen!$C$33,4,IF(Kundendaten!L454&gt;=Einstellungen!$C$34,3,IF(Kundendaten!L454&gt;=Einstellungen!$C$35,2,1)))))))</f>
        <v/>
      </c>
      <c r="N453" s="37" t="str">
        <f>IF(Kundendaten!C454="","",IF(K453=-1,"",IF(K453=0,0,IF(SUM(Einstellungen!$G$15,Einstellungen!$G$24,Einstellungen!$G$32)&lt;&gt;100,"—",ROUND((K453*Einstellungen!$G$15+L453*Einstellungen!$G$24+M453*Einstellungen!$G$32)/100,1)))))</f>
        <v/>
      </c>
      <c r="O453" s="37" t="str">
        <f>IF(Kundendaten!C454="","",IF(K453=-1,"⚠ Datenfehler",IF(K453=0,"Inaktiv",IF(SUM(Einstellungen!$G$15,Einstellungen!$G$24,Einstellungen!$G$32)&lt;&gt;100,"—",IF(N453&gt;=4,"Champion",IF(N453&gt;=3,"Entwicklung",IF(N453&gt;=2,"Gefährdet","Abwanderung")))))))</f>
        <v/>
      </c>
    </row>
    <row r="454" spans="2:15" ht="14.25" customHeight="1" x14ac:dyDescent="0.35">
      <c r="B454" s="37" t="str">
        <f>IF(Kundendaten!C455="","",Kundendaten!B455)</f>
        <v/>
      </c>
      <c r="C454" s="38" t="str">
        <f>IF(Kundendaten!C455="","",IF(Kundendaten!C455="","",Kundendaten!C455))</f>
        <v/>
      </c>
      <c r="D454" s="38" t="str">
        <f>IF(Kundendaten!C455="","",IF(Kundendaten!D455="","",Kundendaten!D455))</f>
        <v/>
      </c>
      <c r="E454" s="38" t="str">
        <f>IF(Kundendaten!C455="","",IF(Kundendaten!E455="","",Kundendaten!E455))</f>
        <v/>
      </c>
      <c r="F454" s="38" t="str">
        <f>IF(Kundendaten!C455="","",IF(Kundendaten!F455="","",Kundendaten!F455))</f>
        <v/>
      </c>
      <c r="G454" s="37" t="str">
        <f>IF(Kundendaten!C455="","",IF(Kundendaten!G455="","",Kundendaten!G455))</f>
        <v/>
      </c>
      <c r="H454" s="38" t="str">
        <f>IF(Kundendaten!C455="","",IF(Kundendaten!H455="","",Kundendaten!H455))</f>
        <v/>
      </c>
      <c r="I454" s="37" t="str">
        <f>IF(Kundendaten!C455="","",IF(Kundendaten!I455="","",IF(OR(UPPER(Kundendaten!I455)="D",UPPER(Kundendaten!I455)="DE",UPPER(Kundendaten!I455)="DEU",UPPER(Kundendaten!I455)="DEUTSCHLAND",UPPER(Kundendaten!I455)="GERMANY",UPPER(Kundendaten!I455)="GER"),"",IFERROR(UPPER(VLOOKUP(UPPER(Kundendaten!I455),Laendercodes!$A:$B,2,FALSE())),UPPER(Kundendaten!I455)))))</f>
        <v/>
      </c>
      <c r="J454" s="59" t="str">
        <f>IF(Kundendaten!C455="","",Einstellungen!$C$9-Kundendaten!J455)</f>
        <v/>
      </c>
      <c r="K454" s="37" t="str">
        <f>IF(Kundendaten!C455="","",IF(J454&lt;0,-1,IF(J454&gt;Einstellungen!$C$11,0,IF(J454&lt;=Einstellungen!$D$15,5,IF(J454&lt;=Einstellungen!$D$16,4,IF(J454&lt;=Einstellungen!$D$17,3,IF(J454&lt;=Einstellungen!$D$18,2,1)))))))</f>
        <v/>
      </c>
      <c r="L454" s="37" t="str">
        <f>IF(Kundendaten!C455="","",IF(J454&lt;0,-1,IF(J454&gt;Einstellungen!$C$11,0,IF(Kundendaten!K455&gt;=Einstellungen!$C$24,5,IF(Kundendaten!K455&gt;=Einstellungen!$C$25,4,IF(Kundendaten!K455&gt;=Einstellungen!$C$26,3,IF(Kundendaten!K455&gt;=Einstellungen!$C$27,2,1)))))))</f>
        <v/>
      </c>
      <c r="M454" s="37" t="str">
        <f>IF(Kundendaten!C455="","",IF(J454&lt;0,-1,IF(J454&gt;Einstellungen!$C$11,0,IF(Kundendaten!L455&gt;=Einstellungen!$C$32,5,IF(Kundendaten!L455&gt;=Einstellungen!$C$33,4,IF(Kundendaten!L455&gt;=Einstellungen!$C$34,3,IF(Kundendaten!L455&gt;=Einstellungen!$C$35,2,1)))))))</f>
        <v/>
      </c>
      <c r="N454" s="37" t="str">
        <f>IF(Kundendaten!C455="","",IF(K454=-1,"",IF(K454=0,0,IF(SUM(Einstellungen!$G$15,Einstellungen!$G$24,Einstellungen!$G$32)&lt;&gt;100,"—",ROUND((K454*Einstellungen!$G$15+L454*Einstellungen!$G$24+M454*Einstellungen!$G$32)/100,1)))))</f>
        <v/>
      </c>
      <c r="O454" s="37" t="str">
        <f>IF(Kundendaten!C455="","",IF(K454=-1,"⚠ Datenfehler",IF(K454=0,"Inaktiv",IF(SUM(Einstellungen!$G$15,Einstellungen!$G$24,Einstellungen!$G$32)&lt;&gt;100,"—",IF(N454&gt;=4,"Champion",IF(N454&gt;=3,"Entwicklung",IF(N454&gt;=2,"Gefährdet","Abwanderung")))))))</f>
        <v/>
      </c>
    </row>
    <row r="455" spans="2:15" ht="14.25" customHeight="1" x14ac:dyDescent="0.35">
      <c r="B455" s="37" t="str">
        <f>IF(Kundendaten!C456="","",Kundendaten!B456)</f>
        <v/>
      </c>
      <c r="C455" s="38" t="str">
        <f>IF(Kundendaten!C456="","",IF(Kundendaten!C456="","",Kundendaten!C456))</f>
        <v/>
      </c>
      <c r="D455" s="38" t="str">
        <f>IF(Kundendaten!C456="","",IF(Kundendaten!D456="","",Kundendaten!D456))</f>
        <v/>
      </c>
      <c r="E455" s="38" t="str">
        <f>IF(Kundendaten!C456="","",IF(Kundendaten!E456="","",Kundendaten!E456))</f>
        <v/>
      </c>
      <c r="F455" s="38" t="str">
        <f>IF(Kundendaten!C456="","",IF(Kundendaten!F456="","",Kundendaten!F456))</f>
        <v/>
      </c>
      <c r="G455" s="37" t="str">
        <f>IF(Kundendaten!C456="","",IF(Kundendaten!G456="","",Kundendaten!G456))</f>
        <v/>
      </c>
      <c r="H455" s="38" t="str">
        <f>IF(Kundendaten!C456="","",IF(Kundendaten!H456="","",Kundendaten!H456))</f>
        <v/>
      </c>
      <c r="I455" s="37" t="str">
        <f>IF(Kundendaten!C456="","",IF(Kundendaten!I456="","",IF(OR(UPPER(Kundendaten!I456)="D",UPPER(Kundendaten!I456)="DE",UPPER(Kundendaten!I456)="DEU",UPPER(Kundendaten!I456)="DEUTSCHLAND",UPPER(Kundendaten!I456)="GERMANY",UPPER(Kundendaten!I456)="GER"),"",IFERROR(UPPER(VLOOKUP(UPPER(Kundendaten!I456),Laendercodes!$A:$B,2,FALSE())),UPPER(Kundendaten!I456)))))</f>
        <v/>
      </c>
      <c r="J455" s="59" t="str">
        <f>IF(Kundendaten!C456="","",Einstellungen!$C$9-Kundendaten!J456)</f>
        <v/>
      </c>
      <c r="K455" s="37" t="str">
        <f>IF(Kundendaten!C456="","",IF(J455&lt;0,-1,IF(J455&gt;Einstellungen!$C$11,0,IF(J455&lt;=Einstellungen!$D$15,5,IF(J455&lt;=Einstellungen!$D$16,4,IF(J455&lt;=Einstellungen!$D$17,3,IF(J455&lt;=Einstellungen!$D$18,2,1)))))))</f>
        <v/>
      </c>
      <c r="L455" s="37" t="str">
        <f>IF(Kundendaten!C456="","",IF(J455&lt;0,-1,IF(J455&gt;Einstellungen!$C$11,0,IF(Kundendaten!K456&gt;=Einstellungen!$C$24,5,IF(Kundendaten!K456&gt;=Einstellungen!$C$25,4,IF(Kundendaten!K456&gt;=Einstellungen!$C$26,3,IF(Kundendaten!K456&gt;=Einstellungen!$C$27,2,1)))))))</f>
        <v/>
      </c>
      <c r="M455" s="37" t="str">
        <f>IF(Kundendaten!C456="","",IF(J455&lt;0,-1,IF(J455&gt;Einstellungen!$C$11,0,IF(Kundendaten!L456&gt;=Einstellungen!$C$32,5,IF(Kundendaten!L456&gt;=Einstellungen!$C$33,4,IF(Kundendaten!L456&gt;=Einstellungen!$C$34,3,IF(Kundendaten!L456&gt;=Einstellungen!$C$35,2,1)))))))</f>
        <v/>
      </c>
      <c r="N455" s="37" t="str">
        <f>IF(Kundendaten!C456="","",IF(K455=-1,"",IF(K455=0,0,IF(SUM(Einstellungen!$G$15,Einstellungen!$G$24,Einstellungen!$G$32)&lt;&gt;100,"—",ROUND((K455*Einstellungen!$G$15+L455*Einstellungen!$G$24+M455*Einstellungen!$G$32)/100,1)))))</f>
        <v/>
      </c>
      <c r="O455" s="37" t="str">
        <f>IF(Kundendaten!C456="","",IF(K455=-1,"⚠ Datenfehler",IF(K455=0,"Inaktiv",IF(SUM(Einstellungen!$G$15,Einstellungen!$G$24,Einstellungen!$G$32)&lt;&gt;100,"—",IF(N455&gt;=4,"Champion",IF(N455&gt;=3,"Entwicklung",IF(N455&gt;=2,"Gefährdet","Abwanderung")))))))</f>
        <v/>
      </c>
    </row>
    <row r="456" spans="2:15" ht="14.25" customHeight="1" x14ac:dyDescent="0.35">
      <c r="B456" s="37" t="str">
        <f>IF(Kundendaten!C457="","",Kundendaten!B457)</f>
        <v/>
      </c>
      <c r="C456" s="38" t="str">
        <f>IF(Kundendaten!C457="","",IF(Kundendaten!C457="","",Kundendaten!C457))</f>
        <v/>
      </c>
      <c r="D456" s="38" t="str">
        <f>IF(Kundendaten!C457="","",IF(Kundendaten!D457="","",Kundendaten!D457))</f>
        <v/>
      </c>
      <c r="E456" s="38" t="str">
        <f>IF(Kundendaten!C457="","",IF(Kundendaten!E457="","",Kundendaten!E457))</f>
        <v/>
      </c>
      <c r="F456" s="38" t="str">
        <f>IF(Kundendaten!C457="","",IF(Kundendaten!F457="","",Kundendaten!F457))</f>
        <v/>
      </c>
      <c r="G456" s="37" t="str">
        <f>IF(Kundendaten!C457="","",IF(Kundendaten!G457="","",Kundendaten!G457))</f>
        <v/>
      </c>
      <c r="H456" s="38" t="str">
        <f>IF(Kundendaten!C457="","",IF(Kundendaten!H457="","",Kundendaten!H457))</f>
        <v/>
      </c>
      <c r="I456" s="37" t="str">
        <f>IF(Kundendaten!C457="","",IF(Kundendaten!I457="","",IF(OR(UPPER(Kundendaten!I457)="D",UPPER(Kundendaten!I457)="DE",UPPER(Kundendaten!I457)="DEU",UPPER(Kundendaten!I457)="DEUTSCHLAND",UPPER(Kundendaten!I457)="GERMANY",UPPER(Kundendaten!I457)="GER"),"",IFERROR(UPPER(VLOOKUP(UPPER(Kundendaten!I457),Laendercodes!$A:$B,2,FALSE())),UPPER(Kundendaten!I457)))))</f>
        <v/>
      </c>
      <c r="J456" s="59" t="str">
        <f>IF(Kundendaten!C457="","",Einstellungen!$C$9-Kundendaten!J457)</f>
        <v/>
      </c>
      <c r="K456" s="37" t="str">
        <f>IF(Kundendaten!C457="","",IF(J456&lt;0,-1,IF(J456&gt;Einstellungen!$C$11,0,IF(J456&lt;=Einstellungen!$D$15,5,IF(J456&lt;=Einstellungen!$D$16,4,IF(J456&lt;=Einstellungen!$D$17,3,IF(J456&lt;=Einstellungen!$D$18,2,1)))))))</f>
        <v/>
      </c>
      <c r="L456" s="37" t="str">
        <f>IF(Kundendaten!C457="","",IF(J456&lt;0,-1,IF(J456&gt;Einstellungen!$C$11,0,IF(Kundendaten!K457&gt;=Einstellungen!$C$24,5,IF(Kundendaten!K457&gt;=Einstellungen!$C$25,4,IF(Kundendaten!K457&gt;=Einstellungen!$C$26,3,IF(Kundendaten!K457&gt;=Einstellungen!$C$27,2,1)))))))</f>
        <v/>
      </c>
      <c r="M456" s="37" t="str">
        <f>IF(Kundendaten!C457="","",IF(J456&lt;0,-1,IF(J456&gt;Einstellungen!$C$11,0,IF(Kundendaten!L457&gt;=Einstellungen!$C$32,5,IF(Kundendaten!L457&gt;=Einstellungen!$C$33,4,IF(Kundendaten!L457&gt;=Einstellungen!$C$34,3,IF(Kundendaten!L457&gt;=Einstellungen!$C$35,2,1)))))))</f>
        <v/>
      </c>
      <c r="N456" s="37" t="str">
        <f>IF(Kundendaten!C457="","",IF(K456=-1,"",IF(K456=0,0,IF(SUM(Einstellungen!$G$15,Einstellungen!$G$24,Einstellungen!$G$32)&lt;&gt;100,"—",ROUND((K456*Einstellungen!$G$15+L456*Einstellungen!$G$24+M456*Einstellungen!$G$32)/100,1)))))</f>
        <v/>
      </c>
      <c r="O456" s="37" t="str">
        <f>IF(Kundendaten!C457="","",IF(K456=-1,"⚠ Datenfehler",IF(K456=0,"Inaktiv",IF(SUM(Einstellungen!$G$15,Einstellungen!$G$24,Einstellungen!$G$32)&lt;&gt;100,"—",IF(N456&gt;=4,"Champion",IF(N456&gt;=3,"Entwicklung",IF(N456&gt;=2,"Gefährdet","Abwanderung")))))))</f>
        <v/>
      </c>
    </row>
    <row r="457" spans="2:15" ht="14.25" customHeight="1" x14ac:dyDescent="0.35">
      <c r="B457" s="37" t="str">
        <f>IF(Kundendaten!C458="","",Kundendaten!B458)</f>
        <v/>
      </c>
      <c r="C457" s="38" t="str">
        <f>IF(Kundendaten!C458="","",IF(Kundendaten!C458="","",Kundendaten!C458))</f>
        <v/>
      </c>
      <c r="D457" s="38" t="str">
        <f>IF(Kundendaten!C458="","",IF(Kundendaten!D458="","",Kundendaten!D458))</f>
        <v/>
      </c>
      <c r="E457" s="38" t="str">
        <f>IF(Kundendaten!C458="","",IF(Kundendaten!E458="","",Kundendaten!E458))</f>
        <v/>
      </c>
      <c r="F457" s="38" t="str">
        <f>IF(Kundendaten!C458="","",IF(Kundendaten!F458="","",Kundendaten!F458))</f>
        <v/>
      </c>
      <c r="G457" s="37" t="str">
        <f>IF(Kundendaten!C458="","",IF(Kundendaten!G458="","",Kundendaten!G458))</f>
        <v/>
      </c>
      <c r="H457" s="38" t="str">
        <f>IF(Kundendaten!C458="","",IF(Kundendaten!H458="","",Kundendaten!H458))</f>
        <v/>
      </c>
      <c r="I457" s="37" t="str">
        <f>IF(Kundendaten!C458="","",IF(Kundendaten!I458="","",IF(OR(UPPER(Kundendaten!I458)="D",UPPER(Kundendaten!I458)="DE",UPPER(Kundendaten!I458)="DEU",UPPER(Kundendaten!I458)="DEUTSCHLAND",UPPER(Kundendaten!I458)="GERMANY",UPPER(Kundendaten!I458)="GER"),"",IFERROR(UPPER(VLOOKUP(UPPER(Kundendaten!I458),Laendercodes!$A:$B,2,FALSE())),UPPER(Kundendaten!I458)))))</f>
        <v/>
      </c>
      <c r="J457" s="59" t="str">
        <f>IF(Kundendaten!C458="","",Einstellungen!$C$9-Kundendaten!J458)</f>
        <v/>
      </c>
      <c r="K457" s="37" t="str">
        <f>IF(Kundendaten!C458="","",IF(J457&lt;0,-1,IF(J457&gt;Einstellungen!$C$11,0,IF(J457&lt;=Einstellungen!$D$15,5,IF(J457&lt;=Einstellungen!$D$16,4,IF(J457&lt;=Einstellungen!$D$17,3,IF(J457&lt;=Einstellungen!$D$18,2,1)))))))</f>
        <v/>
      </c>
      <c r="L457" s="37" t="str">
        <f>IF(Kundendaten!C458="","",IF(J457&lt;0,-1,IF(J457&gt;Einstellungen!$C$11,0,IF(Kundendaten!K458&gt;=Einstellungen!$C$24,5,IF(Kundendaten!K458&gt;=Einstellungen!$C$25,4,IF(Kundendaten!K458&gt;=Einstellungen!$C$26,3,IF(Kundendaten!K458&gt;=Einstellungen!$C$27,2,1)))))))</f>
        <v/>
      </c>
      <c r="M457" s="37" t="str">
        <f>IF(Kundendaten!C458="","",IF(J457&lt;0,-1,IF(J457&gt;Einstellungen!$C$11,0,IF(Kundendaten!L458&gt;=Einstellungen!$C$32,5,IF(Kundendaten!L458&gt;=Einstellungen!$C$33,4,IF(Kundendaten!L458&gt;=Einstellungen!$C$34,3,IF(Kundendaten!L458&gt;=Einstellungen!$C$35,2,1)))))))</f>
        <v/>
      </c>
      <c r="N457" s="37" t="str">
        <f>IF(Kundendaten!C458="","",IF(K457=-1,"",IF(K457=0,0,IF(SUM(Einstellungen!$G$15,Einstellungen!$G$24,Einstellungen!$G$32)&lt;&gt;100,"—",ROUND((K457*Einstellungen!$G$15+L457*Einstellungen!$G$24+M457*Einstellungen!$G$32)/100,1)))))</f>
        <v/>
      </c>
      <c r="O457" s="37" t="str">
        <f>IF(Kundendaten!C458="","",IF(K457=-1,"⚠ Datenfehler",IF(K457=0,"Inaktiv",IF(SUM(Einstellungen!$G$15,Einstellungen!$G$24,Einstellungen!$G$32)&lt;&gt;100,"—",IF(N457&gt;=4,"Champion",IF(N457&gt;=3,"Entwicklung",IF(N457&gt;=2,"Gefährdet","Abwanderung")))))))</f>
        <v/>
      </c>
    </row>
    <row r="458" spans="2:15" ht="14.25" customHeight="1" x14ac:dyDescent="0.35">
      <c r="B458" s="37" t="str">
        <f>IF(Kundendaten!C459="","",Kundendaten!B459)</f>
        <v/>
      </c>
      <c r="C458" s="38" t="str">
        <f>IF(Kundendaten!C459="","",IF(Kundendaten!C459="","",Kundendaten!C459))</f>
        <v/>
      </c>
      <c r="D458" s="38" t="str">
        <f>IF(Kundendaten!C459="","",IF(Kundendaten!D459="","",Kundendaten!D459))</f>
        <v/>
      </c>
      <c r="E458" s="38" t="str">
        <f>IF(Kundendaten!C459="","",IF(Kundendaten!E459="","",Kundendaten!E459))</f>
        <v/>
      </c>
      <c r="F458" s="38" t="str">
        <f>IF(Kundendaten!C459="","",IF(Kundendaten!F459="","",Kundendaten!F459))</f>
        <v/>
      </c>
      <c r="G458" s="37" t="str">
        <f>IF(Kundendaten!C459="","",IF(Kundendaten!G459="","",Kundendaten!G459))</f>
        <v/>
      </c>
      <c r="H458" s="38" t="str">
        <f>IF(Kundendaten!C459="","",IF(Kundendaten!H459="","",Kundendaten!H459))</f>
        <v/>
      </c>
      <c r="I458" s="37" t="str">
        <f>IF(Kundendaten!C459="","",IF(Kundendaten!I459="","",IF(OR(UPPER(Kundendaten!I459)="D",UPPER(Kundendaten!I459)="DE",UPPER(Kundendaten!I459)="DEU",UPPER(Kundendaten!I459)="DEUTSCHLAND",UPPER(Kundendaten!I459)="GERMANY",UPPER(Kundendaten!I459)="GER"),"",IFERROR(UPPER(VLOOKUP(UPPER(Kundendaten!I459),Laendercodes!$A:$B,2,FALSE())),UPPER(Kundendaten!I459)))))</f>
        <v/>
      </c>
      <c r="J458" s="59" t="str">
        <f>IF(Kundendaten!C459="","",Einstellungen!$C$9-Kundendaten!J459)</f>
        <v/>
      </c>
      <c r="K458" s="37" t="str">
        <f>IF(Kundendaten!C459="","",IF(J458&lt;0,-1,IF(J458&gt;Einstellungen!$C$11,0,IF(J458&lt;=Einstellungen!$D$15,5,IF(J458&lt;=Einstellungen!$D$16,4,IF(J458&lt;=Einstellungen!$D$17,3,IF(J458&lt;=Einstellungen!$D$18,2,1)))))))</f>
        <v/>
      </c>
      <c r="L458" s="37" t="str">
        <f>IF(Kundendaten!C459="","",IF(J458&lt;0,-1,IF(J458&gt;Einstellungen!$C$11,0,IF(Kundendaten!K459&gt;=Einstellungen!$C$24,5,IF(Kundendaten!K459&gt;=Einstellungen!$C$25,4,IF(Kundendaten!K459&gt;=Einstellungen!$C$26,3,IF(Kundendaten!K459&gt;=Einstellungen!$C$27,2,1)))))))</f>
        <v/>
      </c>
      <c r="M458" s="37" t="str">
        <f>IF(Kundendaten!C459="","",IF(J458&lt;0,-1,IF(J458&gt;Einstellungen!$C$11,0,IF(Kundendaten!L459&gt;=Einstellungen!$C$32,5,IF(Kundendaten!L459&gt;=Einstellungen!$C$33,4,IF(Kundendaten!L459&gt;=Einstellungen!$C$34,3,IF(Kundendaten!L459&gt;=Einstellungen!$C$35,2,1)))))))</f>
        <v/>
      </c>
      <c r="N458" s="37" t="str">
        <f>IF(Kundendaten!C459="","",IF(K458=-1,"",IF(K458=0,0,IF(SUM(Einstellungen!$G$15,Einstellungen!$G$24,Einstellungen!$G$32)&lt;&gt;100,"—",ROUND((K458*Einstellungen!$G$15+L458*Einstellungen!$G$24+M458*Einstellungen!$G$32)/100,1)))))</f>
        <v/>
      </c>
      <c r="O458" s="37" t="str">
        <f>IF(Kundendaten!C459="","",IF(K458=-1,"⚠ Datenfehler",IF(K458=0,"Inaktiv",IF(SUM(Einstellungen!$G$15,Einstellungen!$G$24,Einstellungen!$G$32)&lt;&gt;100,"—",IF(N458&gt;=4,"Champion",IF(N458&gt;=3,"Entwicklung",IF(N458&gt;=2,"Gefährdet","Abwanderung")))))))</f>
        <v/>
      </c>
    </row>
    <row r="459" spans="2:15" ht="14.25" customHeight="1" x14ac:dyDescent="0.35">
      <c r="B459" s="37" t="str">
        <f>IF(Kundendaten!C460="","",Kundendaten!B460)</f>
        <v/>
      </c>
      <c r="C459" s="38" t="str">
        <f>IF(Kundendaten!C460="","",IF(Kundendaten!C460="","",Kundendaten!C460))</f>
        <v/>
      </c>
      <c r="D459" s="38" t="str">
        <f>IF(Kundendaten!C460="","",IF(Kundendaten!D460="","",Kundendaten!D460))</f>
        <v/>
      </c>
      <c r="E459" s="38" t="str">
        <f>IF(Kundendaten!C460="","",IF(Kundendaten!E460="","",Kundendaten!E460))</f>
        <v/>
      </c>
      <c r="F459" s="38" t="str">
        <f>IF(Kundendaten!C460="","",IF(Kundendaten!F460="","",Kundendaten!F460))</f>
        <v/>
      </c>
      <c r="G459" s="37" t="str">
        <f>IF(Kundendaten!C460="","",IF(Kundendaten!G460="","",Kundendaten!G460))</f>
        <v/>
      </c>
      <c r="H459" s="38" t="str">
        <f>IF(Kundendaten!C460="","",IF(Kundendaten!H460="","",Kundendaten!H460))</f>
        <v/>
      </c>
      <c r="I459" s="37" t="str">
        <f>IF(Kundendaten!C460="","",IF(Kundendaten!I460="","",IF(OR(UPPER(Kundendaten!I460)="D",UPPER(Kundendaten!I460)="DE",UPPER(Kundendaten!I460)="DEU",UPPER(Kundendaten!I460)="DEUTSCHLAND",UPPER(Kundendaten!I460)="GERMANY",UPPER(Kundendaten!I460)="GER"),"",IFERROR(UPPER(VLOOKUP(UPPER(Kundendaten!I460),Laendercodes!$A:$B,2,FALSE())),UPPER(Kundendaten!I460)))))</f>
        <v/>
      </c>
      <c r="J459" s="59" t="str">
        <f>IF(Kundendaten!C460="","",Einstellungen!$C$9-Kundendaten!J460)</f>
        <v/>
      </c>
      <c r="K459" s="37" t="str">
        <f>IF(Kundendaten!C460="","",IF(J459&lt;0,-1,IF(J459&gt;Einstellungen!$C$11,0,IF(J459&lt;=Einstellungen!$D$15,5,IF(J459&lt;=Einstellungen!$D$16,4,IF(J459&lt;=Einstellungen!$D$17,3,IF(J459&lt;=Einstellungen!$D$18,2,1)))))))</f>
        <v/>
      </c>
      <c r="L459" s="37" t="str">
        <f>IF(Kundendaten!C460="","",IF(J459&lt;0,-1,IF(J459&gt;Einstellungen!$C$11,0,IF(Kundendaten!K460&gt;=Einstellungen!$C$24,5,IF(Kundendaten!K460&gt;=Einstellungen!$C$25,4,IF(Kundendaten!K460&gt;=Einstellungen!$C$26,3,IF(Kundendaten!K460&gt;=Einstellungen!$C$27,2,1)))))))</f>
        <v/>
      </c>
      <c r="M459" s="37" t="str">
        <f>IF(Kundendaten!C460="","",IF(J459&lt;0,-1,IF(J459&gt;Einstellungen!$C$11,0,IF(Kundendaten!L460&gt;=Einstellungen!$C$32,5,IF(Kundendaten!L460&gt;=Einstellungen!$C$33,4,IF(Kundendaten!L460&gt;=Einstellungen!$C$34,3,IF(Kundendaten!L460&gt;=Einstellungen!$C$35,2,1)))))))</f>
        <v/>
      </c>
      <c r="N459" s="37" t="str">
        <f>IF(Kundendaten!C460="","",IF(K459=-1,"",IF(K459=0,0,IF(SUM(Einstellungen!$G$15,Einstellungen!$G$24,Einstellungen!$G$32)&lt;&gt;100,"—",ROUND((K459*Einstellungen!$G$15+L459*Einstellungen!$G$24+M459*Einstellungen!$G$32)/100,1)))))</f>
        <v/>
      </c>
      <c r="O459" s="37" t="str">
        <f>IF(Kundendaten!C460="","",IF(K459=-1,"⚠ Datenfehler",IF(K459=0,"Inaktiv",IF(SUM(Einstellungen!$G$15,Einstellungen!$G$24,Einstellungen!$G$32)&lt;&gt;100,"—",IF(N459&gt;=4,"Champion",IF(N459&gt;=3,"Entwicklung",IF(N459&gt;=2,"Gefährdet","Abwanderung")))))))</f>
        <v/>
      </c>
    </row>
    <row r="460" spans="2:15" ht="14.25" customHeight="1" x14ac:dyDescent="0.35">
      <c r="B460" s="37" t="str">
        <f>IF(Kundendaten!C461="","",Kundendaten!B461)</f>
        <v/>
      </c>
      <c r="C460" s="38" t="str">
        <f>IF(Kundendaten!C461="","",IF(Kundendaten!C461="","",Kundendaten!C461))</f>
        <v/>
      </c>
      <c r="D460" s="38" t="str">
        <f>IF(Kundendaten!C461="","",IF(Kundendaten!D461="","",Kundendaten!D461))</f>
        <v/>
      </c>
      <c r="E460" s="38" t="str">
        <f>IF(Kundendaten!C461="","",IF(Kundendaten!E461="","",Kundendaten!E461))</f>
        <v/>
      </c>
      <c r="F460" s="38" t="str">
        <f>IF(Kundendaten!C461="","",IF(Kundendaten!F461="","",Kundendaten!F461))</f>
        <v/>
      </c>
      <c r="G460" s="37" t="str">
        <f>IF(Kundendaten!C461="","",IF(Kundendaten!G461="","",Kundendaten!G461))</f>
        <v/>
      </c>
      <c r="H460" s="38" t="str">
        <f>IF(Kundendaten!C461="","",IF(Kundendaten!H461="","",Kundendaten!H461))</f>
        <v/>
      </c>
      <c r="I460" s="37" t="str">
        <f>IF(Kundendaten!C461="","",IF(Kundendaten!I461="","",IF(OR(UPPER(Kundendaten!I461)="D",UPPER(Kundendaten!I461)="DE",UPPER(Kundendaten!I461)="DEU",UPPER(Kundendaten!I461)="DEUTSCHLAND",UPPER(Kundendaten!I461)="GERMANY",UPPER(Kundendaten!I461)="GER"),"",IFERROR(UPPER(VLOOKUP(UPPER(Kundendaten!I461),Laendercodes!$A:$B,2,FALSE())),UPPER(Kundendaten!I461)))))</f>
        <v/>
      </c>
      <c r="J460" s="59" t="str">
        <f>IF(Kundendaten!C461="","",Einstellungen!$C$9-Kundendaten!J461)</f>
        <v/>
      </c>
      <c r="K460" s="37" t="str">
        <f>IF(Kundendaten!C461="","",IF(J460&lt;0,-1,IF(J460&gt;Einstellungen!$C$11,0,IF(J460&lt;=Einstellungen!$D$15,5,IF(J460&lt;=Einstellungen!$D$16,4,IF(J460&lt;=Einstellungen!$D$17,3,IF(J460&lt;=Einstellungen!$D$18,2,1)))))))</f>
        <v/>
      </c>
      <c r="L460" s="37" t="str">
        <f>IF(Kundendaten!C461="","",IF(J460&lt;0,-1,IF(J460&gt;Einstellungen!$C$11,0,IF(Kundendaten!K461&gt;=Einstellungen!$C$24,5,IF(Kundendaten!K461&gt;=Einstellungen!$C$25,4,IF(Kundendaten!K461&gt;=Einstellungen!$C$26,3,IF(Kundendaten!K461&gt;=Einstellungen!$C$27,2,1)))))))</f>
        <v/>
      </c>
      <c r="M460" s="37" t="str">
        <f>IF(Kundendaten!C461="","",IF(J460&lt;0,-1,IF(J460&gt;Einstellungen!$C$11,0,IF(Kundendaten!L461&gt;=Einstellungen!$C$32,5,IF(Kundendaten!L461&gt;=Einstellungen!$C$33,4,IF(Kundendaten!L461&gt;=Einstellungen!$C$34,3,IF(Kundendaten!L461&gt;=Einstellungen!$C$35,2,1)))))))</f>
        <v/>
      </c>
      <c r="N460" s="37" t="str">
        <f>IF(Kundendaten!C461="","",IF(K460=-1,"",IF(K460=0,0,IF(SUM(Einstellungen!$G$15,Einstellungen!$G$24,Einstellungen!$G$32)&lt;&gt;100,"—",ROUND((K460*Einstellungen!$G$15+L460*Einstellungen!$G$24+M460*Einstellungen!$G$32)/100,1)))))</f>
        <v/>
      </c>
      <c r="O460" s="37" t="str">
        <f>IF(Kundendaten!C461="","",IF(K460=-1,"⚠ Datenfehler",IF(K460=0,"Inaktiv",IF(SUM(Einstellungen!$G$15,Einstellungen!$G$24,Einstellungen!$G$32)&lt;&gt;100,"—",IF(N460&gt;=4,"Champion",IF(N460&gt;=3,"Entwicklung",IF(N460&gt;=2,"Gefährdet","Abwanderung")))))))</f>
        <v/>
      </c>
    </row>
    <row r="461" spans="2:15" ht="14.25" customHeight="1" x14ac:dyDescent="0.35">
      <c r="B461" s="37" t="str">
        <f>IF(Kundendaten!C462="","",Kundendaten!B462)</f>
        <v/>
      </c>
      <c r="C461" s="38" t="str">
        <f>IF(Kundendaten!C462="","",IF(Kundendaten!C462="","",Kundendaten!C462))</f>
        <v/>
      </c>
      <c r="D461" s="38" t="str">
        <f>IF(Kundendaten!C462="","",IF(Kundendaten!D462="","",Kundendaten!D462))</f>
        <v/>
      </c>
      <c r="E461" s="38" t="str">
        <f>IF(Kundendaten!C462="","",IF(Kundendaten!E462="","",Kundendaten!E462))</f>
        <v/>
      </c>
      <c r="F461" s="38" t="str">
        <f>IF(Kundendaten!C462="","",IF(Kundendaten!F462="","",Kundendaten!F462))</f>
        <v/>
      </c>
      <c r="G461" s="37" t="str">
        <f>IF(Kundendaten!C462="","",IF(Kundendaten!G462="","",Kundendaten!G462))</f>
        <v/>
      </c>
      <c r="H461" s="38" t="str">
        <f>IF(Kundendaten!C462="","",IF(Kundendaten!H462="","",Kundendaten!H462))</f>
        <v/>
      </c>
      <c r="I461" s="37" t="str">
        <f>IF(Kundendaten!C462="","",IF(Kundendaten!I462="","",IF(OR(UPPER(Kundendaten!I462)="D",UPPER(Kundendaten!I462)="DE",UPPER(Kundendaten!I462)="DEU",UPPER(Kundendaten!I462)="DEUTSCHLAND",UPPER(Kundendaten!I462)="GERMANY",UPPER(Kundendaten!I462)="GER"),"",IFERROR(UPPER(VLOOKUP(UPPER(Kundendaten!I462),Laendercodes!$A:$B,2,FALSE())),UPPER(Kundendaten!I462)))))</f>
        <v/>
      </c>
      <c r="J461" s="59" t="str">
        <f>IF(Kundendaten!C462="","",Einstellungen!$C$9-Kundendaten!J462)</f>
        <v/>
      </c>
      <c r="K461" s="37" t="str">
        <f>IF(Kundendaten!C462="","",IF(J461&lt;0,-1,IF(J461&gt;Einstellungen!$C$11,0,IF(J461&lt;=Einstellungen!$D$15,5,IF(J461&lt;=Einstellungen!$D$16,4,IF(J461&lt;=Einstellungen!$D$17,3,IF(J461&lt;=Einstellungen!$D$18,2,1)))))))</f>
        <v/>
      </c>
      <c r="L461" s="37" t="str">
        <f>IF(Kundendaten!C462="","",IF(J461&lt;0,-1,IF(J461&gt;Einstellungen!$C$11,0,IF(Kundendaten!K462&gt;=Einstellungen!$C$24,5,IF(Kundendaten!K462&gt;=Einstellungen!$C$25,4,IF(Kundendaten!K462&gt;=Einstellungen!$C$26,3,IF(Kundendaten!K462&gt;=Einstellungen!$C$27,2,1)))))))</f>
        <v/>
      </c>
      <c r="M461" s="37" t="str">
        <f>IF(Kundendaten!C462="","",IF(J461&lt;0,-1,IF(J461&gt;Einstellungen!$C$11,0,IF(Kundendaten!L462&gt;=Einstellungen!$C$32,5,IF(Kundendaten!L462&gt;=Einstellungen!$C$33,4,IF(Kundendaten!L462&gt;=Einstellungen!$C$34,3,IF(Kundendaten!L462&gt;=Einstellungen!$C$35,2,1)))))))</f>
        <v/>
      </c>
      <c r="N461" s="37" t="str">
        <f>IF(Kundendaten!C462="","",IF(K461=-1,"",IF(K461=0,0,IF(SUM(Einstellungen!$G$15,Einstellungen!$G$24,Einstellungen!$G$32)&lt;&gt;100,"—",ROUND((K461*Einstellungen!$G$15+L461*Einstellungen!$G$24+M461*Einstellungen!$G$32)/100,1)))))</f>
        <v/>
      </c>
      <c r="O461" s="37" t="str">
        <f>IF(Kundendaten!C462="","",IF(K461=-1,"⚠ Datenfehler",IF(K461=0,"Inaktiv",IF(SUM(Einstellungen!$G$15,Einstellungen!$G$24,Einstellungen!$G$32)&lt;&gt;100,"—",IF(N461&gt;=4,"Champion",IF(N461&gt;=3,"Entwicklung",IF(N461&gt;=2,"Gefährdet","Abwanderung")))))))</f>
        <v/>
      </c>
    </row>
    <row r="462" spans="2:15" ht="14.25" customHeight="1" x14ac:dyDescent="0.35">
      <c r="B462" s="37" t="str">
        <f>IF(Kundendaten!C463="","",Kundendaten!B463)</f>
        <v/>
      </c>
      <c r="C462" s="38" t="str">
        <f>IF(Kundendaten!C463="","",IF(Kundendaten!C463="","",Kundendaten!C463))</f>
        <v/>
      </c>
      <c r="D462" s="38" t="str">
        <f>IF(Kundendaten!C463="","",IF(Kundendaten!D463="","",Kundendaten!D463))</f>
        <v/>
      </c>
      <c r="E462" s="38" t="str">
        <f>IF(Kundendaten!C463="","",IF(Kundendaten!E463="","",Kundendaten!E463))</f>
        <v/>
      </c>
      <c r="F462" s="38" t="str">
        <f>IF(Kundendaten!C463="","",IF(Kundendaten!F463="","",Kundendaten!F463))</f>
        <v/>
      </c>
      <c r="G462" s="37" t="str">
        <f>IF(Kundendaten!C463="","",IF(Kundendaten!G463="","",Kundendaten!G463))</f>
        <v/>
      </c>
      <c r="H462" s="38" t="str">
        <f>IF(Kundendaten!C463="","",IF(Kundendaten!H463="","",Kundendaten!H463))</f>
        <v/>
      </c>
      <c r="I462" s="37" t="str">
        <f>IF(Kundendaten!C463="","",IF(Kundendaten!I463="","",IF(OR(UPPER(Kundendaten!I463)="D",UPPER(Kundendaten!I463)="DE",UPPER(Kundendaten!I463)="DEU",UPPER(Kundendaten!I463)="DEUTSCHLAND",UPPER(Kundendaten!I463)="GERMANY",UPPER(Kundendaten!I463)="GER"),"",IFERROR(UPPER(VLOOKUP(UPPER(Kundendaten!I463),Laendercodes!$A:$B,2,FALSE())),UPPER(Kundendaten!I463)))))</f>
        <v/>
      </c>
      <c r="J462" s="59" t="str">
        <f>IF(Kundendaten!C463="","",Einstellungen!$C$9-Kundendaten!J463)</f>
        <v/>
      </c>
      <c r="K462" s="37" t="str">
        <f>IF(Kundendaten!C463="","",IF(J462&lt;0,-1,IF(J462&gt;Einstellungen!$C$11,0,IF(J462&lt;=Einstellungen!$D$15,5,IF(J462&lt;=Einstellungen!$D$16,4,IF(J462&lt;=Einstellungen!$D$17,3,IF(J462&lt;=Einstellungen!$D$18,2,1)))))))</f>
        <v/>
      </c>
      <c r="L462" s="37" t="str">
        <f>IF(Kundendaten!C463="","",IF(J462&lt;0,-1,IF(J462&gt;Einstellungen!$C$11,0,IF(Kundendaten!K463&gt;=Einstellungen!$C$24,5,IF(Kundendaten!K463&gt;=Einstellungen!$C$25,4,IF(Kundendaten!K463&gt;=Einstellungen!$C$26,3,IF(Kundendaten!K463&gt;=Einstellungen!$C$27,2,1)))))))</f>
        <v/>
      </c>
      <c r="M462" s="37" t="str">
        <f>IF(Kundendaten!C463="","",IF(J462&lt;0,-1,IF(J462&gt;Einstellungen!$C$11,0,IF(Kundendaten!L463&gt;=Einstellungen!$C$32,5,IF(Kundendaten!L463&gt;=Einstellungen!$C$33,4,IF(Kundendaten!L463&gt;=Einstellungen!$C$34,3,IF(Kundendaten!L463&gt;=Einstellungen!$C$35,2,1)))))))</f>
        <v/>
      </c>
      <c r="N462" s="37" t="str">
        <f>IF(Kundendaten!C463="","",IF(K462=-1,"",IF(K462=0,0,IF(SUM(Einstellungen!$G$15,Einstellungen!$G$24,Einstellungen!$G$32)&lt;&gt;100,"—",ROUND((K462*Einstellungen!$G$15+L462*Einstellungen!$G$24+M462*Einstellungen!$G$32)/100,1)))))</f>
        <v/>
      </c>
      <c r="O462" s="37" t="str">
        <f>IF(Kundendaten!C463="","",IF(K462=-1,"⚠ Datenfehler",IF(K462=0,"Inaktiv",IF(SUM(Einstellungen!$G$15,Einstellungen!$G$24,Einstellungen!$G$32)&lt;&gt;100,"—",IF(N462&gt;=4,"Champion",IF(N462&gt;=3,"Entwicklung",IF(N462&gt;=2,"Gefährdet","Abwanderung")))))))</f>
        <v/>
      </c>
    </row>
    <row r="463" spans="2:15" ht="14.25" customHeight="1" x14ac:dyDescent="0.35">
      <c r="B463" s="37" t="str">
        <f>IF(Kundendaten!C464="","",Kundendaten!B464)</f>
        <v/>
      </c>
      <c r="C463" s="38" t="str">
        <f>IF(Kundendaten!C464="","",IF(Kundendaten!C464="","",Kundendaten!C464))</f>
        <v/>
      </c>
      <c r="D463" s="38" t="str">
        <f>IF(Kundendaten!C464="","",IF(Kundendaten!D464="","",Kundendaten!D464))</f>
        <v/>
      </c>
      <c r="E463" s="38" t="str">
        <f>IF(Kundendaten!C464="","",IF(Kundendaten!E464="","",Kundendaten!E464))</f>
        <v/>
      </c>
      <c r="F463" s="38" t="str">
        <f>IF(Kundendaten!C464="","",IF(Kundendaten!F464="","",Kundendaten!F464))</f>
        <v/>
      </c>
      <c r="G463" s="37" t="str">
        <f>IF(Kundendaten!C464="","",IF(Kundendaten!G464="","",Kundendaten!G464))</f>
        <v/>
      </c>
      <c r="H463" s="38" t="str">
        <f>IF(Kundendaten!C464="","",IF(Kundendaten!H464="","",Kundendaten!H464))</f>
        <v/>
      </c>
      <c r="I463" s="37" t="str">
        <f>IF(Kundendaten!C464="","",IF(Kundendaten!I464="","",IF(OR(UPPER(Kundendaten!I464)="D",UPPER(Kundendaten!I464)="DE",UPPER(Kundendaten!I464)="DEU",UPPER(Kundendaten!I464)="DEUTSCHLAND",UPPER(Kundendaten!I464)="GERMANY",UPPER(Kundendaten!I464)="GER"),"",IFERROR(UPPER(VLOOKUP(UPPER(Kundendaten!I464),Laendercodes!$A:$B,2,FALSE())),UPPER(Kundendaten!I464)))))</f>
        <v/>
      </c>
      <c r="J463" s="59" t="str">
        <f>IF(Kundendaten!C464="","",Einstellungen!$C$9-Kundendaten!J464)</f>
        <v/>
      </c>
      <c r="K463" s="37" t="str">
        <f>IF(Kundendaten!C464="","",IF(J463&lt;0,-1,IF(J463&gt;Einstellungen!$C$11,0,IF(J463&lt;=Einstellungen!$D$15,5,IF(J463&lt;=Einstellungen!$D$16,4,IF(J463&lt;=Einstellungen!$D$17,3,IF(J463&lt;=Einstellungen!$D$18,2,1)))))))</f>
        <v/>
      </c>
      <c r="L463" s="37" t="str">
        <f>IF(Kundendaten!C464="","",IF(J463&lt;0,-1,IF(J463&gt;Einstellungen!$C$11,0,IF(Kundendaten!K464&gt;=Einstellungen!$C$24,5,IF(Kundendaten!K464&gt;=Einstellungen!$C$25,4,IF(Kundendaten!K464&gt;=Einstellungen!$C$26,3,IF(Kundendaten!K464&gt;=Einstellungen!$C$27,2,1)))))))</f>
        <v/>
      </c>
      <c r="M463" s="37" t="str">
        <f>IF(Kundendaten!C464="","",IF(J463&lt;0,-1,IF(J463&gt;Einstellungen!$C$11,0,IF(Kundendaten!L464&gt;=Einstellungen!$C$32,5,IF(Kundendaten!L464&gt;=Einstellungen!$C$33,4,IF(Kundendaten!L464&gt;=Einstellungen!$C$34,3,IF(Kundendaten!L464&gt;=Einstellungen!$C$35,2,1)))))))</f>
        <v/>
      </c>
      <c r="N463" s="37" t="str">
        <f>IF(Kundendaten!C464="","",IF(K463=-1,"",IF(K463=0,0,IF(SUM(Einstellungen!$G$15,Einstellungen!$G$24,Einstellungen!$G$32)&lt;&gt;100,"—",ROUND((K463*Einstellungen!$G$15+L463*Einstellungen!$G$24+M463*Einstellungen!$G$32)/100,1)))))</f>
        <v/>
      </c>
      <c r="O463" s="37" t="str">
        <f>IF(Kundendaten!C464="","",IF(K463=-1,"⚠ Datenfehler",IF(K463=0,"Inaktiv",IF(SUM(Einstellungen!$G$15,Einstellungen!$G$24,Einstellungen!$G$32)&lt;&gt;100,"—",IF(N463&gt;=4,"Champion",IF(N463&gt;=3,"Entwicklung",IF(N463&gt;=2,"Gefährdet","Abwanderung")))))))</f>
        <v/>
      </c>
    </row>
    <row r="464" spans="2:15" ht="14.25" customHeight="1" x14ac:dyDescent="0.35">
      <c r="B464" s="37" t="str">
        <f>IF(Kundendaten!C465="","",Kundendaten!B465)</f>
        <v/>
      </c>
      <c r="C464" s="38" t="str">
        <f>IF(Kundendaten!C465="","",IF(Kundendaten!C465="","",Kundendaten!C465))</f>
        <v/>
      </c>
      <c r="D464" s="38" t="str">
        <f>IF(Kundendaten!C465="","",IF(Kundendaten!D465="","",Kundendaten!D465))</f>
        <v/>
      </c>
      <c r="E464" s="38" t="str">
        <f>IF(Kundendaten!C465="","",IF(Kundendaten!E465="","",Kundendaten!E465))</f>
        <v/>
      </c>
      <c r="F464" s="38" t="str">
        <f>IF(Kundendaten!C465="","",IF(Kundendaten!F465="","",Kundendaten!F465))</f>
        <v/>
      </c>
      <c r="G464" s="37" t="str">
        <f>IF(Kundendaten!C465="","",IF(Kundendaten!G465="","",Kundendaten!G465))</f>
        <v/>
      </c>
      <c r="H464" s="38" t="str">
        <f>IF(Kundendaten!C465="","",IF(Kundendaten!H465="","",Kundendaten!H465))</f>
        <v/>
      </c>
      <c r="I464" s="37" t="str">
        <f>IF(Kundendaten!C465="","",IF(Kundendaten!I465="","",IF(OR(UPPER(Kundendaten!I465)="D",UPPER(Kundendaten!I465)="DE",UPPER(Kundendaten!I465)="DEU",UPPER(Kundendaten!I465)="DEUTSCHLAND",UPPER(Kundendaten!I465)="GERMANY",UPPER(Kundendaten!I465)="GER"),"",IFERROR(UPPER(VLOOKUP(UPPER(Kundendaten!I465),Laendercodes!$A:$B,2,FALSE())),UPPER(Kundendaten!I465)))))</f>
        <v/>
      </c>
      <c r="J464" s="59" t="str">
        <f>IF(Kundendaten!C465="","",Einstellungen!$C$9-Kundendaten!J465)</f>
        <v/>
      </c>
      <c r="K464" s="37" t="str">
        <f>IF(Kundendaten!C465="","",IF(J464&lt;0,-1,IF(J464&gt;Einstellungen!$C$11,0,IF(J464&lt;=Einstellungen!$D$15,5,IF(J464&lt;=Einstellungen!$D$16,4,IF(J464&lt;=Einstellungen!$D$17,3,IF(J464&lt;=Einstellungen!$D$18,2,1)))))))</f>
        <v/>
      </c>
      <c r="L464" s="37" t="str">
        <f>IF(Kundendaten!C465="","",IF(J464&lt;0,-1,IF(J464&gt;Einstellungen!$C$11,0,IF(Kundendaten!K465&gt;=Einstellungen!$C$24,5,IF(Kundendaten!K465&gt;=Einstellungen!$C$25,4,IF(Kundendaten!K465&gt;=Einstellungen!$C$26,3,IF(Kundendaten!K465&gt;=Einstellungen!$C$27,2,1)))))))</f>
        <v/>
      </c>
      <c r="M464" s="37" t="str">
        <f>IF(Kundendaten!C465="","",IF(J464&lt;0,-1,IF(J464&gt;Einstellungen!$C$11,0,IF(Kundendaten!L465&gt;=Einstellungen!$C$32,5,IF(Kundendaten!L465&gt;=Einstellungen!$C$33,4,IF(Kundendaten!L465&gt;=Einstellungen!$C$34,3,IF(Kundendaten!L465&gt;=Einstellungen!$C$35,2,1)))))))</f>
        <v/>
      </c>
      <c r="N464" s="37" t="str">
        <f>IF(Kundendaten!C465="","",IF(K464=-1,"",IF(K464=0,0,IF(SUM(Einstellungen!$G$15,Einstellungen!$G$24,Einstellungen!$G$32)&lt;&gt;100,"—",ROUND((K464*Einstellungen!$G$15+L464*Einstellungen!$G$24+M464*Einstellungen!$G$32)/100,1)))))</f>
        <v/>
      </c>
      <c r="O464" s="37" t="str">
        <f>IF(Kundendaten!C465="","",IF(K464=-1,"⚠ Datenfehler",IF(K464=0,"Inaktiv",IF(SUM(Einstellungen!$G$15,Einstellungen!$G$24,Einstellungen!$G$32)&lt;&gt;100,"—",IF(N464&gt;=4,"Champion",IF(N464&gt;=3,"Entwicklung",IF(N464&gt;=2,"Gefährdet","Abwanderung")))))))</f>
        <v/>
      </c>
    </row>
    <row r="465" spans="2:15" ht="14.25" customHeight="1" x14ac:dyDescent="0.35">
      <c r="B465" s="37" t="str">
        <f>IF(Kundendaten!C466="","",Kundendaten!B466)</f>
        <v/>
      </c>
      <c r="C465" s="38" t="str">
        <f>IF(Kundendaten!C466="","",IF(Kundendaten!C466="","",Kundendaten!C466))</f>
        <v/>
      </c>
      <c r="D465" s="38" t="str">
        <f>IF(Kundendaten!C466="","",IF(Kundendaten!D466="","",Kundendaten!D466))</f>
        <v/>
      </c>
      <c r="E465" s="38" t="str">
        <f>IF(Kundendaten!C466="","",IF(Kundendaten!E466="","",Kundendaten!E466))</f>
        <v/>
      </c>
      <c r="F465" s="38" t="str">
        <f>IF(Kundendaten!C466="","",IF(Kundendaten!F466="","",Kundendaten!F466))</f>
        <v/>
      </c>
      <c r="G465" s="37" t="str">
        <f>IF(Kundendaten!C466="","",IF(Kundendaten!G466="","",Kundendaten!G466))</f>
        <v/>
      </c>
      <c r="H465" s="38" t="str">
        <f>IF(Kundendaten!C466="","",IF(Kundendaten!H466="","",Kundendaten!H466))</f>
        <v/>
      </c>
      <c r="I465" s="37" t="str">
        <f>IF(Kundendaten!C466="","",IF(Kundendaten!I466="","",IF(OR(UPPER(Kundendaten!I466)="D",UPPER(Kundendaten!I466)="DE",UPPER(Kundendaten!I466)="DEU",UPPER(Kundendaten!I466)="DEUTSCHLAND",UPPER(Kundendaten!I466)="GERMANY",UPPER(Kundendaten!I466)="GER"),"",IFERROR(UPPER(VLOOKUP(UPPER(Kundendaten!I466),Laendercodes!$A:$B,2,FALSE())),UPPER(Kundendaten!I466)))))</f>
        <v/>
      </c>
      <c r="J465" s="59" t="str">
        <f>IF(Kundendaten!C466="","",Einstellungen!$C$9-Kundendaten!J466)</f>
        <v/>
      </c>
      <c r="K465" s="37" t="str">
        <f>IF(Kundendaten!C466="","",IF(J465&lt;0,-1,IF(J465&gt;Einstellungen!$C$11,0,IF(J465&lt;=Einstellungen!$D$15,5,IF(J465&lt;=Einstellungen!$D$16,4,IF(J465&lt;=Einstellungen!$D$17,3,IF(J465&lt;=Einstellungen!$D$18,2,1)))))))</f>
        <v/>
      </c>
      <c r="L465" s="37" t="str">
        <f>IF(Kundendaten!C466="","",IF(J465&lt;0,-1,IF(J465&gt;Einstellungen!$C$11,0,IF(Kundendaten!K466&gt;=Einstellungen!$C$24,5,IF(Kundendaten!K466&gt;=Einstellungen!$C$25,4,IF(Kundendaten!K466&gt;=Einstellungen!$C$26,3,IF(Kundendaten!K466&gt;=Einstellungen!$C$27,2,1)))))))</f>
        <v/>
      </c>
      <c r="M465" s="37" t="str">
        <f>IF(Kundendaten!C466="","",IF(J465&lt;0,-1,IF(J465&gt;Einstellungen!$C$11,0,IF(Kundendaten!L466&gt;=Einstellungen!$C$32,5,IF(Kundendaten!L466&gt;=Einstellungen!$C$33,4,IF(Kundendaten!L466&gt;=Einstellungen!$C$34,3,IF(Kundendaten!L466&gt;=Einstellungen!$C$35,2,1)))))))</f>
        <v/>
      </c>
      <c r="N465" s="37" t="str">
        <f>IF(Kundendaten!C466="","",IF(K465=-1,"",IF(K465=0,0,IF(SUM(Einstellungen!$G$15,Einstellungen!$G$24,Einstellungen!$G$32)&lt;&gt;100,"—",ROUND((K465*Einstellungen!$G$15+L465*Einstellungen!$G$24+M465*Einstellungen!$G$32)/100,1)))))</f>
        <v/>
      </c>
      <c r="O465" s="37" t="str">
        <f>IF(Kundendaten!C466="","",IF(K465=-1,"⚠ Datenfehler",IF(K465=0,"Inaktiv",IF(SUM(Einstellungen!$G$15,Einstellungen!$G$24,Einstellungen!$G$32)&lt;&gt;100,"—",IF(N465&gt;=4,"Champion",IF(N465&gt;=3,"Entwicklung",IF(N465&gt;=2,"Gefährdet","Abwanderung")))))))</f>
        <v/>
      </c>
    </row>
    <row r="466" spans="2:15" ht="14.25" customHeight="1" x14ac:dyDescent="0.35">
      <c r="B466" s="37" t="str">
        <f>IF(Kundendaten!C467="","",Kundendaten!B467)</f>
        <v/>
      </c>
      <c r="C466" s="38" t="str">
        <f>IF(Kundendaten!C467="","",IF(Kundendaten!C467="","",Kundendaten!C467))</f>
        <v/>
      </c>
      <c r="D466" s="38" t="str">
        <f>IF(Kundendaten!C467="","",IF(Kundendaten!D467="","",Kundendaten!D467))</f>
        <v/>
      </c>
      <c r="E466" s="38" t="str">
        <f>IF(Kundendaten!C467="","",IF(Kundendaten!E467="","",Kundendaten!E467))</f>
        <v/>
      </c>
      <c r="F466" s="38" t="str">
        <f>IF(Kundendaten!C467="","",IF(Kundendaten!F467="","",Kundendaten!F467))</f>
        <v/>
      </c>
      <c r="G466" s="37" t="str">
        <f>IF(Kundendaten!C467="","",IF(Kundendaten!G467="","",Kundendaten!G467))</f>
        <v/>
      </c>
      <c r="H466" s="38" t="str">
        <f>IF(Kundendaten!C467="","",IF(Kundendaten!H467="","",Kundendaten!H467))</f>
        <v/>
      </c>
      <c r="I466" s="37" t="str">
        <f>IF(Kundendaten!C467="","",IF(Kundendaten!I467="","",IF(OR(UPPER(Kundendaten!I467)="D",UPPER(Kundendaten!I467)="DE",UPPER(Kundendaten!I467)="DEU",UPPER(Kundendaten!I467)="DEUTSCHLAND",UPPER(Kundendaten!I467)="GERMANY",UPPER(Kundendaten!I467)="GER"),"",IFERROR(UPPER(VLOOKUP(UPPER(Kundendaten!I467),Laendercodes!$A:$B,2,FALSE())),UPPER(Kundendaten!I467)))))</f>
        <v/>
      </c>
      <c r="J466" s="59" t="str">
        <f>IF(Kundendaten!C467="","",Einstellungen!$C$9-Kundendaten!J467)</f>
        <v/>
      </c>
      <c r="K466" s="37" t="str">
        <f>IF(Kundendaten!C467="","",IF(J466&lt;0,-1,IF(J466&gt;Einstellungen!$C$11,0,IF(J466&lt;=Einstellungen!$D$15,5,IF(J466&lt;=Einstellungen!$D$16,4,IF(J466&lt;=Einstellungen!$D$17,3,IF(J466&lt;=Einstellungen!$D$18,2,1)))))))</f>
        <v/>
      </c>
      <c r="L466" s="37" t="str">
        <f>IF(Kundendaten!C467="","",IF(J466&lt;0,-1,IF(J466&gt;Einstellungen!$C$11,0,IF(Kundendaten!K467&gt;=Einstellungen!$C$24,5,IF(Kundendaten!K467&gt;=Einstellungen!$C$25,4,IF(Kundendaten!K467&gt;=Einstellungen!$C$26,3,IF(Kundendaten!K467&gt;=Einstellungen!$C$27,2,1)))))))</f>
        <v/>
      </c>
      <c r="M466" s="37" t="str">
        <f>IF(Kundendaten!C467="","",IF(J466&lt;0,-1,IF(J466&gt;Einstellungen!$C$11,0,IF(Kundendaten!L467&gt;=Einstellungen!$C$32,5,IF(Kundendaten!L467&gt;=Einstellungen!$C$33,4,IF(Kundendaten!L467&gt;=Einstellungen!$C$34,3,IF(Kundendaten!L467&gt;=Einstellungen!$C$35,2,1)))))))</f>
        <v/>
      </c>
      <c r="N466" s="37" t="str">
        <f>IF(Kundendaten!C467="","",IF(K466=-1,"",IF(K466=0,0,IF(SUM(Einstellungen!$G$15,Einstellungen!$G$24,Einstellungen!$G$32)&lt;&gt;100,"—",ROUND((K466*Einstellungen!$G$15+L466*Einstellungen!$G$24+M466*Einstellungen!$G$32)/100,1)))))</f>
        <v/>
      </c>
      <c r="O466" s="37" t="str">
        <f>IF(Kundendaten!C467="","",IF(K466=-1,"⚠ Datenfehler",IF(K466=0,"Inaktiv",IF(SUM(Einstellungen!$G$15,Einstellungen!$G$24,Einstellungen!$G$32)&lt;&gt;100,"—",IF(N466&gt;=4,"Champion",IF(N466&gt;=3,"Entwicklung",IF(N466&gt;=2,"Gefährdet","Abwanderung")))))))</f>
        <v/>
      </c>
    </row>
    <row r="467" spans="2:15" ht="14.25" customHeight="1" x14ac:dyDescent="0.35">
      <c r="B467" s="37" t="str">
        <f>IF(Kundendaten!C468="","",Kundendaten!B468)</f>
        <v/>
      </c>
      <c r="C467" s="38" t="str">
        <f>IF(Kundendaten!C468="","",IF(Kundendaten!C468="","",Kundendaten!C468))</f>
        <v/>
      </c>
      <c r="D467" s="38" t="str">
        <f>IF(Kundendaten!C468="","",IF(Kundendaten!D468="","",Kundendaten!D468))</f>
        <v/>
      </c>
      <c r="E467" s="38" t="str">
        <f>IF(Kundendaten!C468="","",IF(Kundendaten!E468="","",Kundendaten!E468))</f>
        <v/>
      </c>
      <c r="F467" s="38" t="str">
        <f>IF(Kundendaten!C468="","",IF(Kundendaten!F468="","",Kundendaten!F468))</f>
        <v/>
      </c>
      <c r="G467" s="37" t="str">
        <f>IF(Kundendaten!C468="","",IF(Kundendaten!G468="","",Kundendaten!G468))</f>
        <v/>
      </c>
      <c r="H467" s="38" t="str">
        <f>IF(Kundendaten!C468="","",IF(Kundendaten!H468="","",Kundendaten!H468))</f>
        <v/>
      </c>
      <c r="I467" s="37" t="str">
        <f>IF(Kundendaten!C468="","",IF(Kundendaten!I468="","",IF(OR(UPPER(Kundendaten!I468)="D",UPPER(Kundendaten!I468)="DE",UPPER(Kundendaten!I468)="DEU",UPPER(Kundendaten!I468)="DEUTSCHLAND",UPPER(Kundendaten!I468)="GERMANY",UPPER(Kundendaten!I468)="GER"),"",IFERROR(UPPER(VLOOKUP(UPPER(Kundendaten!I468),Laendercodes!$A:$B,2,FALSE())),UPPER(Kundendaten!I468)))))</f>
        <v/>
      </c>
      <c r="J467" s="59" t="str">
        <f>IF(Kundendaten!C468="","",Einstellungen!$C$9-Kundendaten!J468)</f>
        <v/>
      </c>
      <c r="K467" s="37" t="str">
        <f>IF(Kundendaten!C468="","",IF(J467&lt;0,-1,IF(J467&gt;Einstellungen!$C$11,0,IF(J467&lt;=Einstellungen!$D$15,5,IF(J467&lt;=Einstellungen!$D$16,4,IF(J467&lt;=Einstellungen!$D$17,3,IF(J467&lt;=Einstellungen!$D$18,2,1)))))))</f>
        <v/>
      </c>
      <c r="L467" s="37" t="str">
        <f>IF(Kundendaten!C468="","",IF(J467&lt;0,-1,IF(J467&gt;Einstellungen!$C$11,0,IF(Kundendaten!K468&gt;=Einstellungen!$C$24,5,IF(Kundendaten!K468&gt;=Einstellungen!$C$25,4,IF(Kundendaten!K468&gt;=Einstellungen!$C$26,3,IF(Kundendaten!K468&gt;=Einstellungen!$C$27,2,1)))))))</f>
        <v/>
      </c>
      <c r="M467" s="37" t="str">
        <f>IF(Kundendaten!C468="","",IF(J467&lt;0,-1,IF(J467&gt;Einstellungen!$C$11,0,IF(Kundendaten!L468&gt;=Einstellungen!$C$32,5,IF(Kundendaten!L468&gt;=Einstellungen!$C$33,4,IF(Kundendaten!L468&gt;=Einstellungen!$C$34,3,IF(Kundendaten!L468&gt;=Einstellungen!$C$35,2,1)))))))</f>
        <v/>
      </c>
      <c r="N467" s="37" t="str">
        <f>IF(Kundendaten!C468="","",IF(K467=-1,"",IF(K467=0,0,IF(SUM(Einstellungen!$G$15,Einstellungen!$G$24,Einstellungen!$G$32)&lt;&gt;100,"—",ROUND((K467*Einstellungen!$G$15+L467*Einstellungen!$G$24+M467*Einstellungen!$G$32)/100,1)))))</f>
        <v/>
      </c>
      <c r="O467" s="37" t="str">
        <f>IF(Kundendaten!C468="","",IF(K467=-1,"⚠ Datenfehler",IF(K467=0,"Inaktiv",IF(SUM(Einstellungen!$G$15,Einstellungen!$G$24,Einstellungen!$G$32)&lt;&gt;100,"—",IF(N467&gt;=4,"Champion",IF(N467&gt;=3,"Entwicklung",IF(N467&gt;=2,"Gefährdet","Abwanderung")))))))</f>
        <v/>
      </c>
    </row>
    <row r="468" spans="2:15" ht="14.25" customHeight="1" x14ac:dyDescent="0.35">
      <c r="B468" s="37" t="str">
        <f>IF(Kundendaten!C469="","",Kundendaten!B469)</f>
        <v/>
      </c>
      <c r="C468" s="38" t="str">
        <f>IF(Kundendaten!C469="","",IF(Kundendaten!C469="","",Kundendaten!C469))</f>
        <v/>
      </c>
      <c r="D468" s="38" t="str">
        <f>IF(Kundendaten!C469="","",IF(Kundendaten!D469="","",Kundendaten!D469))</f>
        <v/>
      </c>
      <c r="E468" s="38" t="str">
        <f>IF(Kundendaten!C469="","",IF(Kundendaten!E469="","",Kundendaten!E469))</f>
        <v/>
      </c>
      <c r="F468" s="38" t="str">
        <f>IF(Kundendaten!C469="","",IF(Kundendaten!F469="","",Kundendaten!F469))</f>
        <v/>
      </c>
      <c r="G468" s="37" t="str">
        <f>IF(Kundendaten!C469="","",IF(Kundendaten!G469="","",Kundendaten!G469))</f>
        <v/>
      </c>
      <c r="H468" s="38" t="str">
        <f>IF(Kundendaten!C469="","",IF(Kundendaten!H469="","",Kundendaten!H469))</f>
        <v/>
      </c>
      <c r="I468" s="37" t="str">
        <f>IF(Kundendaten!C469="","",IF(Kundendaten!I469="","",IF(OR(UPPER(Kundendaten!I469)="D",UPPER(Kundendaten!I469)="DE",UPPER(Kundendaten!I469)="DEU",UPPER(Kundendaten!I469)="DEUTSCHLAND",UPPER(Kundendaten!I469)="GERMANY",UPPER(Kundendaten!I469)="GER"),"",IFERROR(UPPER(VLOOKUP(UPPER(Kundendaten!I469),Laendercodes!$A:$B,2,FALSE())),UPPER(Kundendaten!I469)))))</f>
        <v/>
      </c>
      <c r="J468" s="59" t="str">
        <f>IF(Kundendaten!C469="","",Einstellungen!$C$9-Kundendaten!J469)</f>
        <v/>
      </c>
      <c r="K468" s="37" t="str">
        <f>IF(Kundendaten!C469="","",IF(J468&lt;0,-1,IF(J468&gt;Einstellungen!$C$11,0,IF(J468&lt;=Einstellungen!$D$15,5,IF(J468&lt;=Einstellungen!$D$16,4,IF(J468&lt;=Einstellungen!$D$17,3,IF(J468&lt;=Einstellungen!$D$18,2,1)))))))</f>
        <v/>
      </c>
      <c r="L468" s="37" t="str">
        <f>IF(Kundendaten!C469="","",IF(J468&lt;0,-1,IF(J468&gt;Einstellungen!$C$11,0,IF(Kundendaten!K469&gt;=Einstellungen!$C$24,5,IF(Kundendaten!K469&gt;=Einstellungen!$C$25,4,IF(Kundendaten!K469&gt;=Einstellungen!$C$26,3,IF(Kundendaten!K469&gt;=Einstellungen!$C$27,2,1)))))))</f>
        <v/>
      </c>
      <c r="M468" s="37" t="str">
        <f>IF(Kundendaten!C469="","",IF(J468&lt;0,-1,IF(J468&gt;Einstellungen!$C$11,0,IF(Kundendaten!L469&gt;=Einstellungen!$C$32,5,IF(Kundendaten!L469&gt;=Einstellungen!$C$33,4,IF(Kundendaten!L469&gt;=Einstellungen!$C$34,3,IF(Kundendaten!L469&gt;=Einstellungen!$C$35,2,1)))))))</f>
        <v/>
      </c>
      <c r="N468" s="37" t="str">
        <f>IF(Kundendaten!C469="","",IF(K468=-1,"",IF(K468=0,0,IF(SUM(Einstellungen!$G$15,Einstellungen!$G$24,Einstellungen!$G$32)&lt;&gt;100,"—",ROUND((K468*Einstellungen!$G$15+L468*Einstellungen!$G$24+M468*Einstellungen!$G$32)/100,1)))))</f>
        <v/>
      </c>
      <c r="O468" s="37" t="str">
        <f>IF(Kundendaten!C469="","",IF(K468=-1,"⚠ Datenfehler",IF(K468=0,"Inaktiv",IF(SUM(Einstellungen!$G$15,Einstellungen!$G$24,Einstellungen!$G$32)&lt;&gt;100,"—",IF(N468&gt;=4,"Champion",IF(N468&gt;=3,"Entwicklung",IF(N468&gt;=2,"Gefährdet","Abwanderung")))))))</f>
        <v/>
      </c>
    </row>
    <row r="469" spans="2:15" ht="14.25" customHeight="1" x14ac:dyDescent="0.35">
      <c r="B469" s="37" t="str">
        <f>IF(Kundendaten!C470="","",Kundendaten!B470)</f>
        <v/>
      </c>
      <c r="C469" s="38" t="str">
        <f>IF(Kundendaten!C470="","",IF(Kundendaten!C470="","",Kundendaten!C470))</f>
        <v/>
      </c>
      <c r="D469" s="38" t="str">
        <f>IF(Kundendaten!C470="","",IF(Kundendaten!D470="","",Kundendaten!D470))</f>
        <v/>
      </c>
      <c r="E469" s="38" t="str">
        <f>IF(Kundendaten!C470="","",IF(Kundendaten!E470="","",Kundendaten!E470))</f>
        <v/>
      </c>
      <c r="F469" s="38" t="str">
        <f>IF(Kundendaten!C470="","",IF(Kundendaten!F470="","",Kundendaten!F470))</f>
        <v/>
      </c>
      <c r="G469" s="37" t="str">
        <f>IF(Kundendaten!C470="","",IF(Kundendaten!G470="","",Kundendaten!G470))</f>
        <v/>
      </c>
      <c r="H469" s="38" t="str">
        <f>IF(Kundendaten!C470="","",IF(Kundendaten!H470="","",Kundendaten!H470))</f>
        <v/>
      </c>
      <c r="I469" s="37" t="str">
        <f>IF(Kundendaten!C470="","",IF(Kundendaten!I470="","",IF(OR(UPPER(Kundendaten!I470)="D",UPPER(Kundendaten!I470)="DE",UPPER(Kundendaten!I470)="DEU",UPPER(Kundendaten!I470)="DEUTSCHLAND",UPPER(Kundendaten!I470)="GERMANY",UPPER(Kundendaten!I470)="GER"),"",IFERROR(UPPER(VLOOKUP(UPPER(Kundendaten!I470),Laendercodes!$A:$B,2,FALSE())),UPPER(Kundendaten!I470)))))</f>
        <v/>
      </c>
      <c r="J469" s="59" t="str">
        <f>IF(Kundendaten!C470="","",Einstellungen!$C$9-Kundendaten!J470)</f>
        <v/>
      </c>
      <c r="K469" s="37" t="str">
        <f>IF(Kundendaten!C470="","",IF(J469&lt;0,-1,IF(J469&gt;Einstellungen!$C$11,0,IF(J469&lt;=Einstellungen!$D$15,5,IF(J469&lt;=Einstellungen!$D$16,4,IF(J469&lt;=Einstellungen!$D$17,3,IF(J469&lt;=Einstellungen!$D$18,2,1)))))))</f>
        <v/>
      </c>
      <c r="L469" s="37" t="str">
        <f>IF(Kundendaten!C470="","",IF(J469&lt;0,-1,IF(J469&gt;Einstellungen!$C$11,0,IF(Kundendaten!K470&gt;=Einstellungen!$C$24,5,IF(Kundendaten!K470&gt;=Einstellungen!$C$25,4,IF(Kundendaten!K470&gt;=Einstellungen!$C$26,3,IF(Kundendaten!K470&gt;=Einstellungen!$C$27,2,1)))))))</f>
        <v/>
      </c>
      <c r="M469" s="37" t="str">
        <f>IF(Kundendaten!C470="","",IF(J469&lt;0,-1,IF(J469&gt;Einstellungen!$C$11,0,IF(Kundendaten!L470&gt;=Einstellungen!$C$32,5,IF(Kundendaten!L470&gt;=Einstellungen!$C$33,4,IF(Kundendaten!L470&gt;=Einstellungen!$C$34,3,IF(Kundendaten!L470&gt;=Einstellungen!$C$35,2,1)))))))</f>
        <v/>
      </c>
      <c r="N469" s="37" t="str">
        <f>IF(Kundendaten!C470="","",IF(K469=-1,"",IF(K469=0,0,IF(SUM(Einstellungen!$G$15,Einstellungen!$G$24,Einstellungen!$G$32)&lt;&gt;100,"—",ROUND((K469*Einstellungen!$G$15+L469*Einstellungen!$G$24+M469*Einstellungen!$G$32)/100,1)))))</f>
        <v/>
      </c>
      <c r="O469" s="37" t="str">
        <f>IF(Kundendaten!C470="","",IF(K469=-1,"⚠ Datenfehler",IF(K469=0,"Inaktiv",IF(SUM(Einstellungen!$G$15,Einstellungen!$G$24,Einstellungen!$G$32)&lt;&gt;100,"—",IF(N469&gt;=4,"Champion",IF(N469&gt;=3,"Entwicklung",IF(N469&gt;=2,"Gefährdet","Abwanderung")))))))</f>
        <v/>
      </c>
    </row>
    <row r="470" spans="2:15" ht="14.25" customHeight="1" x14ac:dyDescent="0.35">
      <c r="B470" s="37" t="str">
        <f>IF(Kundendaten!C471="","",Kundendaten!B471)</f>
        <v/>
      </c>
      <c r="C470" s="38" t="str">
        <f>IF(Kundendaten!C471="","",IF(Kundendaten!C471="","",Kundendaten!C471))</f>
        <v/>
      </c>
      <c r="D470" s="38" t="str">
        <f>IF(Kundendaten!C471="","",IF(Kundendaten!D471="","",Kundendaten!D471))</f>
        <v/>
      </c>
      <c r="E470" s="38" t="str">
        <f>IF(Kundendaten!C471="","",IF(Kundendaten!E471="","",Kundendaten!E471))</f>
        <v/>
      </c>
      <c r="F470" s="38" t="str">
        <f>IF(Kundendaten!C471="","",IF(Kundendaten!F471="","",Kundendaten!F471))</f>
        <v/>
      </c>
      <c r="G470" s="37" t="str">
        <f>IF(Kundendaten!C471="","",IF(Kundendaten!G471="","",Kundendaten!G471))</f>
        <v/>
      </c>
      <c r="H470" s="38" t="str">
        <f>IF(Kundendaten!C471="","",IF(Kundendaten!H471="","",Kundendaten!H471))</f>
        <v/>
      </c>
      <c r="I470" s="37" t="str">
        <f>IF(Kundendaten!C471="","",IF(Kundendaten!I471="","",IF(OR(UPPER(Kundendaten!I471)="D",UPPER(Kundendaten!I471)="DE",UPPER(Kundendaten!I471)="DEU",UPPER(Kundendaten!I471)="DEUTSCHLAND",UPPER(Kundendaten!I471)="GERMANY",UPPER(Kundendaten!I471)="GER"),"",IFERROR(UPPER(VLOOKUP(UPPER(Kundendaten!I471),Laendercodes!$A:$B,2,FALSE())),UPPER(Kundendaten!I471)))))</f>
        <v/>
      </c>
      <c r="J470" s="59" t="str">
        <f>IF(Kundendaten!C471="","",Einstellungen!$C$9-Kundendaten!J471)</f>
        <v/>
      </c>
      <c r="K470" s="37" t="str">
        <f>IF(Kundendaten!C471="","",IF(J470&lt;0,-1,IF(J470&gt;Einstellungen!$C$11,0,IF(J470&lt;=Einstellungen!$D$15,5,IF(J470&lt;=Einstellungen!$D$16,4,IF(J470&lt;=Einstellungen!$D$17,3,IF(J470&lt;=Einstellungen!$D$18,2,1)))))))</f>
        <v/>
      </c>
      <c r="L470" s="37" t="str">
        <f>IF(Kundendaten!C471="","",IF(J470&lt;0,-1,IF(J470&gt;Einstellungen!$C$11,0,IF(Kundendaten!K471&gt;=Einstellungen!$C$24,5,IF(Kundendaten!K471&gt;=Einstellungen!$C$25,4,IF(Kundendaten!K471&gt;=Einstellungen!$C$26,3,IF(Kundendaten!K471&gt;=Einstellungen!$C$27,2,1)))))))</f>
        <v/>
      </c>
      <c r="M470" s="37" t="str">
        <f>IF(Kundendaten!C471="","",IF(J470&lt;0,-1,IF(J470&gt;Einstellungen!$C$11,0,IF(Kundendaten!L471&gt;=Einstellungen!$C$32,5,IF(Kundendaten!L471&gt;=Einstellungen!$C$33,4,IF(Kundendaten!L471&gt;=Einstellungen!$C$34,3,IF(Kundendaten!L471&gt;=Einstellungen!$C$35,2,1)))))))</f>
        <v/>
      </c>
      <c r="N470" s="37" t="str">
        <f>IF(Kundendaten!C471="","",IF(K470=-1,"",IF(K470=0,0,IF(SUM(Einstellungen!$G$15,Einstellungen!$G$24,Einstellungen!$G$32)&lt;&gt;100,"—",ROUND((K470*Einstellungen!$G$15+L470*Einstellungen!$G$24+M470*Einstellungen!$G$32)/100,1)))))</f>
        <v/>
      </c>
      <c r="O470" s="37" t="str">
        <f>IF(Kundendaten!C471="","",IF(K470=-1,"⚠ Datenfehler",IF(K470=0,"Inaktiv",IF(SUM(Einstellungen!$G$15,Einstellungen!$G$24,Einstellungen!$G$32)&lt;&gt;100,"—",IF(N470&gt;=4,"Champion",IF(N470&gt;=3,"Entwicklung",IF(N470&gt;=2,"Gefährdet","Abwanderung")))))))</f>
        <v/>
      </c>
    </row>
    <row r="471" spans="2:15" ht="14.25" customHeight="1" x14ac:dyDescent="0.35">
      <c r="B471" s="37" t="str">
        <f>IF(Kundendaten!C472="","",Kundendaten!B472)</f>
        <v/>
      </c>
      <c r="C471" s="38" t="str">
        <f>IF(Kundendaten!C472="","",IF(Kundendaten!C472="","",Kundendaten!C472))</f>
        <v/>
      </c>
      <c r="D471" s="38" t="str">
        <f>IF(Kundendaten!C472="","",IF(Kundendaten!D472="","",Kundendaten!D472))</f>
        <v/>
      </c>
      <c r="E471" s="38" t="str">
        <f>IF(Kundendaten!C472="","",IF(Kundendaten!E472="","",Kundendaten!E472))</f>
        <v/>
      </c>
      <c r="F471" s="38" t="str">
        <f>IF(Kundendaten!C472="","",IF(Kundendaten!F472="","",Kundendaten!F472))</f>
        <v/>
      </c>
      <c r="G471" s="37" t="str">
        <f>IF(Kundendaten!C472="","",IF(Kundendaten!G472="","",Kundendaten!G472))</f>
        <v/>
      </c>
      <c r="H471" s="38" t="str">
        <f>IF(Kundendaten!C472="","",IF(Kundendaten!H472="","",Kundendaten!H472))</f>
        <v/>
      </c>
      <c r="I471" s="37" t="str">
        <f>IF(Kundendaten!C472="","",IF(Kundendaten!I472="","",IF(OR(UPPER(Kundendaten!I472)="D",UPPER(Kundendaten!I472)="DE",UPPER(Kundendaten!I472)="DEU",UPPER(Kundendaten!I472)="DEUTSCHLAND",UPPER(Kundendaten!I472)="GERMANY",UPPER(Kundendaten!I472)="GER"),"",IFERROR(UPPER(VLOOKUP(UPPER(Kundendaten!I472),Laendercodes!$A:$B,2,FALSE())),UPPER(Kundendaten!I472)))))</f>
        <v/>
      </c>
      <c r="J471" s="59" t="str">
        <f>IF(Kundendaten!C472="","",Einstellungen!$C$9-Kundendaten!J472)</f>
        <v/>
      </c>
      <c r="K471" s="37" t="str">
        <f>IF(Kundendaten!C472="","",IF(J471&lt;0,-1,IF(J471&gt;Einstellungen!$C$11,0,IF(J471&lt;=Einstellungen!$D$15,5,IF(J471&lt;=Einstellungen!$D$16,4,IF(J471&lt;=Einstellungen!$D$17,3,IF(J471&lt;=Einstellungen!$D$18,2,1)))))))</f>
        <v/>
      </c>
      <c r="L471" s="37" t="str">
        <f>IF(Kundendaten!C472="","",IF(J471&lt;0,-1,IF(J471&gt;Einstellungen!$C$11,0,IF(Kundendaten!K472&gt;=Einstellungen!$C$24,5,IF(Kundendaten!K472&gt;=Einstellungen!$C$25,4,IF(Kundendaten!K472&gt;=Einstellungen!$C$26,3,IF(Kundendaten!K472&gt;=Einstellungen!$C$27,2,1)))))))</f>
        <v/>
      </c>
      <c r="M471" s="37" t="str">
        <f>IF(Kundendaten!C472="","",IF(J471&lt;0,-1,IF(J471&gt;Einstellungen!$C$11,0,IF(Kundendaten!L472&gt;=Einstellungen!$C$32,5,IF(Kundendaten!L472&gt;=Einstellungen!$C$33,4,IF(Kundendaten!L472&gt;=Einstellungen!$C$34,3,IF(Kundendaten!L472&gt;=Einstellungen!$C$35,2,1)))))))</f>
        <v/>
      </c>
      <c r="N471" s="37" t="str">
        <f>IF(Kundendaten!C472="","",IF(K471=-1,"",IF(K471=0,0,IF(SUM(Einstellungen!$G$15,Einstellungen!$G$24,Einstellungen!$G$32)&lt;&gt;100,"—",ROUND((K471*Einstellungen!$G$15+L471*Einstellungen!$G$24+M471*Einstellungen!$G$32)/100,1)))))</f>
        <v/>
      </c>
      <c r="O471" s="37" t="str">
        <f>IF(Kundendaten!C472="","",IF(K471=-1,"⚠ Datenfehler",IF(K471=0,"Inaktiv",IF(SUM(Einstellungen!$G$15,Einstellungen!$G$24,Einstellungen!$G$32)&lt;&gt;100,"—",IF(N471&gt;=4,"Champion",IF(N471&gt;=3,"Entwicklung",IF(N471&gt;=2,"Gefährdet","Abwanderung")))))))</f>
        <v/>
      </c>
    </row>
    <row r="472" spans="2:15" ht="14.25" customHeight="1" x14ac:dyDescent="0.35">
      <c r="B472" s="37" t="str">
        <f>IF(Kundendaten!C473="","",Kundendaten!B473)</f>
        <v/>
      </c>
      <c r="C472" s="38" t="str">
        <f>IF(Kundendaten!C473="","",IF(Kundendaten!C473="","",Kundendaten!C473))</f>
        <v/>
      </c>
      <c r="D472" s="38" t="str">
        <f>IF(Kundendaten!C473="","",IF(Kundendaten!D473="","",Kundendaten!D473))</f>
        <v/>
      </c>
      <c r="E472" s="38" t="str">
        <f>IF(Kundendaten!C473="","",IF(Kundendaten!E473="","",Kundendaten!E473))</f>
        <v/>
      </c>
      <c r="F472" s="38" t="str">
        <f>IF(Kundendaten!C473="","",IF(Kundendaten!F473="","",Kundendaten!F473))</f>
        <v/>
      </c>
      <c r="G472" s="37" t="str">
        <f>IF(Kundendaten!C473="","",IF(Kundendaten!G473="","",Kundendaten!G473))</f>
        <v/>
      </c>
      <c r="H472" s="38" t="str">
        <f>IF(Kundendaten!C473="","",IF(Kundendaten!H473="","",Kundendaten!H473))</f>
        <v/>
      </c>
      <c r="I472" s="37" t="str">
        <f>IF(Kundendaten!C473="","",IF(Kundendaten!I473="","",IF(OR(UPPER(Kundendaten!I473)="D",UPPER(Kundendaten!I473)="DE",UPPER(Kundendaten!I473)="DEU",UPPER(Kundendaten!I473)="DEUTSCHLAND",UPPER(Kundendaten!I473)="GERMANY",UPPER(Kundendaten!I473)="GER"),"",IFERROR(UPPER(VLOOKUP(UPPER(Kundendaten!I473),Laendercodes!$A:$B,2,FALSE())),UPPER(Kundendaten!I473)))))</f>
        <v/>
      </c>
      <c r="J472" s="59" t="str">
        <f>IF(Kundendaten!C473="","",Einstellungen!$C$9-Kundendaten!J473)</f>
        <v/>
      </c>
      <c r="K472" s="37" t="str">
        <f>IF(Kundendaten!C473="","",IF(J472&lt;0,-1,IF(J472&gt;Einstellungen!$C$11,0,IF(J472&lt;=Einstellungen!$D$15,5,IF(J472&lt;=Einstellungen!$D$16,4,IF(J472&lt;=Einstellungen!$D$17,3,IF(J472&lt;=Einstellungen!$D$18,2,1)))))))</f>
        <v/>
      </c>
      <c r="L472" s="37" t="str">
        <f>IF(Kundendaten!C473="","",IF(J472&lt;0,-1,IF(J472&gt;Einstellungen!$C$11,0,IF(Kundendaten!K473&gt;=Einstellungen!$C$24,5,IF(Kundendaten!K473&gt;=Einstellungen!$C$25,4,IF(Kundendaten!K473&gt;=Einstellungen!$C$26,3,IF(Kundendaten!K473&gt;=Einstellungen!$C$27,2,1)))))))</f>
        <v/>
      </c>
      <c r="M472" s="37" t="str">
        <f>IF(Kundendaten!C473="","",IF(J472&lt;0,-1,IF(J472&gt;Einstellungen!$C$11,0,IF(Kundendaten!L473&gt;=Einstellungen!$C$32,5,IF(Kundendaten!L473&gt;=Einstellungen!$C$33,4,IF(Kundendaten!L473&gt;=Einstellungen!$C$34,3,IF(Kundendaten!L473&gt;=Einstellungen!$C$35,2,1)))))))</f>
        <v/>
      </c>
      <c r="N472" s="37" t="str">
        <f>IF(Kundendaten!C473="","",IF(K472=-1,"",IF(K472=0,0,IF(SUM(Einstellungen!$G$15,Einstellungen!$G$24,Einstellungen!$G$32)&lt;&gt;100,"—",ROUND((K472*Einstellungen!$G$15+L472*Einstellungen!$G$24+M472*Einstellungen!$G$32)/100,1)))))</f>
        <v/>
      </c>
      <c r="O472" s="37" t="str">
        <f>IF(Kundendaten!C473="","",IF(K472=-1,"⚠ Datenfehler",IF(K472=0,"Inaktiv",IF(SUM(Einstellungen!$G$15,Einstellungen!$G$24,Einstellungen!$G$32)&lt;&gt;100,"—",IF(N472&gt;=4,"Champion",IF(N472&gt;=3,"Entwicklung",IF(N472&gt;=2,"Gefährdet","Abwanderung")))))))</f>
        <v/>
      </c>
    </row>
    <row r="473" spans="2:15" ht="14.25" customHeight="1" x14ac:dyDescent="0.35">
      <c r="B473" s="37" t="str">
        <f>IF(Kundendaten!C474="","",Kundendaten!B474)</f>
        <v/>
      </c>
      <c r="C473" s="38" t="str">
        <f>IF(Kundendaten!C474="","",IF(Kundendaten!C474="","",Kundendaten!C474))</f>
        <v/>
      </c>
      <c r="D473" s="38" t="str">
        <f>IF(Kundendaten!C474="","",IF(Kundendaten!D474="","",Kundendaten!D474))</f>
        <v/>
      </c>
      <c r="E473" s="38" t="str">
        <f>IF(Kundendaten!C474="","",IF(Kundendaten!E474="","",Kundendaten!E474))</f>
        <v/>
      </c>
      <c r="F473" s="38" t="str">
        <f>IF(Kundendaten!C474="","",IF(Kundendaten!F474="","",Kundendaten!F474))</f>
        <v/>
      </c>
      <c r="G473" s="37" t="str">
        <f>IF(Kundendaten!C474="","",IF(Kundendaten!G474="","",Kundendaten!G474))</f>
        <v/>
      </c>
      <c r="H473" s="38" t="str">
        <f>IF(Kundendaten!C474="","",IF(Kundendaten!H474="","",Kundendaten!H474))</f>
        <v/>
      </c>
      <c r="I473" s="37" t="str">
        <f>IF(Kundendaten!C474="","",IF(Kundendaten!I474="","",IF(OR(UPPER(Kundendaten!I474)="D",UPPER(Kundendaten!I474)="DE",UPPER(Kundendaten!I474)="DEU",UPPER(Kundendaten!I474)="DEUTSCHLAND",UPPER(Kundendaten!I474)="GERMANY",UPPER(Kundendaten!I474)="GER"),"",IFERROR(UPPER(VLOOKUP(UPPER(Kundendaten!I474),Laendercodes!$A:$B,2,FALSE())),UPPER(Kundendaten!I474)))))</f>
        <v/>
      </c>
      <c r="J473" s="59" t="str">
        <f>IF(Kundendaten!C474="","",Einstellungen!$C$9-Kundendaten!J474)</f>
        <v/>
      </c>
      <c r="K473" s="37" t="str">
        <f>IF(Kundendaten!C474="","",IF(J473&lt;0,-1,IF(J473&gt;Einstellungen!$C$11,0,IF(J473&lt;=Einstellungen!$D$15,5,IF(J473&lt;=Einstellungen!$D$16,4,IF(J473&lt;=Einstellungen!$D$17,3,IF(J473&lt;=Einstellungen!$D$18,2,1)))))))</f>
        <v/>
      </c>
      <c r="L473" s="37" t="str">
        <f>IF(Kundendaten!C474="","",IF(J473&lt;0,-1,IF(J473&gt;Einstellungen!$C$11,0,IF(Kundendaten!K474&gt;=Einstellungen!$C$24,5,IF(Kundendaten!K474&gt;=Einstellungen!$C$25,4,IF(Kundendaten!K474&gt;=Einstellungen!$C$26,3,IF(Kundendaten!K474&gt;=Einstellungen!$C$27,2,1)))))))</f>
        <v/>
      </c>
      <c r="M473" s="37" t="str">
        <f>IF(Kundendaten!C474="","",IF(J473&lt;0,-1,IF(J473&gt;Einstellungen!$C$11,0,IF(Kundendaten!L474&gt;=Einstellungen!$C$32,5,IF(Kundendaten!L474&gt;=Einstellungen!$C$33,4,IF(Kundendaten!L474&gt;=Einstellungen!$C$34,3,IF(Kundendaten!L474&gt;=Einstellungen!$C$35,2,1)))))))</f>
        <v/>
      </c>
      <c r="N473" s="37" t="str">
        <f>IF(Kundendaten!C474="","",IF(K473=-1,"",IF(K473=0,0,IF(SUM(Einstellungen!$G$15,Einstellungen!$G$24,Einstellungen!$G$32)&lt;&gt;100,"—",ROUND((K473*Einstellungen!$G$15+L473*Einstellungen!$G$24+M473*Einstellungen!$G$32)/100,1)))))</f>
        <v/>
      </c>
      <c r="O473" s="37" t="str">
        <f>IF(Kundendaten!C474="","",IF(K473=-1,"⚠ Datenfehler",IF(K473=0,"Inaktiv",IF(SUM(Einstellungen!$G$15,Einstellungen!$G$24,Einstellungen!$G$32)&lt;&gt;100,"—",IF(N473&gt;=4,"Champion",IF(N473&gt;=3,"Entwicklung",IF(N473&gt;=2,"Gefährdet","Abwanderung")))))))</f>
        <v/>
      </c>
    </row>
    <row r="474" spans="2:15" ht="14.25" customHeight="1" x14ac:dyDescent="0.35">
      <c r="B474" s="37" t="str">
        <f>IF(Kundendaten!C475="","",Kundendaten!B475)</f>
        <v/>
      </c>
      <c r="C474" s="38" t="str">
        <f>IF(Kundendaten!C475="","",IF(Kundendaten!C475="","",Kundendaten!C475))</f>
        <v/>
      </c>
      <c r="D474" s="38" t="str">
        <f>IF(Kundendaten!C475="","",IF(Kundendaten!D475="","",Kundendaten!D475))</f>
        <v/>
      </c>
      <c r="E474" s="38" t="str">
        <f>IF(Kundendaten!C475="","",IF(Kundendaten!E475="","",Kundendaten!E475))</f>
        <v/>
      </c>
      <c r="F474" s="38" t="str">
        <f>IF(Kundendaten!C475="","",IF(Kundendaten!F475="","",Kundendaten!F475))</f>
        <v/>
      </c>
      <c r="G474" s="37" t="str">
        <f>IF(Kundendaten!C475="","",IF(Kundendaten!G475="","",Kundendaten!G475))</f>
        <v/>
      </c>
      <c r="H474" s="38" t="str">
        <f>IF(Kundendaten!C475="","",IF(Kundendaten!H475="","",Kundendaten!H475))</f>
        <v/>
      </c>
      <c r="I474" s="37" t="str">
        <f>IF(Kundendaten!C475="","",IF(Kundendaten!I475="","",IF(OR(UPPER(Kundendaten!I475)="D",UPPER(Kundendaten!I475)="DE",UPPER(Kundendaten!I475)="DEU",UPPER(Kundendaten!I475)="DEUTSCHLAND",UPPER(Kundendaten!I475)="GERMANY",UPPER(Kundendaten!I475)="GER"),"",IFERROR(UPPER(VLOOKUP(UPPER(Kundendaten!I475),Laendercodes!$A:$B,2,FALSE())),UPPER(Kundendaten!I475)))))</f>
        <v/>
      </c>
      <c r="J474" s="59" t="str">
        <f>IF(Kundendaten!C475="","",Einstellungen!$C$9-Kundendaten!J475)</f>
        <v/>
      </c>
      <c r="K474" s="37" t="str">
        <f>IF(Kundendaten!C475="","",IF(J474&lt;0,-1,IF(J474&gt;Einstellungen!$C$11,0,IF(J474&lt;=Einstellungen!$D$15,5,IF(J474&lt;=Einstellungen!$D$16,4,IF(J474&lt;=Einstellungen!$D$17,3,IF(J474&lt;=Einstellungen!$D$18,2,1)))))))</f>
        <v/>
      </c>
      <c r="L474" s="37" t="str">
        <f>IF(Kundendaten!C475="","",IF(J474&lt;0,-1,IF(J474&gt;Einstellungen!$C$11,0,IF(Kundendaten!K475&gt;=Einstellungen!$C$24,5,IF(Kundendaten!K475&gt;=Einstellungen!$C$25,4,IF(Kundendaten!K475&gt;=Einstellungen!$C$26,3,IF(Kundendaten!K475&gt;=Einstellungen!$C$27,2,1)))))))</f>
        <v/>
      </c>
      <c r="M474" s="37" t="str">
        <f>IF(Kundendaten!C475="","",IF(J474&lt;0,-1,IF(J474&gt;Einstellungen!$C$11,0,IF(Kundendaten!L475&gt;=Einstellungen!$C$32,5,IF(Kundendaten!L475&gt;=Einstellungen!$C$33,4,IF(Kundendaten!L475&gt;=Einstellungen!$C$34,3,IF(Kundendaten!L475&gt;=Einstellungen!$C$35,2,1)))))))</f>
        <v/>
      </c>
      <c r="N474" s="37" t="str">
        <f>IF(Kundendaten!C475="","",IF(K474=-1,"",IF(K474=0,0,IF(SUM(Einstellungen!$G$15,Einstellungen!$G$24,Einstellungen!$G$32)&lt;&gt;100,"—",ROUND((K474*Einstellungen!$G$15+L474*Einstellungen!$G$24+M474*Einstellungen!$G$32)/100,1)))))</f>
        <v/>
      </c>
      <c r="O474" s="37" t="str">
        <f>IF(Kundendaten!C475="","",IF(K474=-1,"⚠ Datenfehler",IF(K474=0,"Inaktiv",IF(SUM(Einstellungen!$G$15,Einstellungen!$G$24,Einstellungen!$G$32)&lt;&gt;100,"—",IF(N474&gt;=4,"Champion",IF(N474&gt;=3,"Entwicklung",IF(N474&gt;=2,"Gefährdet","Abwanderung")))))))</f>
        <v/>
      </c>
    </row>
    <row r="475" spans="2:15" ht="14.25" customHeight="1" x14ac:dyDescent="0.35">
      <c r="B475" s="37" t="str">
        <f>IF(Kundendaten!C476="","",Kundendaten!B476)</f>
        <v/>
      </c>
      <c r="C475" s="38" t="str">
        <f>IF(Kundendaten!C476="","",IF(Kundendaten!C476="","",Kundendaten!C476))</f>
        <v/>
      </c>
      <c r="D475" s="38" t="str">
        <f>IF(Kundendaten!C476="","",IF(Kundendaten!D476="","",Kundendaten!D476))</f>
        <v/>
      </c>
      <c r="E475" s="38" t="str">
        <f>IF(Kundendaten!C476="","",IF(Kundendaten!E476="","",Kundendaten!E476))</f>
        <v/>
      </c>
      <c r="F475" s="38" t="str">
        <f>IF(Kundendaten!C476="","",IF(Kundendaten!F476="","",Kundendaten!F476))</f>
        <v/>
      </c>
      <c r="G475" s="37" t="str">
        <f>IF(Kundendaten!C476="","",IF(Kundendaten!G476="","",Kundendaten!G476))</f>
        <v/>
      </c>
      <c r="H475" s="38" t="str">
        <f>IF(Kundendaten!C476="","",IF(Kundendaten!H476="","",Kundendaten!H476))</f>
        <v/>
      </c>
      <c r="I475" s="37" t="str">
        <f>IF(Kundendaten!C476="","",IF(Kundendaten!I476="","",IF(OR(UPPER(Kundendaten!I476)="D",UPPER(Kundendaten!I476)="DE",UPPER(Kundendaten!I476)="DEU",UPPER(Kundendaten!I476)="DEUTSCHLAND",UPPER(Kundendaten!I476)="GERMANY",UPPER(Kundendaten!I476)="GER"),"",IFERROR(UPPER(VLOOKUP(UPPER(Kundendaten!I476),Laendercodes!$A:$B,2,FALSE())),UPPER(Kundendaten!I476)))))</f>
        <v/>
      </c>
      <c r="J475" s="59" t="str">
        <f>IF(Kundendaten!C476="","",Einstellungen!$C$9-Kundendaten!J476)</f>
        <v/>
      </c>
      <c r="K475" s="37" t="str">
        <f>IF(Kundendaten!C476="","",IF(J475&lt;0,-1,IF(J475&gt;Einstellungen!$C$11,0,IF(J475&lt;=Einstellungen!$D$15,5,IF(J475&lt;=Einstellungen!$D$16,4,IF(J475&lt;=Einstellungen!$D$17,3,IF(J475&lt;=Einstellungen!$D$18,2,1)))))))</f>
        <v/>
      </c>
      <c r="L475" s="37" t="str">
        <f>IF(Kundendaten!C476="","",IF(J475&lt;0,-1,IF(J475&gt;Einstellungen!$C$11,0,IF(Kundendaten!K476&gt;=Einstellungen!$C$24,5,IF(Kundendaten!K476&gt;=Einstellungen!$C$25,4,IF(Kundendaten!K476&gt;=Einstellungen!$C$26,3,IF(Kundendaten!K476&gt;=Einstellungen!$C$27,2,1)))))))</f>
        <v/>
      </c>
      <c r="M475" s="37" t="str">
        <f>IF(Kundendaten!C476="","",IF(J475&lt;0,-1,IF(J475&gt;Einstellungen!$C$11,0,IF(Kundendaten!L476&gt;=Einstellungen!$C$32,5,IF(Kundendaten!L476&gt;=Einstellungen!$C$33,4,IF(Kundendaten!L476&gt;=Einstellungen!$C$34,3,IF(Kundendaten!L476&gt;=Einstellungen!$C$35,2,1)))))))</f>
        <v/>
      </c>
      <c r="N475" s="37" t="str">
        <f>IF(Kundendaten!C476="","",IF(K475=-1,"",IF(K475=0,0,IF(SUM(Einstellungen!$G$15,Einstellungen!$G$24,Einstellungen!$G$32)&lt;&gt;100,"—",ROUND((K475*Einstellungen!$G$15+L475*Einstellungen!$G$24+M475*Einstellungen!$G$32)/100,1)))))</f>
        <v/>
      </c>
      <c r="O475" s="37" t="str">
        <f>IF(Kundendaten!C476="","",IF(K475=-1,"⚠ Datenfehler",IF(K475=0,"Inaktiv",IF(SUM(Einstellungen!$G$15,Einstellungen!$G$24,Einstellungen!$G$32)&lt;&gt;100,"—",IF(N475&gt;=4,"Champion",IF(N475&gt;=3,"Entwicklung",IF(N475&gt;=2,"Gefährdet","Abwanderung")))))))</f>
        <v/>
      </c>
    </row>
    <row r="476" spans="2:15" ht="14.25" customHeight="1" x14ac:dyDescent="0.35">
      <c r="B476" s="37" t="str">
        <f>IF(Kundendaten!C477="","",Kundendaten!B477)</f>
        <v/>
      </c>
      <c r="C476" s="38" t="str">
        <f>IF(Kundendaten!C477="","",IF(Kundendaten!C477="","",Kundendaten!C477))</f>
        <v/>
      </c>
      <c r="D476" s="38" t="str">
        <f>IF(Kundendaten!C477="","",IF(Kundendaten!D477="","",Kundendaten!D477))</f>
        <v/>
      </c>
      <c r="E476" s="38" t="str">
        <f>IF(Kundendaten!C477="","",IF(Kundendaten!E477="","",Kundendaten!E477))</f>
        <v/>
      </c>
      <c r="F476" s="38" t="str">
        <f>IF(Kundendaten!C477="","",IF(Kundendaten!F477="","",Kundendaten!F477))</f>
        <v/>
      </c>
      <c r="G476" s="37" t="str">
        <f>IF(Kundendaten!C477="","",IF(Kundendaten!G477="","",Kundendaten!G477))</f>
        <v/>
      </c>
      <c r="H476" s="38" t="str">
        <f>IF(Kundendaten!C477="","",IF(Kundendaten!H477="","",Kundendaten!H477))</f>
        <v/>
      </c>
      <c r="I476" s="37" t="str">
        <f>IF(Kundendaten!C477="","",IF(Kundendaten!I477="","",IF(OR(UPPER(Kundendaten!I477)="D",UPPER(Kundendaten!I477)="DE",UPPER(Kundendaten!I477)="DEU",UPPER(Kundendaten!I477)="DEUTSCHLAND",UPPER(Kundendaten!I477)="GERMANY",UPPER(Kundendaten!I477)="GER"),"",IFERROR(UPPER(VLOOKUP(UPPER(Kundendaten!I477),Laendercodes!$A:$B,2,FALSE())),UPPER(Kundendaten!I477)))))</f>
        <v/>
      </c>
      <c r="J476" s="59" t="str">
        <f>IF(Kundendaten!C477="","",Einstellungen!$C$9-Kundendaten!J477)</f>
        <v/>
      </c>
      <c r="K476" s="37" t="str">
        <f>IF(Kundendaten!C477="","",IF(J476&lt;0,-1,IF(J476&gt;Einstellungen!$C$11,0,IF(J476&lt;=Einstellungen!$D$15,5,IF(J476&lt;=Einstellungen!$D$16,4,IF(J476&lt;=Einstellungen!$D$17,3,IF(J476&lt;=Einstellungen!$D$18,2,1)))))))</f>
        <v/>
      </c>
      <c r="L476" s="37" t="str">
        <f>IF(Kundendaten!C477="","",IF(J476&lt;0,-1,IF(J476&gt;Einstellungen!$C$11,0,IF(Kundendaten!K477&gt;=Einstellungen!$C$24,5,IF(Kundendaten!K477&gt;=Einstellungen!$C$25,4,IF(Kundendaten!K477&gt;=Einstellungen!$C$26,3,IF(Kundendaten!K477&gt;=Einstellungen!$C$27,2,1)))))))</f>
        <v/>
      </c>
      <c r="M476" s="37" t="str">
        <f>IF(Kundendaten!C477="","",IF(J476&lt;0,-1,IF(J476&gt;Einstellungen!$C$11,0,IF(Kundendaten!L477&gt;=Einstellungen!$C$32,5,IF(Kundendaten!L477&gt;=Einstellungen!$C$33,4,IF(Kundendaten!L477&gt;=Einstellungen!$C$34,3,IF(Kundendaten!L477&gt;=Einstellungen!$C$35,2,1)))))))</f>
        <v/>
      </c>
      <c r="N476" s="37" t="str">
        <f>IF(Kundendaten!C477="","",IF(K476=-1,"",IF(K476=0,0,IF(SUM(Einstellungen!$G$15,Einstellungen!$G$24,Einstellungen!$G$32)&lt;&gt;100,"—",ROUND((K476*Einstellungen!$G$15+L476*Einstellungen!$G$24+M476*Einstellungen!$G$32)/100,1)))))</f>
        <v/>
      </c>
      <c r="O476" s="37" t="str">
        <f>IF(Kundendaten!C477="","",IF(K476=-1,"⚠ Datenfehler",IF(K476=0,"Inaktiv",IF(SUM(Einstellungen!$G$15,Einstellungen!$G$24,Einstellungen!$G$32)&lt;&gt;100,"—",IF(N476&gt;=4,"Champion",IF(N476&gt;=3,"Entwicklung",IF(N476&gt;=2,"Gefährdet","Abwanderung")))))))</f>
        <v/>
      </c>
    </row>
    <row r="477" spans="2:15" ht="14.25" customHeight="1" x14ac:dyDescent="0.35">
      <c r="B477" s="37" t="str">
        <f>IF(Kundendaten!C478="","",Kundendaten!B478)</f>
        <v/>
      </c>
      <c r="C477" s="38" t="str">
        <f>IF(Kundendaten!C478="","",IF(Kundendaten!C478="","",Kundendaten!C478))</f>
        <v/>
      </c>
      <c r="D477" s="38" t="str">
        <f>IF(Kundendaten!C478="","",IF(Kundendaten!D478="","",Kundendaten!D478))</f>
        <v/>
      </c>
      <c r="E477" s="38" t="str">
        <f>IF(Kundendaten!C478="","",IF(Kundendaten!E478="","",Kundendaten!E478))</f>
        <v/>
      </c>
      <c r="F477" s="38" t="str">
        <f>IF(Kundendaten!C478="","",IF(Kundendaten!F478="","",Kundendaten!F478))</f>
        <v/>
      </c>
      <c r="G477" s="37" t="str">
        <f>IF(Kundendaten!C478="","",IF(Kundendaten!G478="","",Kundendaten!G478))</f>
        <v/>
      </c>
      <c r="H477" s="38" t="str">
        <f>IF(Kundendaten!C478="","",IF(Kundendaten!H478="","",Kundendaten!H478))</f>
        <v/>
      </c>
      <c r="I477" s="37" t="str">
        <f>IF(Kundendaten!C478="","",IF(Kundendaten!I478="","",IF(OR(UPPER(Kundendaten!I478)="D",UPPER(Kundendaten!I478)="DE",UPPER(Kundendaten!I478)="DEU",UPPER(Kundendaten!I478)="DEUTSCHLAND",UPPER(Kundendaten!I478)="GERMANY",UPPER(Kundendaten!I478)="GER"),"",IFERROR(UPPER(VLOOKUP(UPPER(Kundendaten!I478),Laendercodes!$A:$B,2,FALSE())),UPPER(Kundendaten!I478)))))</f>
        <v/>
      </c>
      <c r="J477" s="59" t="str">
        <f>IF(Kundendaten!C478="","",Einstellungen!$C$9-Kundendaten!J478)</f>
        <v/>
      </c>
      <c r="K477" s="37" t="str">
        <f>IF(Kundendaten!C478="","",IF(J477&lt;0,-1,IF(J477&gt;Einstellungen!$C$11,0,IF(J477&lt;=Einstellungen!$D$15,5,IF(J477&lt;=Einstellungen!$D$16,4,IF(J477&lt;=Einstellungen!$D$17,3,IF(J477&lt;=Einstellungen!$D$18,2,1)))))))</f>
        <v/>
      </c>
      <c r="L477" s="37" t="str">
        <f>IF(Kundendaten!C478="","",IF(J477&lt;0,-1,IF(J477&gt;Einstellungen!$C$11,0,IF(Kundendaten!K478&gt;=Einstellungen!$C$24,5,IF(Kundendaten!K478&gt;=Einstellungen!$C$25,4,IF(Kundendaten!K478&gt;=Einstellungen!$C$26,3,IF(Kundendaten!K478&gt;=Einstellungen!$C$27,2,1)))))))</f>
        <v/>
      </c>
      <c r="M477" s="37" t="str">
        <f>IF(Kundendaten!C478="","",IF(J477&lt;0,-1,IF(J477&gt;Einstellungen!$C$11,0,IF(Kundendaten!L478&gt;=Einstellungen!$C$32,5,IF(Kundendaten!L478&gt;=Einstellungen!$C$33,4,IF(Kundendaten!L478&gt;=Einstellungen!$C$34,3,IF(Kundendaten!L478&gt;=Einstellungen!$C$35,2,1)))))))</f>
        <v/>
      </c>
      <c r="N477" s="37" t="str">
        <f>IF(Kundendaten!C478="","",IF(K477=-1,"",IF(K477=0,0,IF(SUM(Einstellungen!$G$15,Einstellungen!$G$24,Einstellungen!$G$32)&lt;&gt;100,"—",ROUND((K477*Einstellungen!$G$15+L477*Einstellungen!$G$24+M477*Einstellungen!$G$32)/100,1)))))</f>
        <v/>
      </c>
      <c r="O477" s="37" t="str">
        <f>IF(Kundendaten!C478="","",IF(K477=-1,"⚠ Datenfehler",IF(K477=0,"Inaktiv",IF(SUM(Einstellungen!$G$15,Einstellungen!$G$24,Einstellungen!$G$32)&lt;&gt;100,"—",IF(N477&gt;=4,"Champion",IF(N477&gt;=3,"Entwicklung",IF(N477&gt;=2,"Gefährdet","Abwanderung")))))))</f>
        <v/>
      </c>
    </row>
    <row r="478" spans="2:15" ht="14.25" customHeight="1" x14ac:dyDescent="0.35">
      <c r="B478" s="37" t="str">
        <f>IF(Kundendaten!C479="","",Kundendaten!B479)</f>
        <v/>
      </c>
      <c r="C478" s="38" t="str">
        <f>IF(Kundendaten!C479="","",IF(Kundendaten!C479="","",Kundendaten!C479))</f>
        <v/>
      </c>
      <c r="D478" s="38" t="str">
        <f>IF(Kundendaten!C479="","",IF(Kundendaten!D479="","",Kundendaten!D479))</f>
        <v/>
      </c>
      <c r="E478" s="38" t="str">
        <f>IF(Kundendaten!C479="","",IF(Kundendaten!E479="","",Kundendaten!E479))</f>
        <v/>
      </c>
      <c r="F478" s="38" t="str">
        <f>IF(Kundendaten!C479="","",IF(Kundendaten!F479="","",Kundendaten!F479))</f>
        <v/>
      </c>
      <c r="G478" s="37" t="str">
        <f>IF(Kundendaten!C479="","",IF(Kundendaten!G479="","",Kundendaten!G479))</f>
        <v/>
      </c>
      <c r="H478" s="38" t="str">
        <f>IF(Kundendaten!C479="","",IF(Kundendaten!H479="","",Kundendaten!H479))</f>
        <v/>
      </c>
      <c r="I478" s="37" t="str">
        <f>IF(Kundendaten!C479="","",IF(Kundendaten!I479="","",IF(OR(UPPER(Kundendaten!I479)="D",UPPER(Kundendaten!I479)="DE",UPPER(Kundendaten!I479)="DEU",UPPER(Kundendaten!I479)="DEUTSCHLAND",UPPER(Kundendaten!I479)="GERMANY",UPPER(Kundendaten!I479)="GER"),"",IFERROR(UPPER(VLOOKUP(UPPER(Kundendaten!I479),Laendercodes!$A:$B,2,FALSE())),UPPER(Kundendaten!I479)))))</f>
        <v/>
      </c>
      <c r="J478" s="59" t="str">
        <f>IF(Kundendaten!C479="","",Einstellungen!$C$9-Kundendaten!J479)</f>
        <v/>
      </c>
      <c r="K478" s="37" t="str">
        <f>IF(Kundendaten!C479="","",IF(J478&lt;0,-1,IF(J478&gt;Einstellungen!$C$11,0,IF(J478&lt;=Einstellungen!$D$15,5,IF(J478&lt;=Einstellungen!$D$16,4,IF(J478&lt;=Einstellungen!$D$17,3,IF(J478&lt;=Einstellungen!$D$18,2,1)))))))</f>
        <v/>
      </c>
      <c r="L478" s="37" t="str">
        <f>IF(Kundendaten!C479="","",IF(J478&lt;0,-1,IF(J478&gt;Einstellungen!$C$11,0,IF(Kundendaten!K479&gt;=Einstellungen!$C$24,5,IF(Kundendaten!K479&gt;=Einstellungen!$C$25,4,IF(Kundendaten!K479&gt;=Einstellungen!$C$26,3,IF(Kundendaten!K479&gt;=Einstellungen!$C$27,2,1)))))))</f>
        <v/>
      </c>
      <c r="M478" s="37" t="str">
        <f>IF(Kundendaten!C479="","",IF(J478&lt;0,-1,IF(J478&gt;Einstellungen!$C$11,0,IF(Kundendaten!L479&gt;=Einstellungen!$C$32,5,IF(Kundendaten!L479&gt;=Einstellungen!$C$33,4,IF(Kundendaten!L479&gt;=Einstellungen!$C$34,3,IF(Kundendaten!L479&gt;=Einstellungen!$C$35,2,1)))))))</f>
        <v/>
      </c>
      <c r="N478" s="37" t="str">
        <f>IF(Kundendaten!C479="","",IF(K478=-1,"",IF(K478=0,0,IF(SUM(Einstellungen!$G$15,Einstellungen!$G$24,Einstellungen!$G$32)&lt;&gt;100,"—",ROUND((K478*Einstellungen!$G$15+L478*Einstellungen!$G$24+M478*Einstellungen!$G$32)/100,1)))))</f>
        <v/>
      </c>
      <c r="O478" s="37" t="str">
        <f>IF(Kundendaten!C479="","",IF(K478=-1,"⚠ Datenfehler",IF(K478=0,"Inaktiv",IF(SUM(Einstellungen!$G$15,Einstellungen!$G$24,Einstellungen!$G$32)&lt;&gt;100,"—",IF(N478&gt;=4,"Champion",IF(N478&gt;=3,"Entwicklung",IF(N478&gt;=2,"Gefährdet","Abwanderung")))))))</f>
        <v/>
      </c>
    </row>
    <row r="479" spans="2:15" ht="14.25" customHeight="1" x14ac:dyDescent="0.35">
      <c r="B479" s="37" t="str">
        <f>IF(Kundendaten!C480="","",Kundendaten!B480)</f>
        <v/>
      </c>
      <c r="C479" s="38" t="str">
        <f>IF(Kundendaten!C480="","",IF(Kundendaten!C480="","",Kundendaten!C480))</f>
        <v/>
      </c>
      <c r="D479" s="38" t="str">
        <f>IF(Kundendaten!C480="","",IF(Kundendaten!D480="","",Kundendaten!D480))</f>
        <v/>
      </c>
      <c r="E479" s="38" t="str">
        <f>IF(Kundendaten!C480="","",IF(Kundendaten!E480="","",Kundendaten!E480))</f>
        <v/>
      </c>
      <c r="F479" s="38" t="str">
        <f>IF(Kundendaten!C480="","",IF(Kundendaten!F480="","",Kundendaten!F480))</f>
        <v/>
      </c>
      <c r="G479" s="37" t="str">
        <f>IF(Kundendaten!C480="","",IF(Kundendaten!G480="","",Kundendaten!G480))</f>
        <v/>
      </c>
      <c r="H479" s="38" t="str">
        <f>IF(Kundendaten!C480="","",IF(Kundendaten!H480="","",Kundendaten!H480))</f>
        <v/>
      </c>
      <c r="I479" s="37" t="str">
        <f>IF(Kundendaten!C480="","",IF(Kundendaten!I480="","",IF(OR(UPPER(Kundendaten!I480)="D",UPPER(Kundendaten!I480)="DE",UPPER(Kundendaten!I480)="DEU",UPPER(Kundendaten!I480)="DEUTSCHLAND",UPPER(Kundendaten!I480)="GERMANY",UPPER(Kundendaten!I480)="GER"),"",IFERROR(UPPER(VLOOKUP(UPPER(Kundendaten!I480),Laendercodes!$A:$B,2,FALSE())),UPPER(Kundendaten!I480)))))</f>
        <v/>
      </c>
      <c r="J479" s="59" t="str">
        <f>IF(Kundendaten!C480="","",Einstellungen!$C$9-Kundendaten!J480)</f>
        <v/>
      </c>
      <c r="K479" s="37" t="str">
        <f>IF(Kundendaten!C480="","",IF(J479&lt;0,-1,IF(J479&gt;Einstellungen!$C$11,0,IF(J479&lt;=Einstellungen!$D$15,5,IF(J479&lt;=Einstellungen!$D$16,4,IF(J479&lt;=Einstellungen!$D$17,3,IF(J479&lt;=Einstellungen!$D$18,2,1)))))))</f>
        <v/>
      </c>
      <c r="L479" s="37" t="str">
        <f>IF(Kundendaten!C480="","",IF(J479&lt;0,-1,IF(J479&gt;Einstellungen!$C$11,0,IF(Kundendaten!K480&gt;=Einstellungen!$C$24,5,IF(Kundendaten!K480&gt;=Einstellungen!$C$25,4,IF(Kundendaten!K480&gt;=Einstellungen!$C$26,3,IF(Kundendaten!K480&gt;=Einstellungen!$C$27,2,1)))))))</f>
        <v/>
      </c>
      <c r="M479" s="37" t="str">
        <f>IF(Kundendaten!C480="","",IF(J479&lt;0,-1,IF(J479&gt;Einstellungen!$C$11,0,IF(Kundendaten!L480&gt;=Einstellungen!$C$32,5,IF(Kundendaten!L480&gt;=Einstellungen!$C$33,4,IF(Kundendaten!L480&gt;=Einstellungen!$C$34,3,IF(Kundendaten!L480&gt;=Einstellungen!$C$35,2,1)))))))</f>
        <v/>
      </c>
      <c r="N479" s="37" t="str">
        <f>IF(Kundendaten!C480="","",IF(K479=-1,"",IF(K479=0,0,IF(SUM(Einstellungen!$G$15,Einstellungen!$G$24,Einstellungen!$G$32)&lt;&gt;100,"—",ROUND((K479*Einstellungen!$G$15+L479*Einstellungen!$G$24+M479*Einstellungen!$G$32)/100,1)))))</f>
        <v/>
      </c>
      <c r="O479" s="37" t="str">
        <f>IF(Kundendaten!C480="","",IF(K479=-1,"⚠ Datenfehler",IF(K479=0,"Inaktiv",IF(SUM(Einstellungen!$G$15,Einstellungen!$G$24,Einstellungen!$G$32)&lt;&gt;100,"—",IF(N479&gt;=4,"Champion",IF(N479&gt;=3,"Entwicklung",IF(N479&gt;=2,"Gefährdet","Abwanderung")))))))</f>
        <v/>
      </c>
    </row>
    <row r="480" spans="2:15" ht="14.25" customHeight="1" x14ac:dyDescent="0.35">
      <c r="B480" s="37" t="str">
        <f>IF(Kundendaten!C481="","",Kundendaten!B481)</f>
        <v/>
      </c>
      <c r="C480" s="38" t="str">
        <f>IF(Kundendaten!C481="","",IF(Kundendaten!C481="","",Kundendaten!C481))</f>
        <v/>
      </c>
      <c r="D480" s="38" t="str">
        <f>IF(Kundendaten!C481="","",IF(Kundendaten!D481="","",Kundendaten!D481))</f>
        <v/>
      </c>
      <c r="E480" s="38" t="str">
        <f>IF(Kundendaten!C481="","",IF(Kundendaten!E481="","",Kundendaten!E481))</f>
        <v/>
      </c>
      <c r="F480" s="38" t="str">
        <f>IF(Kundendaten!C481="","",IF(Kundendaten!F481="","",Kundendaten!F481))</f>
        <v/>
      </c>
      <c r="G480" s="37" t="str">
        <f>IF(Kundendaten!C481="","",IF(Kundendaten!G481="","",Kundendaten!G481))</f>
        <v/>
      </c>
      <c r="H480" s="38" t="str">
        <f>IF(Kundendaten!C481="","",IF(Kundendaten!H481="","",Kundendaten!H481))</f>
        <v/>
      </c>
      <c r="I480" s="37" t="str">
        <f>IF(Kundendaten!C481="","",IF(Kundendaten!I481="","",IF(OR(UPPER(Kundendaten!I481)="D",UPPER(Kundendaten!I481)="DE",UPPER(Kundendaten!I481)="DEU",UPPER(Kundendaten!I481)="DEUTSCHLAND",UPPER(Kundendaten!I481)="GERMANY",UPPER(Kundendaten!I481)="GER"),"",IFERROR(UPPER(VLOOKUP(UPPER(Kundendaten!I481),Laendercodes!$A:$B,2,FALSE())),UPPER(Kundendaten!I481)))))</f>
        <v/>
      </c>
      <c r="J480" s="59" t="str">
        <f>IF(Kundendaten!C481="","",Einstellungen!$C$9-Kundendaten!J481)</f>
        <v/>
      </c>
      <c r="K480" s="37" t="str">
        <f>IF(Kundendaten!C481="","",IF(J480&lt;0,-1,IF(J480&gt;Einstellungen!$C$11,0,IF(J480&lt;=Einstellungen!$D$15,5,IF(J480&lt;=Einstellungen!$D$16,4,IF(J480&lt;=Einstellungen!$D$17,3,IF(J480&lt;=Einstellungen!$D$18,2,1)))))))</f>
        <v/>
      </c>
      <c r="L480" s="37" t="str">
        <f>IF(Kundendaten!C481="","",IF(J480&lt;0,-1,IF(J480&gt;Einstellungen!$C$11,0,IF(Kundendaten!K481&gt;=Einstellungen!$C$24,5,IF(Kundendaten!K481&gt;=Einstellungen!$C$25,4,IF(Kundendaten!K481&gt;=Einstellungen!$C$26,3,IF(Kundendaten!K481&gt;=Einstellungen!$C$27,2,1)))))))</f>
        <v/>
      </c>
      <c r="M480" s="37" t="str">
        <f>IF(Kundendaten!C481="","",IF(J480&lt;0,-1,IF(J480&gt;Einstellungen!$C$11,0,IF(Kundendaten!L481&gt;=Einstellungen!$C$32,5,IF(Kundendaten!L481&gt;=Einstellungen!$C$33,4,IF(Kundendaten!L481&gt;=Einstellungen!$C$34,3,IF(Kundendaten!L481&gt;=Einstellungen!$C$35,2,1)))))))</f>
        <v/>
      </c>
      <c r="N480" s="37" t="str">
        <f>IF(Kundendaten!C481="","",IF(K480=-1,"",IF(K480=0,0,IF(SUM(Einstellungen!$G$15,Einstellungen!$G$24,Einstellungen!$G$32)&lt;&gt;100,"—",ROUND((K480*Einstellungen!$G$15+L480*Einstellungen!$G$24+M480*Einstellungen!$G$32)/100,1)))))</f>
        <v/>
      </c>
      <c r="O480" s="37" t="str">
        <f>IF(Kundendaten!C481="","",IF(K480=-1,"⚠ Datenfehler",IF(K480=0,"Inaktiv",IF(SUM(Einstellungen!$G$15,Einstellungen!$G$24,Einstellungen!$G$32)&lt;&gt;100,"—",IF(N480&gt;=4,"Champion",IF(N480&gt;=3,"Entwicklung",IF(N480&gt;=2,"Gefährdet","Abwanderung")))))))</f>
        <v/>
      </c>
    </row>
    <row r="481" spans="2:15" ht="14.25" customHeight="1" x14ac:dyDescent="0.35">
      <c r="B481" s="37" t="str">
        <f>IF(Kundendaten!C482="","",Kundendaten!B482)</f>
        <v/>
      </c>
      <c r="C481" s="38" t="str">
        <f>IF(Kundendaten!C482="","",IF(Kundendaten!C482="","",Kundendaten!C482))</f>
        <v/>
      </c>
      <c r="D481" s="38" t="str">
        <f>IF(Kundendaten!C482="","",IF(Kundendaten!D482="","",Kundendaten!D482))</f>
        <v/>
      </c>
      <c r="E481" s="38" t="str">
        <f>IF(Kundendaten!C482="","",IF(Kundendaten!E482="","",Kundendaten!E482))</f>
        <v/>
      </c>
      <c r="F481" s="38" t="str">
        <f>IF(Kundendaten!C482="","",IF(Kundendaten!F482="","",Kundendaten!F482))</f>
        <v/>
      </c>
      <c r="G481" s="37" t="str">
        <f>IF(Kundendaten!C482="","",IF(Kundendaten!G482="","",Kundendaten!G482))</f>
        <v/>
      </c>
      <c r="H481" s="38" t="str">
        <f>IF(Kundendaten!C482="","",IF(Kundendaten!H482="","",Kundendaten!H482))</f>
        <v/>
      </c>
      <c r="I481" s="37" t="str">
        <f>IF(Kundendaten!C482="","",IF(Kundendaten!I482="","",IF(OR(UPPER(Kundendaten!I482)="D",UPPER(Kundendaten!I482)="DE",UPPER(Kundendaten!I482)="DEU",UPPER(Kundendaten!I482)="DEUTSCHLAND",UPPER(Kundendaten!I482)="GERMANY",UPPER(Kundendaten!I482)="GER"),"",IFERROR(UPPER(VLOOKUP(UPPER(Kundendaten!I482),Laendercodes!$A:$B,2,FALSE())),UPPER(Kundendaten!I482)))))</f>
        <v/>
      </c>
      <c r="J481" s="59" t="str">
        <f>IF(Kundendaten!C482="","",Einstellungen!$C$9-Kundendaten!J482)</f>
        <v/>
      </c>
      <c r="K481" s="37" t="str">
        <f>IF(Kundendaten!C482="","",IF(J481&lt;0,-1,IF(J481&gt;Einstellungen!$C$11,0,IF(J481&lt;=Einstellungen!$D$15,5,IF(J481&lt;=Einstellungen!$D$16,4,IF(J481&lt;=Einstellungen!$D$17,3,IF(J481&lt;=Einstellungen!$D$18,2,1)))))))</f>
        <v/>
      </c>
      <c r="L481" s="37" t="str">
        <f>IF(Kundendaten!C482="","",IF(J481&lt;0,-1,IF(J481&gt;Einstellungen!$C$11,0,IF(Kundendaten!K482&gt;=Einstellungen!$C$24,5,IF(Kundendaten!K482&gt;=Einstellungen!$C$25,4,IF(Kundendaten!K482&gt;=Einstellungen!$C$26,3,IF(Kundendaten!K482&gt;=Einstellungen!$C$27,2,1)))))))</f>
        <v/>
      </c>
      <c r="M481" s="37" t="str">
        <f>IF(Kundendaten!C482="","",IF(J481&lt;0,-1,IF(J481&gt;Einstellungen!$C$11,0,IF(Kundendaten!L482&gt;=Einstellungen!$C$32,5,IF(Kundendaten!L482&gt;=Einstellungen!$C$33,4,IF(Kundendaten!L482&gt;=Einstellungen!$C$34,3,IF(Kundendaten!L482&gt;=Einstellungen!$C$35,2,1)))))))</f>
        <v/>
      </c>
      <c r="N481" s="37" t="str">
        <f>IF(Kundendaten!C482="","",IF(K481=-1,"",IF(K481=0,0,IF(SUM(Einstellungen!$G$15,Einstellungen!$G$24,Einstellungen!$G$32)&lt;&gt;100,"—",ROUND((K481*Einstellungen!$G$15+L481*Einstellungen!$G$24+M481*Einstellungen!$G$32)/100,1)))))</f>
        <v/>
      </c>
      <c r="O481" s="37" t="str">
        <f>IF(Kundendaten!C482="","",IF(K481=-1,"⚠ Datenfehler",IF(K481=0,"Inaktiv",IF(SUM(Einstellungen!$G$15,Einstellungen!$G$24,Einstellungen!$G$32)&lt;&gt;100,"—",IF(N481&gt;=4,"Champion",IF(N481&gt;=3,"Entwicklung",IF(N481&gt;=2,"Gefährdet","Abwanderung")))))))</f>
        <v/>
      </c>
    </row>
    <row r="482" spans="2:15" ht="14.25" customHeight="1" x14ac:dyDescent="0.35">
      <c r="B482" s="37" t="str">
        <f>IF(Kundendaten!C483="","",Kundendaten!B483)</f>
        <v/>
      </c>
      <c r="C482" s="38" t="str">
        <f>IF(Kundendaten!C483="","",IF(Kundendaten!C483="","",Kundendaten!C483))</f>
        <v/>
      </c>
      <c r="D482" s="38" t="str">
        <f>IF(Kundendaten!C483="","",IF(Kundendaten!D483="","",Kundendaten!D483))</f>
        <v/>
      </c>
      <c r="E482" s="38" t="str">
        <f>IF(Kundendaten!C483="","",IF(Kundendaten!E483="","",Kundendaten!E483))</f>
        <v/>
      </c>
      <c r="F482" s="38" t="str">
        <f>IF(Kundendaten!C483="","",IF(Kundendaten!F483="","",Kundendaten!F483))</f>
        <v/>
      </c>
      <c r="G482" s="37" t="str">
        <f>IF(Kundendaten!C483="","",IF(Kundendaten!G483="","",Kundendaten!G483))</f>
        <v/>
      </c>
      <c r="H482" s="38" t="str">
        <f>IF(Kundendaten!C483="","",IF(Kundendaten!H483="","",Kundendaten!H483))</f>
        <v/>
      </c>
      <c r="I482" s="37" t="str">
        <f>IF(Kundendaten!C483="","",IF(Kundendaten!I483="","",IF(OR(UPPER(Kundendaten!I483)="D",UPPER(Kundendaten!I483)="DE",UPPER(Kundendaten!I483)="DEU",UPPER(Kundendaten!I483)="DEUTSCHLAND",UPPER(Kundendaten!I483)="GERMANY",UPPER(Kundendaten!I483)="GER"),"",IFERROR(UPPER(VLOOKUP(UPPER(Kundendaten!I483),Laendercodes!$A:$B,2,FALSE())),UPPER(Kundendaten!I483)))))</f>
        <v/>
      </c>
      <c r="J482" s="59" t="str">
        <f>IF(Kundendaten!C483="","",Einstellungen!$C$9-Kundendaten!J483)</f>
        <v/>
      </c>
      <c r="K482" s="37" t="str">
        <f>IF(Kundendaten!C483="","",IF(J482&lt;0,-1,IF(J482&gt;Einstellungen!$C$11,0,IF(J482&lt;=Einstellungen!$D$15,5,IF(J482&lt;=Einstellungen!$D$16,4,IF(J482&lt;=Einstellungen!$D$17,3,IF(J482&lt;=Einstellungen!$D$18,2,1)))))))</f>
        <v/>
      </c>
      <c r="L482" s="37" t="str">
        <f>IF(Kundendaten!C483="","",IF(J482&lt;0,-1,IF(J482&gt;Einstellungen!$C$11,0,IF(Kundendaten!K483&gt;=Einstellungen!$C$24,5,IF(Kundendaten!K483&gt;=Einstellungen!$C$25,4,IF(Kundendaten!K483&gt;=Einstellungen!$C$26,3,IF(Kundendaten!K483&gt;=Einstellungen!$C$27,2,1)))))))</f>
        <v/>
      </c>
      <c r="M482" s="37" t="str">
        <f>IF(Kundendaten!C483="","",IF(J482&lt;0,-1,IF(J482&gt;Einstellungen!$C$11,0,IF(Kundendaten!L483&gt;=Einstellungen!$C$32,5,IF(Kundendaten!L483&gt;=Einstellungen!$C$33,4,IF(Kundendaten!L483&gt;=Einstellungen!$C$34,3,IF(Kundendaten!L483&gt;=Einstellungen!$C$35,2,1)))))))</f>
        <v/>
      </c>
      <c r="N482" s="37" t="str">
        <f>IF(Kundendaten!C483="","",IF(K482=-1,"",IF(K482=0,0,IF(SUM(Einstellungen!$G$15,Einstellungen!$G$24,Einstellungen!$G$32)&lt;&gt;100,"—",ROUND((K482*Einstellungen!$G$15+L482*Einstellungen!$G$24+M482*Einstellungen!$G$32)/100,1)))))</f>
        <v/>
      </c>
      <c r="O482" s="37" t="str">
        <f>IF(Kundendaten!C483="","",IF(K482=-1,"⚠ Datenfehler",IF(K482=0,"Inaktiv",IF(SUM(Einstellungen!$G$15,Einstellungen!$G$24,Einstellungen!$G$32)&lt;&gt;100,"—",IF(N482&gt;=4,"Champion",IF(N482&gt;=3,"Entwicklung",IF(N482&gt;=2,"Gefährdet","Abwanderung")))))))</f>
        <v/>
      </c>
    </row>
    <row r="483" spans="2:15" ht="14.25" customHeight="1" x14ac:dyDescent="0.35">
      <c r="B483" s="37" t="str">
        <f>IF(Kundendaten!C484="","",Kundendaten!B484)</f>
        <v/>
      </c>
      <c r="C483" s="38" t="str">
        <f>IF(Kundendaten!C484="","",IF(Kundendaten!C484="","",Kundendaten!C484))</f>
        <v/>
      </c>
      <c r="D483" s="38" t="str">
        <f>IF(Kundendaten!C484="","",IF(Kundendaten!D484="","",Kundendaten!D484))</f>
        <v/>
      </c>
      <c r="E483" s="38" t="str">
        <f>IF(Kundendaten!C484="","",IF(Kundendaten!E484="","",Kundendaten!E484))</f>
        <v/>
      </c>
      <c r="F483" s="38" t="str">
        <f>IF(Kundendaten!C484="","",IF(Kundendaten!F484="","",Kundendaten!F484))</f>
        <v/>
      </c>
      <c r="G483" s="37" t="str">
        <f>IF(Kundendaten!C484="","",IF(Kundendaten!G484="","",Kundendaten!G484))</f>
        <v/>
      </c>
      <c r="H483" s="38" t="str">
        <f>IF(Kundendaten!C484="","",IF(Kundendaten!H484="","",Kundendaten!H484))</f>
        <v/>
      </c>
      <c r="I483" s="37" t="str">
        <f>IF(Kundendaten!C484="","",IF(Kundendaten!I484="","",IF(OR(UPPER(Kundendaten!I484)="D",UPPER(Kundendaten!I484)="DE",UPPER(Kundendaten!I484)="DEU",UPPER(Kundendaten!I484)="DEUTSCHLAND",UPPER(Kundendaten!I484)="GERMANY",UPPER(Kundendaten!I484)="GER"),"",IFERROR(UPPER(VLOOKUP(UPPER(Kundendaten!I484),Laendercodes!$A:$B,2,FALSE())),UPPER(Kundendaten!I484)))))</f>
        <v/>
      </c>
      <c r="J483" s="59" t="str">
        <f>IF(Kundendaten!C484="","",Einstellungen!$C$9-Kundendaten!J484)</f>
        <v/>
      </c>
      <c r="K483" s="37" t="str">
        <f>IF(Kundendaten!C484="","",IF(J483&lt;0,-1,IF(J483&gt;Einstellungen!$C$11,0,IF(J483&lt;=Einstellungen!$D$15,5,IF(J483&lt;=Einstellungen!$D$16,4,IF(J483&lt;=Einstellungen!$D$17,3,IF(J483&lt;=Einstellungen!$D$18,2,1)))))))</f>
        <v/>
      </c>
      <c r="L483" s="37" t="str">
        <f>IF(Kundendaten!C484="","",IF(J483&lt;0,-1,IF(J483&gt;Einstellungen!$C$11,0,IF(Kundendaten!K484&gt;=Einstellungen!$C$24,5,IF(Kundendaten!K484&gt;=Einstellungen!$C$25,4,IF(Kundendaten!K484&gt;=Einstellungen!$C$26,3,IF(Kundendaten!K484&gt;=Einstellungen!$C$27,2,1)))))))</f>
        <v/>
      </c>
      <c r="M483" s="37" t="str">
        <f>IF(Kundendaten!C484="","",IF(J483&lt;0,-1,IF(J483&gt;Einstellungen!$C$11,0,IF(Kundendaten!L484&gt;=Einstellungen!$C$32,5,IF(Kundendaten!L484&gt;=Einstellungen!$C$33,4,IF(Kundendaten!L484&gt;=Einstellungen!$C$34,3,IF(Kundendaten!L484&gt;=Einstellungen!$C$35,2,1)))))))</f>
        <v/>
      </c>
      <c r="N483" s="37" t="str">
        <f>IF(Kundendaten!C484="","",IF(K483=-1,"",IF(K483=0,0,IF(SUM(Einstellungen!$G$15,Einstellungen!$G$24,Einstellungen!$G$32)&lt;&gt;100,"—",ROUND((K483*Einstellungen!$G$15+L483*Einstellungen!$G$24+M483*Einstellungen!$G$32)/100,1)))))</f>
        <v/>
      </c>
      <c r="O483" s="37" t="str">
        <f>IF(Kundendaten!C484="","",IF(K483=-1,"⚠ Datenfehler",IF(K483=0,"Inaktiv",IF(SUM(Einstellungen!$G$15,Einstellungen!$G$24,Einstellungen!$G$32)&lt;&gt;100,"—",IF(N483&gt;=4,"Champion",IF(N483&gt;=3,"Entwicklung",IF(N483&gt;=2,"Gefährdet","Abwanderung")))))))</f>
        <v/>
      </c>
    </row>
    <row r="484" spans="2:15" ht="14.25" customHeight="1" x14ac:dyDescent="0.35">
      <c r="B484" s="37" t="str">
        <f>IF(Kundendaten!C485="","",Kundendaten!B485)</f>
        <v/>
      </c>
      <c r="C484" s="38" t="str">
        <f>IF(Kundendaten!C485="","",IF(Kundendaten!C485="","",Kundendaten!C485))</f>
        <v/>
      </c>
      <c r="D484" s="38" t="str">
        <f>IF(Kundendaten!C485="","",IF(Kundendaten!D485="","",Kundendaten!D485))</f>
        <v/>
      </c>
      <c r="E484" s="38" t="str">
        <f>IF(Kundendaten!C485="","",IF(Kundendaten!E485="","",Kundendaten!E485))</f>
        <v/>
      </c>
      <c r="F484" s="38" t="str">
        <f>IF(Kundendaten!C485="","",IF(Kundendaten!F485="","",Kundendaten!F485))</f>
        <v/>
      </c>
      <c r="G484" s="37" t="str">
        <f>IF(Kundendaten!C485="","",IF(Kundendaten!G485="","",Kundendaten!G485))</f>
        <v/>
      </c>
      <c r="H484" s="38" t="str">
        <f>IF(Kundendaten!C485="","",IF(Kundendaten!H485="","",Kundendaten!H485))</f>
        <v/>
      </c>
      <c r="I484" s="37" t="str">
        <f>IF(Kundendaten!C485="","",IF(Kundendaten!I485="","",IF(OR(UPPER(Kundendaten!I485)="D",UPPER(Kundendaten!I485)="DE",UPPER(Kundendaten!I485)="DEU",UPPER(Kundendaten!I485)="DEUTSCHLAND",UPPER(Kundendaten!I485)="GERMANY",UPPER(Kundendaten!I485)="GER"),"",IFERROR(UPPER(VLOOKUP(UPPER(Kundendaten!I485),Laendercodes!$A:$B,2,FALSE())),UPPER(Kundendaten!I485)))))</f>
        <v/>
      </c>
      <c r="J484" s="59" t="str">
        <f>IF(Kundendaten!C485="","",Einstellungen!$C$9-Kundendaten!J485)</f>
        <v/>
      </c>
      <c r="K484" s="37" t="str">
        <f>IF(Kundendaten!C485="","",IF(J484&lt;0,-1,IF(J484&gt;Einstellungen!$C$11,0,IF(J484&lt;=Einstellungen!$D$15,5,IF(J484&lt;=Einstellungen!$D$16,4,IF(J484&lt;=Einstellungen!$D$17,3,IF(J484&lt;=Einstellungen!$D$18,2,1)))))))</f>
        <v/>
      </c>
      <c r="L484" s="37" t="str">
        <f>IF(Kundendaten!C485="","",IF(J484&lt;0,-1,IF(J484&gt;Einstellungen!$C$11,0,IF(Kundendaten!K485&gt;=Einstellungen!$C$24,5,IF(Kundendaten!K485&gt;=Einstellungen!$C$25,4,IF(Kundendaten!K485&gt;=Einstellungen!$C$26,3,IF(Kundendaten!K485&gt;=Einstellungen!$C$27,2,1)))))))</f>
        <v/>
      </c>
      <c r="M484" s="37" t="str">
        <f>IF(Kundendaten!C485="","",IF(J484&lt;0,-1,IF(J484&gt;Einstellungen!$C$11,0,IF(Kundendaten!L485&gt;=Einstellungen!$C$32,5,IF(Kundendaten!L485&gt;=Einstellungen!$C$33,4,IF(Kundendaten!L485&gt;=Einstellungen!$C$34,3,IF(Kundendaten!L485&gt;=Einstellungen!$C$35,2,1)))))))</f>
        <v/>
      </c>
      <c r="N484" s="37" t="str">
        <f>IF(Kundendaten!C485="","",IF(K484=-1,"",IF(K484=0,0,IF(SUM(Einstellungen!$G$15,Einstellungen!$G$24,Einstellungen!$G$32)&lt;&gt;100,"—",ROUND((K484*Einstellungen!$G$15+L484*Einstellungen!$G$24+M484*Einstellungen!$G$32)/100,1)))))</f>
        <v/>
      </c>
      <c r="O484" s="37" t="str">
        <f>IF(Kundendaten!C485="","",IF(K484=-1,"⚠ Datenfehler",IF(K484=0,"Inaktiv",IF(SUM(Einstellungen!$G$15,Einstellungen!$G$24,Einstellungen!$G$32)&lt;&gt;100,"—",IF(N484&gt;=4,"Champion",IF(N484&gt;=3,"Entwicklung",IF(N484&gt;=2,"Gefährdet","Abwanderung")))))))</f>
        <v/>
      </c>
    </row>
    <row r="485" spans="2:15" ht="14.25" customHeight="1" x14ac:dyDescent="0.35">
      <c r="B485" s="37" t="str">
        <f>IF(Kundendaten!C486="","",Kundendaten!B486)</f>
        <v/>
      </c>
      <c r="C485" s="38" t="str">
        <f>IF(Kundendaten!C486="","",IF(Kundendaten!C486="","",Kundendaten!C486))</f>
        <v/>
      </c>
      <c r="D485" s="38" t="str">
        <f>IF(Kundendaten!C486="","",IF(Kundendaten!D486="","",Kundendaten!D486))</f>
        <v/>
      </c>
      <c r="E485" s="38" t="str">
        <f>IF(Kundendaten!C486="","",IF(Kundendaten!E486="","",Kundendaten!E486))</f>
        <v/>
      </c>
      <c r="F485" s="38" t="str">
        <f>IF(Kundendaten!C486="","",IF(Kundendaten!F486="","",Kundendaten!F486))</f>
        <v/>
      </c>
      <c r="G485" s="37" t="str">
        <f>IF(Kundendaten!C486="","",IF(Kundendaten!G486="","",Kundendaten!G486))</f>
        <v/>
      </c>
      <c r="H485" s="38" t="str">
        <f>IF(Kundendaten!C486="","",IF(Kundendaten!H486="","",Kundendaten!H486))</f>
        <v/>
      </c>
      <c r="I485" s="37" t="str">
        <f>IF(Kundendaten!C486="","",IF(Kundendaten!I486="","",IF(OR(UPPER(Kundendaten!I486)="D",UPPER(Kundendaten!I486)="DE",UPPER(Kundendaten!I486)="DEU",UPPER(Kundendaten!I486)="DEUTSCHLAND",UPPER(Kundendaten!I486)="GERMANY",UPPER(Kundendaten!I486)="GER"),"",IFERROR(UPPER(VLOOKUP(UPPER(Kundendaten!I486),Laendercodes!$A:$B,2,FALSE())),UPPER(Kundendaten!I486)))))</f>
        <v/>
      </c>
      <c r="J485" s="59" t="str">
        <f>IF(Kundendaten!C486="","",Einstellungen!$C$9-Kundendaten!J486)</f>
        <v/>
      </c>
      <c r="K485" s="37" t="str">
        <f>IF(Kundendaten!C486="","",IF(J485&lt;0,-1,IF(J485&gt;Einstellungen!$C$11,0,IF(J485&lt;=Einstellungen!$D$15,5,IF(J485&lt;=Einstellungen!$D$16,4,IF(J485&lt;=Einstellungen!$D$17,3,IF(J485&lt;=Einstellungen!$D$18,2,1)))))))</f>
        <v/>
      </c>
      <c r="L485" s="37" t="str">
        <f>IF(Kundendaten!C486="","",IF(J485&lt;0,-1,IF(J485&gt;Einstellungen!$C$11,0,IF(Kundendaten!K486&gt;=Einstellungen!$C$24,5,IF(Kundendaten!K486&gt;=Einstellungen!$C$25,4,IF(Kundendaten!K486&gt;=Einstellungen!$C$26,3,IF(Kundendaten!K486&gt;=Einstellungen!$C$27,2,1)))))))</f>
        <v/>
      </c>
      <c r="M485" s="37" t="str">
        <f>IF(Kundendaten!C486="","",IF(J485&lt;0,-1,IF(J485&gt;Einstellungen!$C$11,0,IF(Kundendaten!L486&gt;=Einstellungen!$C$32,5,IF(Kundendaten!L486&gt;=Einstellungen!$C$33,4,IF(Kundendaten!L486&gt;=Einstellungen!$C$34,3,IF(Kundendaten!L486&gt;=Einstellungen!$C$35,2,1)))))))</f>
        <v/>
      </c>
      <c r="N485" s="37" t="str">
        <f>IF(Kundendaten!C486="","",IF(K485=-1,"",IF(K485=0,0,IF(SUM(Einstellungen!$G$15,Einstellungen!$G$24,Einstellungen!$G$32)&lt;&gt;100,"—",ROUND((K485*Einstellungen!$G$15+L485*Einstellungen!$G$24+M485*Einstellungen!$G$32)/100,1)))))</f>
        <v/>
      </c>
      <c r="O485" s="37" t="str">
        <f>IF(Kundendaten!C486="","",IF(K485=-1,"⚠ Datenfehler",IF(K485=0,"Inaktiv",IF(SUM(Einstellungen!$G$15,Einstellungen!$G$24,Einstellungen!$G$32)&lt;&gt;100,"—",IF(N485&gt;=4,"Champion",IF(N485&gt;=3,"Entwicklung",IF(N485&gt;=2,"Gefährdet","Abwanderung")))))))</f>
        <v/>
      </c>
    </row>
    <row r="486" spans="2:15" ht="14.25" customHeight="1" x14ac:dyDescent="0.35">
      <c r="B486" s="37" t="str">
        <f>IF(Kundendaten!C487="","",Kundendaten!B487)</f>
        <v/>
      </c>
      <c r="C486" s="38" t="str">
        <f>IF(Kundendaten!C487="","",IF(Kundendaten!C487="","",Kundendaten!C487))</f>
        <v/>
      </c>
      <c r="D486" s="38" t="str">
        <f>IF(Kundendaten!C487="","",IF(Kundendaten!D487="","",Kundendaten!D487))</f>
        <v/>
      </c>
      <c r="E486" s="38" t="str">
        <f>IF(Kundendaten!C487="","",IF(Kundendaten!E487="","",Kundendaten!E487))</f>
        <v/>
      </c>
      <c r="F486" s="38" t="str">
        <f>IF(Kundendaten!C487="","",IF(Kundendaten!F487="","",Kundendaten!F487))</f>
        <v/>
      </c>
      <c r="G486" s="37" t="str">
        <f>IF(Kundendaten!C487="","",IF(Kundendaten!G487="","",Kundendaten!G487))</f>
        <v/>
      </c>
      <c r="H486" s="38" t="str">
        <f>IF(Kundendaten!C487="","",IF(Kundendaten!H487="","",Kundendaten!H487))</f>
        <v/>
      </c>
      <c r="I486" s="37" t="str">
        <f>IF(Kundendaten!C487="","",IF(Kundendaten!I487="","",IF(OR(UPPER(Kundendaten!I487)="D",UPPER(Kundendaten!I487)="DE",UPPER(Kundendaten!I487)="DEU",UPPER(Kundendaten!I487)="DEUTSCHLAND",UPPER(Kundendaten!I487)="GERMANY",UPPER(Kundendaten!I487)="GER"),"",IFERROR(UPPER(VLOOKUP(UPPER(Kundendaten!I487),Laendercodes!$A:$B,2,FALSE())),UPPER(Kundendaten!I487)))))</f>
        <v/>
      </c>
      <c r="J486" s="59" t="str">
        <f>IF(Kundendaten!C487="","",Einstellungen!$C$9-Kundendaten!J487)</f>
        <v/>
      </c>
      <c r="K486" s="37" t="str">
        <f>IF(Kundendaten!C487="","",IF(J486&lt;0,-1,IF(J486&gt;Einstellungen!$C$11,0,IF(J486&lt;=Einstellungen!$D$15,5,IF(J486&lt;=Einstellungen!$D$16,4,IF(J486&lt;=Einstellungen!$D$17,3,IF(J486&lt;=Einstellungen!$D$18,2,1)))))))</f>
        <v/>
      </c>
      <c r="L486" s="37" t="str">
        <f>IF(Kundendaten!C487="","",IF(J486&lt;0,-1,IF(J486&gt;Einstellungen!$C$11,0,IF(Kundendaten!K487&gt;=Einstellungen!$C$24,5,IF(Kundendaten!K487&gt;=Einstellungen!$C$25,4,IF(Kundendaten!K487&gt;=Einstellungen!$C$26,3,IF(Kundendaten!K487&gt;=Einstellungen!$C$27,2,1)))))))</f>
        <v/>
      </c>
      <c r="M486" s="37" t="str">
        <f>IF(Kundendaten!C487="","",IF(J486&lt;0,-1,IF(J486&gt;Einstellungen!$C$11,0,IF(Kundendaten!L487&gt;=Einstellungen!$C$32,5,IF(Kundendaten!L487&gt;=Einstellungen!$C$33,4,IF(Kundendaten!L487&gt;=Einstellungen!$C$34,3,IF(Kundendaten!L487&gt;=Einstellungen!$C$35,2,1)))))))</f>
        <v/>
      </c>
      <c r="N486" s="37" t="str">
        <f>IF(Kundendaten!C487="","",IF(K486=-1,"",IF(K486=0,0,IF(SUM(Einstellungen!$G$15,Einstellungen!$G$24,Einstellungen!$G$32)&lt;&gt;100,"—",ROUND((K486*Einstellungen!$G$15+L486*Einstellungen!$G$24+M486*Einstellungen!$G$32)/100,1)))))</f>
        <v/>
      </c>
      <c r="O486" s="37" t="str">
        <f>IF(Kundendaten!C487="","",IF(K486=-1,"⚠ Datenfehler",IF(K486=0,"Inaktiv",IF(SUM(Einstellungen!$G$15,Einstellungen!$G$24,Einstellungen!$G$32)&lt;&gt;100,"—",IF(N486&gt;=4,"Champion",IF(N486&gt;=3,"Entwicklung",IF(N486&gt;=2,"Gefährdet","Abwanderung")))))))</f>
        <v/>
      </c>
    </row>
    <row r="487" spans="2:15" ht="14.25" customHeight="1" x14ac:dyDescent="0.35">
      <c r="B487" s="37" t="str">
        <f>IF(Kundendaten!C488="","",Kundendaten!B488)</f>
        <v/>
      </c>
      <c r="C487" s="38" t="str">
        <f>IF(Kundendaten!C488="","",IF(Kundendaten!C488="","",Kundendaten!C488))</f>
        <v/>
      </c>
      <c r="D487" s="38" t="str">
        <f>IF(Kundendaten!C488="","",IF(Kundendaten!D488="","",Kundendaten!D488))</f>
        <v/>
      </c>
      <c r="E487" s="38" t="str">
        <f>IF(Kundendaten!C488="","",IF(Kundendaten!E488="","",Kundendaten!E488))</f>
        <v/>
      </c>
      <c r="F487" s="38" t="str">
        <f>IF(Kundendaten!C488="","",IF(Kundendaten!F488="","",Kundendaten!F488))</f>
        <v/>
      </c>
      <c r="G487" s="37" t="str">
        <f>IF(Kundendaten!C488="","",IF(Kundendaten!G488="","",Kundendaten!G488))</f>
        <v/>
      </c>
      <c r="H487" s="38" t="str">
        <f>IF(Kundendaten!C488="","",IF(Kundendaten!H488="","",Kundendaten!H488))</f>
        <v/>
      </c>
      <c r="I487" s="37" t="str">
        <f>IF(Kundendaten!C488="","",IF(Kundendaten!I488="","",IF(OR(UPPER(Kundendaten!I488)="D",UPPER(Kundendaten!I488)="DE",UPPER(Kundendaten!I488)="DEU",UPPER(Kundendaten!I488)="DEUTSCHLAND",UPPER(Kundendaten!I488)="GERMANY",UPPER(Kundendaten!I488)="GER"),"",IFERROR(UPPER(VLOOKUP(UPPER(Kundendaten!I488),Laendercodes!$A:$B,2,FALSE())),UPPER(Kundendaten!I488)))))</f>
        <v/>
      </c>
      <c r="J487" s="59" t="str">
        <f>IF(Kundendaten!C488="","",Einstellungen!$C$9-Kundendaten!J488)</f>
        <v/>
      </c>
      <c r="K487" s="37" t="str">
        <f>IF(Kundendaten!C488="","",IF(J487&lt;0,-1,IF(J487&gt;Einstellungen!$C$11,0,IF(J487&lt;=Einstellungen!$D$15,5,IF(J487&lt;=Einstellungen!$D$16,4,IF(J487&lt;=Einstellungen!$D$17,3,IF(J487&lt;=Einstellungen!$D$18,2,1)))))))</f>
        <v/>
      </c>
      <c r="L487" s="37" t="str">
        <f>IF(Kundendaten!C488="","",IF(J487&lt;0,-1,IF(J487&gt;Einstellungen!$C$11,0,IF(Kundendaten!K488&gt;=Einstellungen!$C$24,5,IF(Kundendaten!K488&gt;=Einstellungen!$C$25,4,IF(Kundendaten!K488&gt;=Einstellungen!$C$26,3,IF(Kundendaten!K488&gt;=Einstellungen!$C$27,2,1)))))))</f>
        <v/>
      </c>
      <c r="M487" s="37" t="str">
        <f>IF(Kundendaten!C488="","",IF(J487&lt;0,-1,IF(J487&gt;Einstellungen!$C$11,0,IF(Kundendaten!L488&gt;=Einstellungen!$C$32,5,IF(Kundendaten!L488&gt;=Einstellungen!$C$33,4,IF(Kundendaten!L488&gt;=Einstellungen!$C$34,3,IF(Kundendaten!L488&gt;=Einstellungen!$C$35,2,1)))))))</f>
        <v/>
      </c>
      <c r="N487" s="37" t="str">
        <f>IF(Kundendaten!C488="","",IF(K487=-1,"",IF(K487=0,0,IF(SUM(Einstellungen!$G$15,Einstellungen!$G$24,Einstellungen!$G$32)&lt;&gt;100,"—",ROUND((K487*Einstellungen!$G$15+L487*Einstellungen!$G$24+M487*Einstellungen!$G$32)/100,1)))))</f>
        <v/>
      </c>
      <c r="O487" s="37" t="str">
        <f>IF(Kundendaten!C488="","",IF(K487=-1,"⚠ Datenfehler",IF(K487=0,"Inaktiv",IF(SUM(Einstellungen!$G$15,Einstellungen!$G$24,Einstellungen!$G$32)&lt;&gt;100,"—",IF(N487&gt;=4,"Champion",IF(N487&gt;=3,"Entwicklung",IF(N487&gt;=2,"Gefährdet","Abwanderung")))))))</f>
        <v/>
      </c>
    </row>
    <row r="488" spans="2:15" ht="14.25" customHeight="1" x14ac:dyDescent="0.35">
      <c r="B488" s="37" t="str">
        <f>IF(Kundendaten!C489="","",Kundendaten!B489)</f>
        <v/>
      </c>
      <c r="C488" s="38" t="str">
        <f>IF(Kundendaten!C489="","",IF(Kundendaten!C489="","",Kundendaten!C489))</f>
        <v/>
      </c>
      <c r="D488" s="38" t="str">
        <f>IF(Kundendaten!C489="","",IF(Kundendaten!D489="","",Kundendaten!D489))</f>
        <v/>
      </c>
      <c r="E488" s="38" t="str">
        <f>IF(Kundendaten!C489="","",IF(Kundendaten!E489="","",Kundendaten!E489))</f>
        <v/>
      </c>
      <c r="F488" s="38" t="str">
        <f>IF(Kundendaten!C489="","",IF(Kundendaten!F489="","",Kundendaten!F489))</f>
        <v/>
      </c>
      <c r="G488" s="37" t="str">
        <f>IF(Kundendaten!C489="","",IF(Kundendaten!G489="","",Kundendaten!G489))</f>
        <v/>
      </c>
      <c r="H488" s="38" t="str">
        <f>IF(Kundendaten!C489="","",IF(Kundendaten!H489="","",Kundendaten!H489))</f>
        <v/>
      </c>
      <c r="I488" s="37" t="str">
        <f>IF(Kundendaten!C489="","",IF(Kundendaten!I489="","",IF(OR(UPPER(Kundendaten!I489)="D",UPPER(Kundendaten!I489)="DE",UPPER(Kundendaten!I489)="DEU",UPPER(Kundendaten!I489)="DEUTSCHLAND",UPPER(Kundendaten!I489)="GERMANY",UPPER(Kundendaten!I489)="GER"),"",IFERROR(UPPER(VLOOKUP(UPPER(Kundendaten!I489),Laendercodes!$A:$B,2,FALSE())),UPPER(Kundendaten!I489)))))</f>
        <v/>
      </c>
      <c r="J488" s="59" t="str">
        <f>IF(Kundendaten!C489="","",Einstellungen!$C$9-Kundendaten!J489)</f>
        <v/>
      </c>
      <c r="K488" s="37" t="str">
        <f>IF(Kundendaten!C489="","",IF(J488&lt;0,-1,IF(J488&gt;Einstellungen!$C$11,0,IF(J488&lt;=Einstellungen!$D$15,5,IF(J488&lt;=Einstellungen!$D$16,4,IF(J488&lt;=Einstellungen!$D$17,3,IF(J488&lt;=Einstellungen!$D$18,2,1)))))))</f>
        <v/>
      </c>
      <c r="L488" s="37" t="str">
        <f>IF(Kundendaten!C489="","",IF(J488&lt;0,-1,IF(J488&gt;Einstellungen!$C$11,0,IF(Kundendaten!K489&gt;=Einstellungen!$C$24,5,IF(Kundendaten!K489&gt;=Einstellungen!$C$25,4,IF(Kundendaten!K489&gt;=Einstellungen!$C$26,3,IF(Kundendaten!K489&gt;=Einstellungen!$C$27,2,1)))))))</f>
        <v/>
      </c>
      <c r="M488" s="37" t="str">
        <f>IF(Kundendaten!C489="","",IF(J488&lt;0,-1,IF(J488&gt;Einstellungen!$C$11,0,IF(Kundendaten!L489&gt;=Einstellungen!$C$32,5,IF(Kundendaten!L489&gt;=Einstellungen!$C$33,4,IF(Kundendaten!L489&gt;=Einstellungen!$C$34,3,IF(Kundendaten!L489&gt;=Einstellungen!$C$35,2,1)))))))</f>
        <v/>
      </c>
      <c r="N488" s="37" t="str">
        <f>IF(Kundendaten!C489="","",IF(K488=-1,"",IF(K488=0,0,IF(SUM(Einstellungen!$G$15,Einstellungen!$G$24,Einstellungen!$G$32)&lt;&gt;100,"—",ROUND((K488*Einstellungen!$G$15+L488*Einstellungen!$G$24+M488*Einstellungen!$G$32)/100,1)))))</f>
        <v/>
      </c>
      <c r="O488" s="37" t="str">
        <f>IF(Kundendaten!C489="","",IF(K488=-1,"⚠ Datenfehler",IF(K488=0,"Inaktiv",IF(SUM(Einstellungen!$G$15,Einstellungen!$G$24,Einstellungen!$G$32)&lt;&gt;100,"—",IF(N488&gt;=4,"Champion",IF(N488&gt;=3,"Entwicklung",IF(N488&gt;=2,"Gefährdet","Abwanderung")))))))</f>
        <v/>
      </c>
    </row>
    <row r="489" spans="2:15" ht="14.25" customHeight="1" x14ac:dyDescent="0.35">
      <c r="B489" s="37" t="str">
        <f>IF(Kundendaten!C490="","",Kundendaten!B490)</f>
        <v/>
      </c>
      <c r="C489" s="38" t="str">
        <f>IF(Kundendaten!C490="","",IF(Kundendaten!C490="","",Kundendaten!C490))</f>
        <v/>
      </c>
      <c r="D489" s="38" t="str">
        <f>IF(Kundendaten!C490="","",IF(Kundendaten!D490="","",Kundendaten!D490))</f>
        <v/>
      </c>
      <c r="E489" s="38" t="str">
        <f>IF(Kundendaten!C490="","",IF(Kundendaten!E490="","",Kundendaten!E490))</f>
        <v/>
      </c>
      <c r="F489" s="38" t="str">
        <f>IF(Kundendaten!C490="","",IF(Kundendaten!F490="","",Kundendaten!F490))</f>
        <v/>
      </c>
      <c r="G489" s="37" t="str">
        <f>IF(Kundendaten!C490="","",IF(Kundendaten!G490="","",Kundendaten!G490))</f>
        <v/>
      </c>
      <c r="H489" s="38" t="str">
        <f>IF(Kundendaten!C490="","",IF(Kundendaten!H490="","",Kundendaten!H490))</f>
        <v/>
      </c>
      <c r="I489" s="37" t="str">
        <f>IF(Kundendaten!C490="","",IF(Kundendaten!I490="","",IF(OR(UPPER(Kundendaten!I490)="D",UPPER(Kundendaten!I490)="DE",UPPER(Kundendaten!I490)="DEU",UPPER(Kundendaten!I490)="DEUTSCHLAND",UPPER(Kundendaten!I490)="GERMANY",UPPER(Kundendaten!I490)="GER"),"",IFERROR(UPPER(VLOOKUP(UPPER(Kundendaten!I490),Laendercodes!$A:$B,2,FALSE())),UPPER(Kundendaten!I490)))))</f>
        <v/>
      </c>
      <c r="J489" s="59" t="str">
        <f>IF(Kundendaten!C490="","",Einstellungen!$C$9-Kundendaten!J490)</f>
        <v/>
      </c>
      <c r="K489" s="37" t="str">
        <f>IF(Kundendaten!C490="","",IF(J489&lt;0,-1,IF(J489&gt;Einstellungen!$C$11,0,IF(J489&lt;=Einstellungen!$D$15,5,IF(J489&lt;=Einstellungen!$D$16,4,IF(J489&lt;=Einstellungen!$D$17,3,IF(J489&lt;=Einstellungen!$D$18,2,1)))))))</f>
        <v/>
      </c>
      <c r="L489" s="37" t="str">
        <f>IF(Kundendaten!C490="","",IF(J489&lt;0,-1,IF(J489&gt;Einstellungen!$C$11,0,IF(Kundendaten!K490&gt;=Einstellungen!$C$24,5,IF(Kundendaten!K490&gt;=Einstellungen!$C$25,4,IF(Kundendaten!K490&gt;=Einstellungen!$C$26,3,IF(Kundendaten!K490&gt;=Einstellungen!$C$27,2,1)))))))</f>
        <v/>
      </c>
      <c r="M489" s="37" t="str">
        <f>IF(Kundendaten!C490="","",IF(J489&lt;0,-1,IF(J489&gt;Einstellungen!$C$11,0,IF(Kundendaten!L490&gt;=Einstellungen!$C$32,5,IF(Kundendaten!L490&gt;=Einstellungen!$C$33,4,IF(Kundendaten!L490&gt;=Einstellungen!$C$34,3,IF(Kundendaten!L490&gt;=Einstellungen!$C$35,2,1)))))))</f>
        <v/>
      </c>
      <c r="N489" s="37" t="str">
        <f>IF(Kundendaten!C490="","",IF(K489=-1,"",IF(K489=0,0,IF(SUM(Einstellungen!$G$15,Einstellungen!$G$24,Einstellungen!$G$32)&lt;&gt;100,"—",ROUND((K489*Einstellungen!$G$15+L489*Einstellungen!$G$24+M489*Einstellungen!$G$32)/100,1)))))</f>
        <v/>
      </c>
      <c r="O489" s="37" t="str">
        <f>IF(Kundendaten!C490="","",IF(K489=-1,"⚠ Datenfehler",IF(K489=0,"Inaktiv",IF(SUM(Einstellungen!$G$15,Einstellungen!$G$24,Einstellungen!$G$32)&lt;&gt;100,"—",IF(N489&gt;=4,"Champion",IF(N489&gt;=3,"Entwicklung",IF(N489&gt;=2,"Gefährdet","Abwanderung")))))))</f>
        <v/>
      </c>
    </row>
    <row r="490" spans="2:15" ht="14.25" customHeight="1" x14ac:dyDescent="0.35">
      <c r="B490" s="37" t="str">
        <f>IF(Kundendaten!C491="","",Kundendaten!B491)</f>
        <v/>
      </c>
      <c r="C490" s="38" t="str">
        <f>IF(Kundendaten!C491="","",IF(Kundendaten!C491="","",Kundendaten!C491))</f>
        <v/>
      </c>
      <c r="D490" s="38" t="str">
        <f>IF(Kundendaten!C491="","",IF(Kundendaten!D491="","",Kundendaten!D491))</f>
        <v/>
      </c>
      <c r="E490" s="38" t="str">
        <f>IF(Kundendaten!C491="","",IF(Kundendaten!E491="","",Kundendaten!E491))</f>
        <v/>
      </c>
      <c r="F490" s="38" t="str">
        <f>IF(Kundendaten!C491="","",IF(Kundendaten!F491="","",Kundendaten!F491))</f>
        <v/>
      </c>
      <c r="G490" s="37" t="str">
        <f>IF(Kundendaten!C491="","",IF(Kundendaten!G491="","",Kundendaten!G491))</f>
        <v/>
      </c>
      <c r="H490" s="38" t="str">
        <f>IF(Kundendaten!C491="","",IF(Kundendaten!H491="","",Kundendaten!H491))</f>
        <v/>
      </c>
      <c r="I490" s="37" t="str">
        <f>IF(Kundendaten!C491="","",IF(Kundendaten!I491="","",IF(OR(UPPER(Kundendaten!I491)="D",UPPER(Kundendaten!I491)="DE",UPPER(Kundendaten!I491)="DEU",UPPER(Kundendaten!I491)="DEUTSCHLAND",UPPER(Kundendaten!I491)="GERMANY",UPPER(Kundendaten!I491)="GER"),"",IFERROR(UPPER(VLOOKUP(UPPER(Kundendaten!I491),Laendercodes!$A:$B,2,FALSE())),UPPER(Kundendaten!I491)))))</f>
        <v/>
      </c>
      <c r="J490" s="59" t="str">
        <f>IF(Kundendaten!C491="","",Einstellungen!$C$9-Kundendaten!J491)</f>
        <v/>
      </c>
      <c r="K490" s="37" t="str">
        <f>IF(Kundendaten!C491="","",IF(J490&lt;0,-1,IF(J490&gt;Einstellungen!$C$11,0,IF(J490&lt;=Einstellungen!$D$15,5,IF(J490&lt;=Einstellungen!$D$16,4,IF(J490&lt;=Einstellungen!$D$17,3,IF(J490&lt;=Einstellungen!$D$18,2,1)))))))</f>
        <v/>
      </c>
      <c r="L490" s="37" t="str">
        <f>IF(Kundendaten!C491="","",IF(J490&lt;0,-1,IF(J490&gt;Einstellungen!$C$11,0,IF(Kundendaten!K491&gt;=Einstellungen!$C$24,5,IF(Kundendaten!K491&gt;=Einstellungen!$C$25,4,IF(Kundendaten!K491&gt;=Einstellungen!$C$26,3,IF(Kundendaten!K491&gt;=Einstellungen!$C$27,2,1)))))))</f>
        <v/>
      </c>
      <c r="M490" s="37" t="str">
        <f>IF(Kundendaten!C491="","",IF(J490&lt;0,-1,IF(J490&gt;Einstellungen!$C$11,0,IF(Kundendaten!L491&gt;=Einstellungen!$C$32,5,IF(Kundendaten!L491&gt;=Einstellungen!$C$33,4,IF(Kundendaten!L491&gt;=Einstellungen!$C$34,3,IF(Kundendaten!L491&gt;=Einstellungen!$C$35,2,1)))))))</f>
        <v/>
      </c>
      <c r="N490" s="37" t="str">
        <f>IF(Kundendaten!C491="","",IF(K490=-1,"",IF(K490=0,0,IF(SUM(Einstellungen!$G$15,Einstellungen!$G$24,Einstellungen!$G$32)&lt;&gt;100,"—",ROUND((K490*Einstellungen!$G$15+L490*Einstellungen!$G$24+M490*Einstellungen!$G$32)/100,1)))))</f>
        <v/>
      </c>
      <c r="O490" s="37" t="str">
        <f>IF(Kundendaten!C491="","",IF(K490=-1,"⚠ Datenfehler",IF(K490=0,"Inaktiv",IF(SUM(Einstellungen!$G$15,Einstellungen!$G$24,Einstellungen!$G$32)&lt;&gt;100,"—",IF(N490&gt;=4,"Champion",IF(N490&gt;=3,"Entwicklung",IF(N490&gt;=2,"Gefährdet","Abwanderung")))))))</f>
        <v/>
      </c>
    </row>
    <row r="491" spans="2:15" ht="14.25" customHeight="1" x14ac:dyDescent="0.35">
      <c r="B491" s="37" t="str">
        <f>IF(Kundendaten!C492="","",Kundendaten!B492)</f>
        <v/>
      </c>
      <c r="C491" s="38" t="str">
        <f>IF(Kundendaten!C492="","",IF(Kundendaten!C492="","",Kundendaten!C492))</f>
        <v/>
      </c>
      <c r="D491" s="38" t="str">
        <f>IF(Kundendaten!C492="","",IF(Kundendaten!D492="","",Kundendaten!D492))</f>
        <v/>
      </c>
      <c r="E491" s="38" t="str">
        <f>IF(Kundendaten!C492="","",IF(Kundendaten!E492="","",Kundendaten!E492))</f>
        <v/>
      </c>
      <c r="F491" s="38" t="str">
        <f>IF(Kundendaten!C492="","",IF(Kundendaten!F492="","",Kundendaten!F492))</f>
        <v/>
      </c>
      <c r="G491" s="37" t="str">
        <f>IF(Kundendaten!C492="","",IF(Kundendaten!G492="","",Kundendaten!G492))</f>
        <v/>
      </c>
      <c r="H491" s="38" t="str">
        <f>IF(Kundendaten!C492="","",IF(Kundendaten!H492="","",Kundendaten!H492))</f>
        <v/>
      </c>
      <c r="I491" s="37" t="str">
        <f>IF(Kundendaten!C492="","",IF(Kundendaten!I492="","",IF(OR(UPPER(Kundendaten!I492)="D",UPPER(Kundendaten!I492)="DE",UPPER(Kundendaten!I492)="DEU",UPPER(Kundendaten!I492)="DEUTSCHLAND",UPPER(Kundendaten!I492)="GERMANY",UPPER(Kundendaten!I492)="GER"),"",IFERROR(UPPER(VLOOKUP(UPPER(Kundendaten!I492),Laendercodes!$A:$B,2,FALSE())),UPPER(Kundendaten!I492)))))</f>
        <v/>
      </c>
      <c r="J491" s="59" t="str">
        <f>IF(Kundendaten!C492="","",Einstellungen!$C$9-Kundendaten!J492)</f>
        <v/>
      </c>
      <c r="K491" s="37" t="str">
        <f>IF(Kundendaten!C492="","",IF(J491&lt;0,-1,IF(J491&gt;Einstellungen!$C$11,0,IF(J491&lt;=Einstellungen!$D$15,5,IF(J491&lt;=Einstellungen!$D$16,4,IF(J491&lt;=Einstellungen!$D$17,3,IF(J491&lt;=Einstellungen!$D$18,2,1)))))))</f>
        <v/>
      </c>
      <c r="L491" s="37" t="str">
        <f>IF(Kundendaten!C492="","",IF(J491&lt;0,-1,IF(J491&gt;Einstellungen!$C$11,0,IF(Kundendaten!K492&gt;=Einstellungen!$C$24,5,IF(Kundendaten!K492&gt;=Einstellungen!$C$25,4,IF(Kundendaten!K492&gt;=Einstellungen!$C$26,3,IF(Kundendaten!K492&gt;=Einstellungen!$C$27,2,1)))))))</f>
        <v/>
      </c>
      <c r="M491" s="37" t="str">
        <f>IF(Kundendaten!C492="","",IF(J491&lt;0,-1,IF(J491&gt;Einstellungen!$C$11,0,IF(Kundendaten!L492&gt;=Einstellungen!$C$32,5,IF(Kundendaten!L492&gt;=Einstellungen!$C$33,4,IF(Kundendaten!L492&gt;=Einstellungen!$C$34,3,IF(Kundendaten!L492&gt;=Einstellungen!$C$35,2,1)))))))</f>
        <v/>
      </c>
      <c r="N491" s="37" t="str">
        <f>IF(Kundendaten!C492="","",IF(K491=-1,"",IF(K491=0,0,IF(SUM(Einstellungen!$G$15,Einstellungen!$G$24,Einstellungen!$G$32)&lt;&gt;100,"—",ROUND((K491*Einstellungen!$G$15+L491*Einstellungen!$G$24+M491*Einstellungen!$G$32)/100,1)))))</f>
        <v/>
      </c>
      <c r="O491" s="37" t="str">
        <f>IF(Kundendaten!C492="","",IF(K491=-1,"⚠ Datenfehler",IF(K491=0,"Inaktiv",IF(SUM(Einstellungen!$G$15,Einstellungen!$G$24,Einstellungen!$G$32)&lt;&gt;100,"—",IF(N491&gt;=4,"Champion",IF(N491&gt;=3,"Entwicklung",IF(N491&gt;=2,"Gefährdet","Abwanderung")))))))</f>
        <v/>
      </c>
    </row>
    <row r="492" spans="2:15" ht="14.25" customHeight="1" x14ac:dyDescent="0.35">
      <c r="B492" s="37" t="str">
        <f>IF(Kundendaten!C493="","",Kundendaten!B493)</f>
        <v/>
      </c>
      <c r="C492" s="38" t="str">
        <f>IF(Kundendaten!C493="","",IF(Kundendaten!C493="","",Kundendaten!C493))</f>
        <v/>
      </c>
      <c r="D492" s="38" t="str">
        <f>IF(Kundendaten!C493="","",IF(Kundendaten!D493="","",Kundendaten!D493))</f>
        <v/>
      </c>
      <c r="E492" s="38" t="str">
        <f>IF(Kundendaten!C493="","",IF(Kundendaten!E493="","",Kundendaten!E493))</f>
        <v/>
      </c>
      <c r="F492" s="38" t="str">
        <f>IF(Kundendaten!C493="","",IF(Kundendaten!F493="","",Kundendaten!F493))</f>
        <v/>
      </c>
      <c r="G492" s="37" t="str">
        <f>IF(Kundendaten!C493="","",IF(Kundendaten!G493="","",Kundendaten!G493))</f>
        <v/>
      </c>
      <c r="H492" s="38" t="str">
        <f>IF(Kundendaten!C493="","",IF(Kundendaten!H493="","",Kundendaten!H493))</f>
        <v/>
      </c>
      <c r="I492" s="37" t="str">
        <f>IF(Kundendaten!C493="","",IF(Kundendaten!I493="","",IF(OR(UPPER(Kundendaten!I493)="D",UPPER(Kundendaten!I493)="DE",UPPER(Kundendaten!I493)="DEU",UPPER(Kundendaten!I493)="DEUTSCHLAND",UPPER(Kundendaten!I493)="GERMANY",UPPER(Kundendaten!I493)="GER"),"",IFERROR(UPPER(VLOOKUP(UPPER(Kundendaten!I493),Laendercodes!$A:$B,2,FALSE())),UPPER(Kundendaten!I493)))))</f>
        <v/>
      </c>
      <c r="J492" s="59" t="str">
        <f>IF(Kundendaten!C493="","",Einstellungen!$C$9-Kundendaten!J493)</f>
        <v/>
      </c>
      <c r="K492" s="37" t="str">
        <f>IF(Kundendaten!C493="","",IF(J492&lt;0,-1,IF(J492&gt;Einstellungen!$C$11,0,IF(J492&lt;=Einstellungen!$D$15,5,IF(J492&lt;=Einstellungen!$D$16,4,IF(J492&lt;=Einstellungen!$D$17,3,IF(J492&lt;=Einstellungen!$D$18,2,1)))))))</f>
        <v/>
      </c>
      <c r="L492" s="37" t="str">
        <f>IF(Kundendaten!C493="","",IF(J492&lt;0,-1,IF(J492&gt;Einstellungen!$C$11,0,IF(Kundendaten!K493&gt;=Einstellungen!$C$24,5,IF(Kundendaten!K493&gt;=Einstellungen!$C$25,4,IF(Kundendaten!K493&gt;=Einstellungen!$C$26,3,IF(Kundendaten!K493&gt;=Einstellungen!$C$27,2,1)))))))</f>
        <v/>
      </c>
      <c r="M492" s="37" t="str">
        <f>IF(Kundendaten!C493="","",IF(J492&lt;0,-1,IF(J492&gt;Einstellungen!$C$11,0,IF(Kundendaten!L493&gt;=Einstellungen!$C$32,5,IF(Kundendaten!L493&gt;=Einstellungen!$C$33,4,IF(Kundendaten!L493&gt;=Einstellungen!$C$34,3,IF(Kundendaten!L493&gt;=Einstellungen!$C$35,2,1)))))))</f>
        <v/>
      </c>
      <c r="N492" s="37" t="str">
        <f>IF(Kundendaten!C493="","",IF(K492=-1,"",IF(K492=0,0,IF(SUM(Einstellungen!$G$15,Einstellungen!$G$24,Einstellungen!$G$32)&lt;&gt;100,"—",ROUND((K492*Einstellungen!$G$15+L492*Einstellungen!$G$24+M492*Einstellungen!$G$32)/100,1)))))</f>
        <v/>
      </c>
      <c r="O492" s="37" t="str">
        <f>IF(Kundendaten!C493="","",IF(K492=-1,"⚠ Datenfehler",IF(K492=0,"Inaktiv",IF(SUM(Einstellungen!$G$15,Einstellungen!$G$24,Einstellungen!$G$32)&lt;&gt;100,"—",IF(N492&gt;=4,"Champion",IF(N492&gt;=3,"Entwicklung",IF(N492&gt;=2,"Gefährdet","Abwanderung")))))))</f>
        <v/>
      </c>
    </row>
    <row r="493" spans="2:15" ht="14.25" customHeight="1" x14ac:dyDescent="0.35">
      <c r="B493" s="37" t="str">
        <f>IF(Kundendaten!C494="","",Kundendaten!B494)</f>
        <v/>
      </c>
      <c r="C493" s="38" t="str">
        <f>IF(Kundendaten!C494="","",IF(Kundendaten!C494="","",Kundendaten!C494))</f>
        <v/>
      </c>
      <c r="D493" s="38" t="str">
        <f>IF(Kundendaten!C494="","",IF(Kundendaten!D494="","",Kundendaten!D494))</f>
        <v/>
      </c>
      <c r="E493" s="38" t="str">
        <f>IF(Kundendaten!C494="","",IF(Kundendaten!E494="","",Kundendaten!E494))</f>
        <v/>
      </c>
      <c r="F493" s="38" t="str">
        <f>IF(Kundendaten!C494="","",IF(Kundendaten!F494="","",Kundendaten!F494))</f>
        <v/>
      </c>
      <c r="G493" s="37" t="str">
        <f>IF(Kundendaten!C494="","",IF(Kundendaten!G494="","",Kundendaten!G494))</f>
        <v/>
      </c>
      <c r="H493" s="38" t="str">
        <f>IF(Kundendaten!C494="","",IF(Kundendaten!H494="","",Kundendaten!H494))</f>
        <v/>
      </c>
      <c r="I493" s="37" t="str">
        <f>IF(Kundendaten!C494="","",IF(Kundendaten!I494="","",IF(OR(UPPER(Kundendaten!I494)="D",UPPER(Kundendaten!I494)="DE",UPPER(Kundendaten!I494)="DEU",UPPER(Kundendaten!I494)="DEUTSCHLAND",UPPER(Kundendaten!I494)="GERMANY",UPPER(Kundendaten!I494)="GER"),"",IFERROR(UPPER(VLOOKUP(UPPER(Kundendaten!I494),Laendercodes!$A:$B,2,FALSE())),UPPER(Kundendaten!I494)))))</f>
        <v/>
      </c>
      <c r="J493" s="59" t="str">
        <f>IF(Kundendaten!C494="","",Einstellungen!$C$9-Kundendaten!J494)</f>
        <v/>
      </c>
      <c r="K493" s="37" t="str">
        <f>IF(Kundendaten!C494="","",IF(J493&lt;0,-1,IF(J493&gt;Einstellungen!$C$11,0,IF(J493&lt;=Einstellungen!$D$15,5,IF(J493&lt;=Einstellungen!$D$16,4,IF(J493&lt;=Einstellungen!$D$17,3,IF(J493&lt;=Einstellungen!$D$18,2,1)))))))</f>
        <v/>
      </c>
      <c r="L493" s="37" t="str">
        <f>IF(Kundendaten!C494="","",IF(J493&lt;0,-1,IF(J493&gt;Einstellungen!$C$11,0,IF(Kundendaten!K494&gt;=Einstellungen!$C$24,5,IF(Kundendaten!K494&gt;=Einstellungen!$C$25,4,IF(Kundendaten!K494&gt;=Einstellungen!$C$26,3,IF(Kundendaten!K494&gt;=Einstellungen!$C$27,2,1)))))))</f>
        <v/>
      </c>
      <c r="M493" s="37" t="str">
        <f>IF(Kundendaten!C494="","",IF(J493&lt;0,-1,IF(J493&gt;Einstellungen!$C$11,0,IF(Kundendaten!L494&gt;=Einstellungen!$C$32,5,IF(Kundendaten!L494&gt;=Einstellungen!$C$33,4,IF(Kundendaten!L494&gt;=Einstellungen!$C$34,3,IF(Kundendaten!L494&gt;=Einstellungen!$C$35,2,1)))))))</f>
        <v/>
      </c>
      <c r="N493" s="37" t="str">
        <f>IF(Kundendaten!C494="","",IF(K493=-1,"",IF(K493=0,0,IF(SUM(Einstellungen!$G$15,Einstellungen!$G$24,Einstellungen!$G$32)&lt;&gt;100,"—",ROUND((K493*Einstellungen!$G$15+L493*Einstellungen!$G$24+M493*Einstellungen!$G$32)/100,1)))))</f>
        <v/>
      </c>
      <c r="O493" s="37" t="str">
        <f>IF(Kundendaten!C494="","",IF(K493=-1,"⚠ Datenfehler",IF(K493=0,"Inaktiv",IF(SUM(Einstellungen!$G$15,Einstellungen!$G$24,Einstellungen!$G$32)&lt;&gt;100,"—",IF(N493&gt;=4,"Champion",IF(N493&gt;=3,"Entwicklung",IF(N493&gt;=2,"Gefährdet","Abwanderung")))))))</f>
        <v/>
      </c>
    </row>
    <row r="494" spans="2:15" ht="14.25" customHeight="1" x14ac:dyDescent="0.35">
      <c r="B494" s="37" t="str">
        <f>IF(Kundendaten!C495="","",Kundendaten!B495)</f>
        <v/>
      </c>
      <c r="C494" s="38" t="str">
        <f>IF(Kundendaten!C495="","",IF(Kundendaten!C495="","",Kundendaten!C495))</f>
        <v/>
      </c>
      <c r="D494" s="38" t="str">
        <f>IF(Kundendaten!C495="","",IF(Kundendaten!D495="","",Kundendaten!D495))</f>
        <v/>
      </c>
      <c r="E494" s="38" t="str">
        <f>IF(Kundendaten!C495="","",IF(Kundendaten!E495="","",Kundendaten!E495))</f>
        <v/>
      </c>
      <c r="F494" s="38" t="str">
        <f>IF(Kundendaten!C495="","",IF(Kundendaten!F495="","",Kundendaten!F495))</f>
        <v/>
      </c>
      <c r="G494" s="37" t="str">
        <f>IF(Kundendaten!C495="","",IF(Kundendaten!G495="","",Kundendaten!G495))</f>
        <v/>
      </c>
      <c r="H494" s="38" t="str">
        <f>IF(Kundendaten!C495="","",IF(Kundendaten!H495="","",Kundendaten!H495))</f>
        <v/>
      </c>
      <c r="I494" s="37" t="str">
        <f>IF(Kundendaten!C495="","",IF(Kundendaten!I495="","",IF(OR(UPPER(Kundendaten!I495)="D",UPPER(Kundendaten!I495)="DE",UPPER(Kundendaten!I495)="DEU",UPPER(Kundendaten!I495)="DEUTSCHLAND",UPPER(Kundendaten!I495)="GERMANY",UPPER(Kundendaten!I495)="GER"),"",IFERROR(UPPER(VLOOKUP(UPPER(Kundendaten!I495),Laendercodes!$A:$B,2,FALSE())),UPPER(Kundendaten!I495)))))</f>
        <v/>
      </c>
      <c r="J494" s="59" t="str">
        <f>IF(Kundendaten!C495="","",Einstellungen!$C$9-Kundendaten!J495)</f>
        <v/>
      </c>
      <c r="K494" s="37" t="str">
        <f>IF(Kundendaten!C495="","",IF(J494&lt;0,-1,IF(J494&gt;Einstellungen!$C$11,0,IF(J494&lt;=Einstellungen!$D$15,5,IF(J494&lt;=Einstellungen!$D$16,4,IF(J494&lt;=Einstellungen!$D$17,3,IF(J494&lt;=Einstellungen!$D$18,2,1)))))))</f>
        <v/>
      </c>
      <c r="L494" s="37" t="str">
        <f>IF(Kundendaten!C495="","",IF(J494&lt;0,-1,IF(J494&gt;Einstellungen!$C$11,0,IF(Kundendaten!K495&gt;=Einstellungen!$C$24,5,IF(Kundendaten!K495&gt;=Einstellungen!$C$25,4,IF(Kundendaten!K495&gt;=Einstellungen!$C$26,3,IF(Kundendaten!K495&gt;=Einstellungen!$C$27,2,1)))))))</f>
        <v/>
      </c>
      <c r="M494" s="37" t="str">
        <f>IF(Kundendaten!C495="","",IF(J494&lt;0,-1,IF(J494&gt;Einstellungen!$C$11,0,IF(Kundendaten!L495&gt;=Einstellungen!$C$32,5,IF(Kundendaten!L495&gt;=Einstellungen!$C$33,4,IF(Kundendaten!L495&gt;=Einstellungen!$C$34,3,IF(Kundendaten!L495&gt;=Einstellungen!$C$35,2,1)))))))</f>
        <v/>
      </c>
      <c r="N494" s="37" t="str">
        <f>IF(Kundendaten!C495="","",IF(K494=-1,"",IF(K494=0,0,IF(SUM(Einstellungen!$G$15,Einstellungen!$G$24,Einstellungen!$G$32)&lt;&gt;100,"—",ROUND((K494*Einstellungen!$G$15+L494*Einstellungen!$G$24+M494*Einstellungen!$G$32)/100,1)))))</f>
        <v/>
      </c>
      <c r="O494" s="37" t="str">
        <f>IF(Kundendaten!C495="","",IF(K494=-1,"⚠ Datenfehler",IF(K494=0,"Inaktiv",IF(SUM(Einstellungen!$G$15,Einstellungen!$G$24,Einstellungen!$G$32)&lt;&gt;100,"—",IF(N494&gt;=4,"Champion",IF(N494&gt;=3,"Entwicklung",IF(N494&gt;=2,"Gefährdet","Abwanderung")))))))</f>
        <v/>
      </c>
    </row>
    <row r="495" spans="2:15" ht="14.25" customHeight="1" x14ac:dyDescent="0.35">
      <c r="B495" s="37" t="str">
        <f>IF(Kundendaten!C496="","",Kundendaten!B496)</f>
        <v/>
      </c>
      <c r="C495" s="38" t="str">
        <f>IF(Kundendaten!C496="","",IF(Kundendaten!C496="","",Kundendaten!C496))</f>
        <v/>
      </c>
      <c r="D495" s="38" t="str">
        <f>IF(Kundendaten!C496="","",IF(Kundendaten!D496="","",Kundendaten!D496))</f>
        <v/>
      </c>
      <c r="E495" s="38" t="str">
        <f>IF(Kundendaten!C496="","",IF(Kundendaten!E496="","",Kundendaten!E496))</f>
        <v/>
      </c>
      <c r="F495" s="38" t="str">
        <f>IF(Kundendaten!C496="","",IF(Kundendaten!F496="","",Kundendaten!F496))</f>
        <v/>
      </c>
      <c r="G495" s="37" t="str">
        <f>IF(Kundendaten!C496="","",IF(Kundendaten!G496="","",Kundendaten!G496))</f>
        <v/>
      </c>
      <c r="H495" s="38" t="str">
        <f>IF(Kundendaten!C496="","",IF(Kundendaten!H496="","",Kundendaten!H496))</f>
        <v/>
      </c>
      <c r="I495" s="37" t="str">
        <f>IF(Kundendaten!C496="","",IF(Kundendaten!I496="","",IF(OR(UPPER(Kundendaten!I496)="D",UPPER(Kundendaten!I496)="DE",UPPER(Kundendaten!I496)="DEU",UPPER(Kundendaten!I496)="DEUTSCHLAND",UPPER(Kundendaten!I496)="GERMANY",UPPER(Kundendaten!I496)="GER"),"",IFERROR(UPPER(VLOOKUP(UPPER(Kundendaten!I496),Laendercodes!$A:$B,2,FALSE())),UPPER(Kundendaten!I496)))))</f>
        <v/>
      </c>
      <c r="J495" s="59" t="str">
        <f>IF(Kundendaten!C496="","",Einstellungen!$C$9-Kundendaten!J496)</f>
        <v/>
      </c>
      <c r="K495" s="37" t="str">
        <f>IF(Kundendaten!C496="","",IF(J495&lt;0,-1,IF(J495&gt;Einstellungen!$C$11,0,IF(J495&lt;=Einstellungen!$D$15,5,IF(J495&lt;=Einstellungen!$D$16,4,IF(J495&lt;=Einstellungen!$D$17,3,IF(J495&lt;=Einstellungen!$D$18,2,1)))))))</f>
        <v/>
      </c>
      <c r="L495" s="37" t="str">
        <f>IF(Kundendaten!C496="","",IF(J495&lt;0,-1,IF(J495&gt;Einstellungen!$C$11,0,IF(Kundendaten!K496&gt;=Einstellungen!$C$24,5,IF(Kundendaten!K496&gt;=Einstellungen!$C$25,4,IF(Kundendaten!K496&gt;=Einstellungen!$C$26,3,IF(Kundendaten!K496&gt;=Einstellungen!$C$27,2,1)))))))</f>
        <v/>
      </c>
      <c r="M495" s="37" t="str">
        <f>IF(Kundendaten!C496="","",IF(J495&lt;0,-1,IF(J495&gt;Einstellungen!$C$11,0,IF(Kundendaten!L496&gt;=Einstellungen!$C$32,5,IF(Kundendaten!L496&gt;=Einstellungen!$C$33,4,IF(Kundendaten!L496&gt;=Einstellungen!$C$34,3,IF(Kundendaten!L496&gt;=Einstellungen!$C$35,2,1)))))))</f>
        <v/>
      </c>
      <c r="N495" s="37" t="str">
        <f>IF(Kundendaten!C496="","",IF(K495=-1,"",IF(K495=0,0,IF(SUM(Einstellungen!$G$15,Einstellungen!$G$24,Einstellungen!$G$32)&lt;&gt;100,"—",ROUND((K495*Einstellungen!$G$15+L495*Einstellungen!$G$24+M495*Einstellungen!$G$32)/100,1)))))</f>
        <v/>
      </c>
      <c r="O495" s="37" t="str">
        <f>IF(Kundendaten!C496="","",IF(K495=-1,"⚠ Datenfehler",IF(K495=0,"Inaktiv",IF(SUM(Einstellungen!$G$15,Einstellungen!$G$24,Einstellungen!$G$32)&lt;&gt;100,"—",IF(N495&gt;=4,"Champion",IF(N495&gt;=3,"Entwicklung",IF(N495&gt;=2,"Gefährdet","Abwanderung")))))))</f>
        <v/>
      </c>
    </row>
    <row r="496" spans="2:15" ht="14.25" customHeight="1" x14ac:dyDescent="0.35">
      <c r="B496" s="37" t="str">
        <f>IF(Kundendaten!C497="","",Kundendaten!B497)</f>
        <v/>
      </c>
      <c r="C496" s="38" t="str">
        <f>IF(Kundendaten!C497="","",IF(Kundendaten!C497="","",Kundendaten!C497))</f>
        <v/>
      </c>
      <c r="D496" s="38" t="str">
        <f>IF(Kundendaten!C497="","",IF(Kundendaten!D497="","",Kundendaten!D497))</f>
        <v/>
      </c>
      <c r="E496" s="38" t="str">
        <f>IF(Kundendaten!C497="","",IF(Kundendaten!E497="","",Kundendaten!E497))</f>
        <v/>
      </c>
      <c r="F496" s="38" t="str">
        <f>IF(Kundendaten!C497="","",IF(Kundendaten!F497="","",Kundendaten!F497))</f>
        <v/>
      </c>
      <c r="G496" s="37" t="str">
        <f>IF(Kundendaten!C497="","",IF(Kundendaten!G497="","",Kundendaten!G497))</f>
        <v/>
      </c>
      <c r="H496" s="38" t="str">
        <f>IF(Kundendaten!C497="","",IF(Kundendaten!H497="","",Kundendaten!H497))</f>
        <v/>
      </c>
      <c r="I496" s="37" t="str">
        <f>IF(Kundendaten!C497="","",IF(Kundendaten!I497="","",IF(OR(UPPER(Kundendaten!I497)="D",UPPER(Kundendaten!I497)="DE",UPPER(Kundendaten!I497)="DEU",UPPER(Kundendaten!I497)="DEUTSCHLAND",UPPER(Kundendaten!I497)="GERMANY",UPPER(Kundendaten!I497)="GER"),"",IFERROR(UPPER(VLOOKUP(UPPER(Kundendaten!I497),Laendercodes!$A:$B,2,FALSE())),UPPER(Kundendaten!I497)))))</f>
        <v/>
      </c>
      <c r="J496" s="59" t="str">
        <f>IF(Kundendaten!C497="","",Einstellungen!$C$9-Kundendaten!J497)</f>
        <v/>
      </c>
      <c r="K496" s="37" t="str">
        <f>IF(Kundendaten!C497="","",IF(J496&lt;0,-1,IF(J496&gt;Einstellungen!$C$11,0,IF(J496&lt;=Einstellungen!$D$15,5,IF(J496&lt;=Einstellungen!$D$16,4,IF(J496&lt;=Einstellungen!$D$17,3,IF(J496&lt;=Einstellungen!$D$18,2,1)))))))</f>
        <v/>
      </c>
      <c r="L496" s="37" t="str">
        <f>IF(Kundendaten!C497="","",IF(J496&lt;0,-1,IF(J496&gt;Einstellungen!$C$11,0,IF(Kundendaten!K497&gt;=Einstellungen!$C$24,5,IF(Kundendaten!K497&gt;=Einstellungen!$C$25,4,IF(Kundendaten!K497&gt;=Einstellungen!$C$26,3,IF(Kundendaten!K497&gt;=Einstellungen!$C$27,2,1)))))))</f>
        <v/>
      </c>
      <c r="M496" s="37" t="str">
        <f>IF(Kundendaten!C497="","",IF(J496&lt;0,-1,IF(J496&gt;Einstellungen!$C$11,0,IF(Kundendaten!L497&gt;=Einstellungen!$C$32,5,IF(Kundendaten!L497&gt;=Einstellungen!$C$33,4,IF(Kundendaten!L497&gt;=Einstellungen!$C$34,3,IF(Kundendaten!L497&gt;=Einstellungen!$C$35,2,1)))))))</f>
        <v/>
      </c>
      <c r="N496" s="37" t="str">
        <f>IF(Kundendaten!C497="","",IF(K496=-1,"",IF(K496=0,0,IF(SUM(Einstellungen!$G$15,Einstellungen!$G$24,Einstellungen!$G$32)&lt;&gt;100,"—",ROUND((K496*Einstellungen!$G$15+L496*Einstellungen!$G$24+M496*Einstellungen!$G$32)/100,1)))))</f>
        <v/>
      </c>
      <c r="O496" s="37" t="str">
        <f>IF(Kundendaten!C497="","",IF(K496=-1,"⚠ Datenfehler",IF(K496=0,"Inaktiv",IF(SUM(Einstellungen!$G$15,Einstellungen!$G$24,Einstellungen!$G$32)&lt;&gt;100,"—",IF(N496&gt;=4,"Champion",IF(N496&gt;=3,"Entwicklung",IF(N496&gt;=2,"Gefährdet","Abwanderung")))))))</f>
        <v/>
      </c>
    </row>
    <row r="497" spans="2:15" ht="14.25" customHeight="1" x14ac:dyDescent="0.35">
      <c r="B497" s="37" t="str">
        <f>IF(Kundendaten!C498="","",Kundendaten!B498)</f>
        <v/>
      </c>
      <c r="C497" s="38" t="str">
        <f>IF(Kundendaten!C498="","",IF(Kundendaten!C498="","",Kundendaten!C498))</f>
        <v/>
      </c>
      <c r="D497" s="38" t="str">
        <f>IF(Kundendaten!C498="","",IF(Kundendaten!D498="","",Kundendaten!D498))</f>
        <v/>
      </c>
      <c r="E497" s="38" t="str">
        <f>IF(Kundendaten!C498="","",IF(Kundendaten!E498="","",Kundendaten!E498))</f>
        <v/>
      </c>
      <c r="F497" s="38" t="str">
        <f>IF(Kundendaten!C498="","",IF(Kundendaten!F498="","",Kundendaten!F498))</f>
        <v/>
      </c>
      <c r="G497" s="37" t="str">
        <f>IF(Kundendaten!C498="","",IF(Kundendaten!G498="","",Kundendaten!G498))</f>
        <v/>
      </c>
      <c r="H497" s="38" t="str">
        <f>IF(Kundendaten!C498="","",IF(Kundendaten!H498="","",Kundendaten!H498))</f>
        <v/>
      </c>
      <c r="I497" s="37" t="str">
        <f>IF(Kundendaten!C498="","",IF(Kundendaten!I498="","",IF(OR(UPPER(Kundendaten!I498)="D",UPPER(Kundendaten!I498)="DE",UPPER(Kundendaten!I498)="DEU",UPPER(Kundendaten!I498)="DEUTSCHLAND",UPPER(Kundendaten!I498)="GERMANY",UPPER(Kundendaten!I498)="GER"),"",IFERROR(UPPER(VLOOKUP(UPPER(Kundendaten!I498),Laendercodes!$A:$B,2,FALSE())),UPPER(Kundendaten!I498)))))</f>
        <v/>
      </c>
      <c r="J497" s="59" t="str">
        <f>IF(Kundendaten!C498="","",Einstellungen!$C$9-Kundendaten!J498)</f>
        <v/>
      </c>
      <c r="K497" s="37" t="str">
        <f>IF(Kundendaten!C498="","",IF(J497&lt;0,-1,IF(J497&gt;Einstellungen!$C$11,0,IF(J497&lt;=Einstellungen!$D$15,5,IF(J497&lt;=Einstellungen!$D$16,4,IF(J497&lt;=Einstellungen!$D$17,3,IF(J497&lt;=Einstellungen!$D$18,2,1)))))))</f>
        <v/>
      </c>
      <c r="L497" s="37" t="str">
        <f>IF(Kundendaten!C498="","",IF(J497&lt;0,-1,IF(J497&gt;Einstellungen!$C$11,0,IF(Kundendaten!K498&gt;=Einstellungen!$C$24,5,IF(Kundendaten!K498&gt;=Einstellungen!$C$25,4,IF(Kundendaten!K498&gt;=Einstellungen!$C$26,3,IF(Kundendaten!K498&gt;=Einstellungen!$C$27,2,1)))))))</f>
        <v/>
      </c>
      <c r="M497" s="37" t="str">
        <f>IF(Kundendaten!C498="","",IF(J497&lt;0,-1,IF(J497&gt;Einstellungen!$C$11,0,IF(Kundendaten!L498&gt;=Einstellungen!$C$32,5,IF(Kundendaten!L498&gt;=Einstellungen!$C$33,4,IF(Kundendaten!L498&gt;=Einstellungen!$C$34,3,IF(Kundendaten!L498&gt;=Einstellungen!$C$35,2,1)))))))</f>
        <v/>
      </c>
      <c r="N497" s="37" t="str">
        <f>IF(Kundendaten!C498="","",IF(K497=-1,"",IF(K497=0,0,IF(SUM(Einstellungen!$G$15,Einstellungen!$G$24,Einstellungen!$G$32)&lt;&gt;100,"—",ROUND((K497*Einstellungen!$G$15+L497*Einstellungen!$G$24+M497*Einstellungen!$G$32)/100,1)))))</f>
        <v/>
      </c>
      <c r="O497" s="37" t="str">
        <f>IF(Kundendaten!C498="","",IF(K497=-1,"⚠ Datenfehler",IF(K497=0,"Inaktiv",IF(SUM(Einstellungen!$G$15,Einstellungen!$G$24,Einstellungen!$G$32)&lt;&gt;100,"—",IF(N497&gt;=4,"Champion",IF(N497&gt;=3,"Entwicklung",IF(N497&gt;=2,"Gefährdet","Abwanderung")))))))</f>
        <v/>
      </c>
    </row>
    <row r="498" spans="2:15" ht="14.25" customHeight="1" x14ac:dyDescent="0.35">
      <c r="B498" s="37" t="str">
        <f>IF(Kundendaten!C499="","",Kundendaten!B499)</f>
        <v/>
      </c>
      <c r="C498" s="38" t="str">
        <f>IF(Kundendaten!C499="","",IF(Kundendaten!C499="","",Kundendaten!C499))</f>
        <v/>
      </c>
      <c r="D498" s="38" t="str">
        <f>IF(Kundendaten!C499="","",IF(Kundendaten!D499="","",Kundendaten!D499))</f>
        <v/>
      </c>
      <c r="E498" s="38" t="str">
        <f>IF(Kundendaten!C499="","",IF(Kundendaten!E499="","",Kundendaten!E499))</f>
        <v/>
      </c>
      <c r="F498" s="38" t="str">
        <f>IF(Kundendaten!C499="","",IF(Kundendaten!F499="","",Kundendaten!F499))</f>
        <v/>
      </c>
      <c r="G498" s="37" t="str">
        <f>IF(Kundendaten!C499="","",IF(Kundendaten!G499="","",Kundendaten!G499))</f>
        <v/>
      </c>
      <c r="H498" s="38" t="str">
        <f>IF(Kundendaten!C499="","",IF(Kundendaten!H499="","",Kundendaten!H499))</f>
        <v/>
      </c>
      <c r="I498" s="37" t="str">
        <f>IF(Kundendaten!C499="","",IF(Kundendaten!I499="","",IF(OR(UPPER(Kundendaten!I499)="D",UPPER(Kundendaten!I499)="DE",UPPER(Kundendaten!I499)="DEU",UPPER(Kundendaten!I499)="DEUTSCHLAND",UPPER(Kundendaten!I499)="GERMANY",UPPER(Kundendaten!I499)="GER"),"",IFERROR(UPPER(VLOOKUP(UPPER(Kundendaten!I499),Laendercodes!$A:$B,2,FALSE())),UPPER(Kundendaten!I499)))))</f>
        <v/>
      </c>
      <c r="J498" s="59" t="str">
        <f>IF(Kundendaten!C499="","",Einstellungen!$C$9-Kundendaten!J499)</f>
        <v/>
      </c>
      <c r="K498" s="37" t="str">
        <f>IF(Kundendaten!C499="","",IF(J498&lt;0,-1,IF(J498&gt;Einstellungen!$C$11,0,IF(J498&lt;=Einstellungen!$D$15,5,IF(J498&lt;=Einstellungen!$D$16,4,IF(J498&lt;=Einstellungen!$D$17,3,IF(J498&lt;=Einstellungen!$D$18,2,1)))))))</f>
        <v/>
      </c>
      <c r="L498" s="37" t="str">
        <f>IF(Kundendaten!C499="","",IF(J498&lt;0,-1,IF(J498&gt;Einstellungen!$C$11,0,IF(Kundendaten!K499&gt;=Einstellungen!$C$24,5,IF(Kundendaten!K499&gt;=Einstellungen!$C$25,4,IF(Kundendaten!K499&gt;=Einstellungen!$C$26,3,IF(Kundendaten!K499&gt;=Einstellungen!$C$27,2,1)))))))</f>
        <v/>
      </c>
      <c r="M498" s="37" t="str">
        <f>IF(Kundendaten!C499="","",IF(J498&lt;0,-1,IF(J498&gt;Einstellungen!$C$11,0,IF(Kundendaten!L499&gt;=Einstellungen!$C$32,5,IF(Kundendaten!L499&gt;=Einstellungen!$C$33,4,IF(Kundendaten!L499&gt;=Einstellungen!$C$34,3,IF(Kundendaten!L499&gt;=Einstellungen!$C$35,2,1)))))))</f>
        <v/>
      </c>
      <c r="N498" s="37" t="str">
        <f>IF(Kundendaten!C499="","",IF(K498=-1,"",IF(K498=0,0,IF(SUM(Einstellungen!$G$15,Einstellungen!$G$24,Einstellungen!$G$32)&lt;&gt;100,"—",ROUND((K498*Einstellungen!$G$15+L498*Einstellungen!$G$24+M498*Einstellungen!$G$32)/100,1)))))</f>
        <v/>
      </c>
      <c r="O498" s="37" t="str">
        <f>IF(Kundendaten!C499="","",IF(K498=-1,"⚠ Datenfehler",IF(K498=0,"Inaktiv",IF(SUM(Einstellungen!$G$15,Einstellungen!$G$24,Einstellungen!$G$32)&lt;&gt;100,"—",IF(N498&gt;=4,"Champion",IF(N498&gt;=3,"Entwicklung",IF(N498&gt;=2,"Gefährdet","Abwanderung")))))))</f>
        <v/>
      </c>
    </row>
    <row r="499" spans="2:15" ht="14.25" customHeight="1" x14ac:dyDescent="0.35">
      <c r="B499" s="37" t="str">
        <f>IF(Kundendaten!C500="","",Kundendaten!B500)</f>
        <v/>
      </c>
      <c r="C499" s="38" t="str">
        <f>IF(Kundendaten!C500="","",IF(Kundendaten!C500="","",Kundendaten!C500))</f>
        <v/>
      </c>
      <c r="D499" s="38" t="str">
        <f>IF(Kundendaten!C500="","",IF(Kundendaten!D500="","",Kundendaten!D500))</f>
        <v/>
      </c>
      <c r="E499" s="38" t="str">
        <f>IF(Kundendaten!C500="","",IF(Kundendaten!E500="","",Kundendaten!E500))</f>
        <v/>
      </c>
      <c r="F499" s="38" t="str">
        <f>IF(Kundendaten!C500="","",IF(Kundendaten!F500="","",Kundendaten!F500))</f>
        <v/>
      </c>
      <c r="G499" s="37" t="str">
        <f>IF(Kundendaten!C500="","",IF(Kundendaten!G500="","",Kundendaten!G500))</f>
        <v/>
      </c>
      <c r="H499" s="38" t="str">
        <f>IF(Kundendaten!C500="","",IF(Kundendaten!H500="","",Kundendaten!H500))</f>
        <v/>
      </c>
      <c r="I499" s="37" t="str">
        <f>IF(Kundendaten!C500="","",IF(Kundendaten!I500="","",IF(OR(UPPER(Kundendaten!I500)="D",UPPER(Kundendaten!I500)="DE",UPPER(Kundendaten!I500)="DEU",UPPER(Kundendaten!I500)="DEUTSCHLAND",UPPER(Kundendaten!I500)="GERMANY",UPPER(Kundendaten!I500)="GER"),"",IFERROR(UPPER(VLOOKUP(UPPER(Kundendaten!I500),Laendercodes!$A:$B,2,FALSE())),UPPER(Kundendaten!I500)))))</f>
        <v/>
      </c>
      <c r="J499" s="59" t="str">
        <f>IF(Kundendaten!C500="","",Einstellungen!$C$9-Kundendaten!J500)</f>
        <v/>
      </c>
      <c r="K499" s="37" t="str">
        <f>IF(Kundendaten!C500="","",IF(J499&lt;0,-1,IF(J499&gt;Einstellungen!$C$11,0,IF(J499&lt;=Einstellungen!$D$15,5,IF(J499&lt;=Einstellungen!$D$16,4,IF(J499&lt;=Einstellungen!$D$17,3,IF(J499&lt;=Einstellungen!$D$18,2,1)))))))</f>
        <v/>
      </c>
      <c r="L499" s="37" t="str">
        <f>IF(Kundendaten!C500="","",IF(J499&lt;0,-1,IF(J499&gt;Einstellungen!$C$11,0,IF(Kundendaten!K500&gt;=Einstellungen!$C$24,5,IF(Kundendaten!K500&gt;=Einstellungen!$C$25,4,IF(Kundendaten!K500&gt;=Einstellungen!$C$26,3,IF(Kundendaten!K500&gt;=Einstellungen!$C$27,2,1)))))))</f>
        <v/>
      </c>
      <c r="M499" s="37" t="str">
        <f>IF(Kundendaten!C500="","",IF(J499&lt;0,-1,IF(J499&gt;Einstellungen!$C$11,0,IF(Kundendaten!L500&gt;=Einstellungen!$C$32,5,IF(Kundendaten!L500&gt;=Einstellungen!$C$33,4,IF(Kundendaten!L500&gt;=Einstellungen!$C$34,3,IF(Kundendaten!L500&gt;=Einstellungen!$C$35,2,1)))))))</f>
        <v/>
      </c>
      <c r="N499" s="37" t="str">
        <f>IF(Kundendaten!C500="","",IF(K499=-1,"",IF(K499=0,0,IF(SUM(Einstellungen!$G$15,Einstellungen!$G$24,Einstellungen!$G$32)&lt;&gt;100,"—",ROUND((K499*Einstellungen!$G$15+L499*Einstellungen!$G$24+M499*Einstellungen!$G$32)/100,1)))))</f>
        <v/>
      </c>
      <c r="O499" s="37" t="str">
        <f>IF(Kundendaten!C500="","",IF(K499=-1,"⚠ Datenfehler",IF(K499=0,"Inaktiv",IF(SUM(Einstellungen!$G$15,Einstellungen!$G$24,Einstellungen!$G$32)&lt;&gt;100,"—",IF(N499&gt;=4,"Champion",IF(N499&gt;=3,"Entwicklung",IF(N499&gt;=2,"Gefährdet","Abwanderung")))))))</f>
        <v/>
      </c>
    </row>
    <row r="500" spans="2:15" ht="14.25" customHeight="1" x14ac:dyDescent="0.35">
      <c r="B500" s="37" t="str">
        <f>IF(Kundendaten!C501="","",Kundendaten!B501)</f>
        <v/>
      </c>
      <c r="C500" s="38" t="str">
        <f>IF(Kundendaten!C501="","",IF(Kundendaten!C501="","",Kundendaten!C501))</f>
        <v/>
      </c>
      <c r="D500" s="38" t="str">
        <f>IF(Kundendaten!C501="","",IF(Kundendaten!D501="","",Kundendaten!D501))</f>
        <v/>
      </c>
      <c r="E500" s="38" t="str">
        <f>IF(Kundendaten!C501="","",IF(Kundendaten!E501="","",Kundendaten!E501))</f>
        <v/>
      </c>
      <c r="F500" s="38" t="str">
        <f>IF(Kundendaten!C501="","",IF(Kundendaten!F501="","",Kundendaten!F501))</f>
        <v/>
      </c>
      <c r="G500" s="37" t="str">
        <f>IF(Kundendaten!C501="","",IF(Kundendaten!G501="","",Kundendaten!G501))</f>
        <v/>
      </c>
      <c r="H500" s="38" t="str">
        <f>IF(Kundendaten!C501="","",IF(Kundendaten!H501="","",Kundendaten!H501))</f>
        <v/>
      </c>
      <c r="I500" s="37" t="str">
        <f>IF(Kundendaten!C501="","",IF(Kundendaten!I501="","",IF(OR(UPPER(Kundendaten!I501)="D",UPPER(Kundendaten!I501)="DE",UPPER(Kundendaten!I501)="DEU",UPPER(Kundendaten!I501)="DEUTSCHLAND",UPPER(Kundendaten!I501)="GERMANY",UPPER(Kundendaten!I501)="GER"),"",IFERROR(UPPER(VLOOKUP(UPPER(Kundendaten!I501),Laendercodes!$A:$B,2,FALSE())),UPPER(Kundendaten!I501)))))</f>
        <v/>
      </c>
      <c r="J500" s="59" t="str">
        <f>IF(Kundendaten!C501="","",Einstellungen!$C$9-Kundendaten!J501)</f>
        <v/>
      </c>
      <c r="K500" s="37" t="str">
        <f>IF(Kundendaten!C501="","",IF(J500&lt;0,-1,IF(J500&gt;Einstellungen!$C$11,0,IF(J500&lt;=Einstellungen!$D$15,5,IF(J500&lt;=Einstellungen!$D$16,4,IF(J500&lt;=Einstellungen!$D$17,3,IF(J500&lt;=Einstellungen!$D$18,2,1)))))))</f>
        <v/>
      </c>
      <c r="L500" s="37" t="str">
        <f>IF(Kundendaten!C501="","",IF(J500&lt;0,-1,IF(J500&gt;Einstellungen!$C$11,0,IF(Kundendaten!K501&gt;=Einstellungen!$C$24,5,IF(Kundendaten!K501&gt;=Einstellungen!$C$25,4,IF(Kundendaten!K501&gt;=Einstellungen!$C$26,3,IF(Kundendaten!K501&gt;=Einstellungen!$C$27,2,1)))))))</f>
        <v/>
      </c>
      <c r="M500" s="37" t="str">
        <f>IF(Kundendaten!C501="","",IF(J500&lt;0,-1,IF(J500&gt;Einstellungen!$C$11,0,IF(Kundendaten!L501&gt;=Einstellungen!$C$32,5,IF(Kundendaten!L501&gt;=Einstellungen!$C$33,4,IF(Kundendaten!L501&gt;=Einstellungen!$C$34,3,IF(Kundendaten!L501&gt;=Einstellungen!$C$35,2,1)))))))</f>
        <v/>
      </c>
      <c r="N500" s="37" t="str">
        <f>IF(Kundendaten!C501="","",IF(K500=-1,"",IF(K500=0,0,IF(SUM(Einstellungen!$G$15,Einstellungen!$G$24,Einstellungen!$G$32)&lt;&gt;100,"—",ROUND((K500*Einstellungen!$G$15+L500*Einstellungen!$G$24+M500*Einstellungen!$G$32)/100,1)))))</f>
        <v/>
      </c>
      <c r="O500" s="37" t="str">
        <f>IF(Kundendaten!C501="","",IF(K500=-1,"⚠ Datenfehler",IF(K500=0,"Inaktiv",IF(SUM(Einstellungen!$G$15,Einstellungen!$G$24,Einstellungen!$G$32)&lt;&gt;100,"—",IF(N500&gt;=4,"Champion",IF(N500&gt;=3,"Entwicklung",IF(N500&gt;=2,"Gefährdet","Abwanderung")))))))</f>
        <v/>
      </c>
    </row>
    <row r="501" spans="2:15" ht="14.25" customHeight="1" x14ac:dyDescent="0.35">
      <c r="B501" s="37" t="str">
        <f>IF(Kundendaten!C502="","",Kundendaten!B502)</f>
        <v/>
      </c>
      <c r="C501" s="38" t="str">
        <f>IF(Kundendaten!C502="","",IF(Kundendaten!C502="","",Kundendaten!C502))</f>
        <v/>
      </c>
      <c r="D501" s="38" t="str">
        <f>IF(Kundendaten!C502="","",IF(Kundendaten!D502="","",Kundendaten!D502))</f>
        <v/>
      </c>
      <c r="E501" s="38" t="str">
        <f>IF(Kundendaten!C502="","",IF(Kundendaten!E502="","",Kundendaten!E502))</f>
        <v/>
      </c>
      <c r="F501" s="38" t="str">
        <f>IF(Kundendaten!C502="","",IF(Kundendaten!F502="","",Kundendaten!F502))</f>
        <v/>
      </c>
      <c r="G501" s="37" t="str">
        <f>IF(Kundendaten!C502="","",IF(Kundendaten!G502="","",Kundendaten!G502))</f>
        <v/>
      </c>
      <c r="H501" s="38" t="str">
        <f>IF(Kundendaten!C502="","",IF(Kundendaten!H502="","",Kundendaten!H502))</f>
        <v/>
      </c>
      <c r="I501" s="37" t="str">
        <f>IF(Kundendaten!C502="","",IF(Kundendaten!I502="","",IF(OR(UPPER(Kundendaten!I502)="D",UPPER(Kundendaten!I502)="DE",UPPER(Kundendaten!I502)="DEU",UPPER(Kundendaten!I502)="DEUTSCHLAND",UPPER(Kundendaten!I502)="GERMANY",UPPER(Kundendaten!I502)="GER"),"",IFERROR(UPPER(VLOOKUP(UPPER(Kundendaten!I502),Laendercodes!$A:$B,2,FALSE())),UPPER(Kundendaten!I502)))))</f>
        <v/>
      </c>
      <c r="J501" s="59" t="str">
        <f>IF(Kundendaten!C502="","",Einstellungen!$C$9-Kundendaten!J502)</f>
        <v/>
      </c>
      <c r="K501" s="37" t="str">
        <f>IF(Kundendaten!C502="","",IF(J501&lt;0,-1,IF(J501&gt;Einstellungen!$C$11,0,IF(J501&lt;=Einstellungen!$D$15,5,IF(J501&lt;=Einstellungen!$D$16,4,IF(J501&lt;=Einstellungen!$D$17,3,IF(J501&lt;=Einstellungen!$D$18,2,1)))))))</f>
        <v/>
      </c>
      <c r="L501" s="37" t="str">
        <f>IF(Kundendaten!C502="","",IF(J501&lt;0,-1,IF(J501&gt;Einstellungen!$C$11,0,IF(Kundendaten!K502&gt;=Einstellungen!$C$24,5,IF(Kundendaten!K502&gt;=Einstellungen!$C$25,4,IF(Kundendaten!K502&gt;=Einstellungen!$C$26,3,IF(Kundendaten!K502&gt;=Einstellungen!$C$27,2,1)))))))</f>
        <v/>
      </c>
      <c r="M501" s="37" t="str">
        <f>IF(Kundendaten!C502="","",IF(J501&lt;0,-1,IF(J501&gt;Einstellungen!$C$11,0,IF(Kundendaten!L502&gt;=Einstellungen!$C$32,5,IF(Kundendaten!L502&gt;=Einstellungen!$C$33,4,IF(Kundendaten!L502&gt;=Einstellungen!$C$34,3,IF(Kundendaten!L502&gt;=Einstellungen!$C$35,2,1)))))))</f>
        <v/>
      </c>
      <c r="N501" s="37" t="str">
        <f>IF(Kundendaten!C502="","",IF(K501=-1,"",IF(K501=0,0,IF(SUM(Einstellungen!$G$15,Einstellungen!$G$24,Einstellungen!$G$32)&lt;&gt;100,"—",ROUND((K501*Einstellungen!$G$15+L501*Einstellungen!$G$24+M501*Einstellungen!$G$32)/100,1)))))</f>
        <v/>
      </c>
      <c r="O501" s="37" t="str">
        <f>IF(Kundendaten!C502="","",IF(K501=-1,"⚠ Datenfehler",IF(K501=0,"Inaktiv",IF(SUM(Einstellungen!$G$15,Einstellungen!$G$24,Einstellungen!$G$32)&lt;&gt;100,"—",IF(N501&gt;=4,"Champion",IF(N501&gt;=3,"Entwicklung",IF(N501&gt;=2,"Gefährdet","Abwanderung")))))))</f>
        <v/>
      </c>
    </row>
    <row r="502" spans="2:15" ht="14.25" customHeight="1" x14ac:dyDescent="0.35">
      <c r="B502" s="37" t="str">
        <f>IF(Kundendaten!C503="","",Kundendaten!B503)</f>
        <v/>
      </c>
      <c r="C502" s="38" t="str">
        <f>IF(Kundendaten!C503="","",IF(Kundendaten!C503="","",Kundendaten!C503))</f>
        <v/>
      </c>
      <c r="D502" s="38" t="str">
        <f>IF(Kundendaten!C503="","",IF(Kundendaten!D503="","",Kundendaten!D503))</f>
        <v/>
      </c>
      <c r="E502" s="38" t="str">
        <f>IF(Kundendaten!C503="","",IF(Kundendaten!E503="","",Kundendaten!E503))</f>
        <v/>
      </c>
      <c r="F502" s="38" t="str">
        <f>IF(Kundendaten!C503="","",IF(Kundendaten!F503="","",Kundendaten!F503))</f>
        <v/>
      </c>
      <c r="G502" s="37" t="str">
        <f>IF(Kundendaten!C503="","",IF(Kundendaten!G503="","",Kundendaten!G503))</f>
        <v/>
      </c>
      <c r="H502" s="38" t="str">
        <f>IF(Kundendaten!C503="","",IF(Kundendaten!H503="","",Kundendaten!H503))</f>
        <v/>
      </c>
      <c r="I502" s="37" t="str">
        <f>IF(Kundendaten!C503="","",IF(Kundendaten!I503="","",IF(OR(UPPER(Kundendaten!I503)="D",UPPER(Kundendaten!I503)="DE",UPPER(Kundendaten!I503)="DEU",UPPER(Kundendaten!I503)="DEUTSCHLAND",UPPER(Kundendaten!I503)="GERMANY",UPPER(Kundendaten!I503)="GER"),"",IFERROR(UPPER(VLOOKUP(UPPER(Kundendaten!I503),Laendercodes!$A:$B,2,FALSE())),UPPER(Kundendaten!I503)))))</f>
        <v/>
      </c>
      <c r="J502" s="59" t="str">
        <f>IF(Kundendaten!C503="","",Einstellungen!$C$9-Kundendaten!J503)</f>
        <v/>
      </c>
      <c r="K502" s="37" t="str">
        <f>IF(Kundendaten!C503="","",IF(J502&lt;0,-1,IF(J502&gt;Einstellungen!$C$11,0,IF(J502&lt;=Einstellungen!$D$15,5,IF(J502&lt;=Einstellungen!$D$16,4,IF(J502&lt;=Einstellungen!$D$17,3,IF(J502&lt;=Einstellungen!$D$18,2,1)))))))</f>
        <v/>
      </c>
      <c r="L502" s="37" t="str">
        <f>IF(Kundendaten!C503="","",IF(J502&lt;0,-1,IF(J502&gt;Einstellungen!$C$11,0,IF(Kundendaten!K503&gt;=Einstellungen!$C$24,5,IF(Kundendaten!K503&gt;=Einstellungen!$C$25,4,IF(Kundendaten!K503&gt;=Einstellungen!$C$26,3,IF(Kundendaten!K503&gt;=Einstellungen!$C$27,2,1)))))))</f>
        <v/>
      </c>
      <c r="M502" s="37" t="str">
        <f>IF(Kundendaten!C503="","",IF(J502&lt;0,-1,IF(J502&gt;Einstellungen!$C$11,0,IF(Kundendaten!L503&gt;=Einstellungen!$C$32,5,IF(Kundendaten!L503&gt;=Einstellungen!$C$33,4,IF(Kundendaten!L503&gt;=Einstellungen!$C$34,3,IF(Kundendaten!L503&gt;=Einstellungen!$C$35,2,1)))))))</f>
        <v/>
      </c>
      <c r="N502" s="37" t="str">
        <f>IF(Kundendaten!C503="","",IF(K502=-1,"",IF(K502=0,0,IF(SUM(Einstellungen!$G$15,Einstellungen!$G$24,Einstellungen!$G$32)&lt;&gt;100,"—",ROUND((K502*Einstellungen!$G$15+L502*Einstellungen!$G$24+M502*Einstellungen!$G$32)/100,1)))))</f>
        <v/>
      </c>
      <c r="O502" s="37" t="str">
        <f>IF(Kundendaten!C503="","",IF(K502=-1,"⚠ Datenfehler",IF(K502=0,"Inaktiv",IF(SUM(Einstellungen!$G$15,Einstellungen!$G$24,Einstellungen!$G$32)&lt;&gt;100,"—",IF(N502&gt;=4,"Champion",IF(N502&gt;=3,"Entwicklung",IF(N502&gt;=2,"Gefährdet","Abwanderung")))))))</f>
        <v/>
      </c>
    </row>
    <row r="503" spans="2:15" ht="14.25" customHeight="1" x14ac:dyDescent="0.35">
      <c r="B503" s="37" t="str">
        <f>IF(Kundendaten!C504="","",Kundendaten!B504)</f>
        <v/>
      </c>
      <c r="C503" s="38" t="str">
        <f>IF(Kundendaten!C504="","",IF(Kundendaten!C504="","",Kundendaten!C504))</f>
        <v/>
      </c>
      <c r="D503" s="38" t="str">
        <f>IF(Kundendaten!C504="","",IF(Kundendaten!D504="","",Kundendaten!D504))</f>
        <v/>
      </c>
      <c r="E503" s="38" t="str">
        <f>IF(Kundendaten!C504="","",IF(Kundendaten!E504="","",Kundendaten!E504))</f>
        <v/>
      </c>
      <c r="F503" s="38" t="str">
        <f>IF(Kundendaten!C504="","",IF(Kundendaten!F504="","",Kundendaten!F504))</f>
        <v/>
      </c>
      <c r="G503" s="37" t="str">
        <f>IF(Kundendaten!C504="","",IF(Kundendaten!G504="","",Kundendaten!G504))</f>
        <v/>
      </c>
      <c r="H503" s="38" t="str">
        <f>IF(Kundendaten!C504="","",IF(Kundendaten!H504="","",Kundendaten!H504))</f>
        <v/>
      </c>
      <c r="I503" s="37" t="str">
        <f>IF(Kundendaten!C504="","",IF(Kundendaten!I504="","",IF(OR(UPPER(Kundendaten!I504)="D",UPPER(Kundendaten!I504)="DE",UPPER(Kundendaten!I504)="DEU",UPPER(Kundendaten!I504)="DEUTSCHLAND",UPPER(Kundendaten!I504)="GERMANY",UPPER(Kundendaten!I504)="GER"),"",IFERROR(UPPER(VLOOKUP(UPPER(Kundendaten!I504),Laendercodes!$A:$B,2,FALSE())),UPPER(Kundendaten!I504)))))</f>
        <v/>
      </c>
      <c r="J503" s="59" t="str">
        <f>IF(Kundendaten!C504="","",Einstellungen!$C$9-Kundendaten!J504)</f>
        <v/>
      </c>
      <c r="K503" s="37" t="str">
        <f>IF(Kundendaten!C504="","",IF(J503&lt;0,-1,IF(J503&gt;Einstellungen!$C$11,0,IF(J503&lt;=Einstellungen!$D$15,5,IF(J503&lt;=Einstellungen!$D$16,4,IF(J503&lt;=Einstellungen!$D$17,3,IF(J503&lt;=Einstellungen!$D$18,2,1)))))))</f>
        <v/>
      </c>
      <c r="L503" s="37" t="str">
        <f>IF(Kundendaten!C504="","",IF(J503&lt;0,-1,IF(J503&gt;Einstellungen!$C$11,0,IF(Kundendaten!K504&gt;=Einstellungen!$C$24,5,IF(Kundendaten!K504&gt;=Einstellungen!$C$25,4,IF(Kundendaten!K504&gt;=Einstellungen!$C$26,3,IF(Kundendaten!K504&gt;=Einstellungen!$C$27,2,1)))))))</f>
        <v/>
      </c>
      <c r="M503" s="37" t="str">
        <f>IF(Kundendaten!C504="","",IF(J503&lt;0,-1,IF(J503&gt;Einstellungen!$C$11,0,IF(Kundendaten!L504&gt;=Einstellungen!$C$32,5,IF(Kundendaten!L504&gt;=Einstellungen!$C$33,4,IF(Kundendaten!L504&gt;=Einstellungen!$C$34,3,IF(Kundendaten!L504&gt;=Einstellungen!$C$35,2,1)))))))</f>
        <v/>
      </c>
      <c r="N503" s="37" t="str">
        <f>IF(Kundendaten!C504="","",IF(K503=-1,"",IF(K503=0,0,IF(SUM(Einstellungen!$G$15,Einstellungen!$G$24,Einstellungen!$G$32)&lt;&gt;100,"—",ROUND((K503*Einstellungen!$G$15+L503*Einstellungen!$G$24+M503*Einstellungen!$G$32)/100,1)))))</f>
        <v/>
      </c>
      <c r="O503" s="37" t="str">
        <f>IF(Kundendaten!C504="","",IF(K503=-1,"⚠ Datenfehler",IF(K503=0,"Inaktiv",IF(SUM(Einstellungen!$G$15,Einstellungen!$G$24,Einstellungen!$G$32)&lt;&gt;100,"—",IF(N503&gt;=4,"Champion",IF(N503&gt;=3,"Entwicklung",IF(N503&gt;=2,"Gefährdet","Abwanderung")))))))</f>
        <v/>
      </c>
    </row>
    <row r="504" spans="2:15" ht="14.25" customHeight="1" x14ac:dyDescent="0.35">
      <c r="B504" s="37" t="str">
        <f>IF(Kundendaten!C505="","",Kundendaten!B505)</f>
        <v/>
      </c>
      <c r="C504" s="38" t="str">
        <f>IF(Kundendaten!C505="","",IF(Kundendaten!C505="","",Kundendaten!C505))</f>
        <v/>
      </c>
      <c r="D504" s="38" t="str">
        <f>IF(Kundendaten!C505="","",IF(Kundendaten!D505="","",Kundendaten!D505))</f>
        <v/>
      </c>
      <c r="E504" s="38" t="str">
        <f>IF(Kundendaten!C505="","",IF(Kundendaten!E505="","",Kundendaten!E505))</f>
        <v/>
      </c>
      <c r="F504" s="38" t="str">
        <f>IF(Kundendaten!C505="","",IF(Kundendaten!F505="","",Kundendaten!F505))</f>
        <v/>
      </c>
      <c r="G504" s="37" t="str">
        <f>IF(Kundendaten!C505="","",IF(Kundendaten!G505="","",Kundendaten!G505))</f>
        <v/>
      </c>
      <c r="H504" s="38" t="str">
        <f>IF(Kundendaten!C505="","",IF(Kundendaten!H505="","",Kundendaten!H505))</f>
        <v/>
      </c>
      <c r="I504" s="37" t="str">
        <f>IF(Kundendaten!C505="","",IF(Kundendaten!I505="","",IF(OR(UPPER(Kundendaten!I505)="D",UPPER(Kundendaten!I505)="DE",UPPER(Kundendaten!I505)="DEU",UPPER(Kundendaten!I505)="DEUTSCHLAND",UPPER(Kundendaten!I505)="GERMANY",UPPER(Kundendaten!I505)="GER"),"",IFERROR(UPPER(VLOOKUP(UPPER(Kundendaten!I505),Laendercodes!$A:$B,2,FALSE())),UPPER(Kundendaten!I505)))))</f>
        <v/>
      </c>
      <c r="J504" s="59" t="str">
        <f>IF(Kundendaten!C505="","",Einstellungen!$C$9-Kundendaten!J505)</f>
        <v/>
      </c>
      <c r="K504" s="37" t="str">
        <f>IF(Kundendaten!C505="","",IF(J504&lt;0,-1,IF(J504&gt;Einstellungen!$C$11,0,IF(J504&lt;=Einstellungen!$D$15,5,IF(J504&lt;=Einstellungen!$D$16,4,IF(J504&lt;=Einstellungen!$D$17,3,IF(J504&lt;=Einstellungen!$D$18,2,1)))))))</f>
        <v/>
      </c>
      <c r="L504" s="37" t="str">
        <f>IF(Kundendaten!C505="","",IF(J504&lt;0,-1,IF(J504&gt;Einstellungen!$C$11,0,IF(Kundendaten!K505&gt;=Einstellungen!$C$24,5,IF(Kundendaten!K505&gt;=Einstellungen!$C$25,4,IF(Kundendaten!K505&gt;=Einstellungen!$C$26,3,IF(Kundendaten!K505&gt;=Einstellungen!$C$27,2,1)))))))</f>
        <v/>
      </c>
      <c r="M504" s="37" t="str">
        <f>IF(Kundendaten!C505="","",IF(J504&lt;0,-1,IF(J504&gt;Einstellungen!$C$11,0,IF(Kundendaten!L505&gt;=Einstellungen!$C$32,5,IF(Kundendaten!L505&gt;=Einstellungen!$C$33,4,IF(Kundendaten!L505&gt;=Einstellungen!$C$34,3,IF(Kundendaten!L505&gt;=Einstellungen!$C$35,2,1)))))))</f>
        <v/>
      </c>
      <c r="N504" s="37" t="str">
        <f>IF(Kundendaten!C505="","",IF(K504=-1,"",IF(K504=0,0,IF(SUM(Einstellungen!$G$15,Einstellungen!$G$24,Einstellungen!$G$32)&lt;&gt;100,"—",ROUND((K504*Einstellungen!$G$15+L504*Einstellungen!$G$24+M504*Einstellungen!$G$32)/100,1)))))</f>
        <v/>
      </c>
      <c r="O504" s="37" t="str">
        <f>IF(Kundendaten!C505="","",IF(K504=-1,"⚠ Datenfehler",IF(K504=0,"Inaktiv",IF(SUM(Einstellungen!$G$15,Einstellungen!$G$24,Einstellungen!$G$32)&lt;&gt;100,"—",IF(N504&gt;=4,"Champion",IF(N504&gt;=3,"Entwicklung",IF(N504&gt;=2,"Gefährdet","Abwanderung")))))))</f>
        <v/>
      </c>
    </row>
    <row r="505" spans="2:15" ht="14.25" customHeight="1" x14ac:dyDescent="0.35">
      <c r="B505" s="37" t="str">
        <f>IF(Kundendaten!C506="","",Kundendaten!B506)</f>
        <v/>
      </c>
      <c r="C505" s="38" t="str">
        <f>IF(Kundendaten!C506="","",IF(Kundendaten!C506="","",Kundendaten!C506))</f>
        <v/>
      </c>
      <c r="D505" s="38" t="str">
        <f>IF(Kundendaten!C506="","",IF(Kundendaten!D506="","",Kundendaten!D506))</f>
        <v/>
      </c>
      <c r="E505" s="38" t="str">
        <f>IF(Kundendaten!C506="","",IF(Kundendaten!E506="","",Kundendaten!E506))</f>
        <v/>
      </c>
      <c r="F505" s="38" t="str">
        <f>IF(Kundendaten!C506="","",IF(Kundendaten!F506="","",Kundendaten!F506))</f>
        <v/>
      </c>
      <c r="G505" s="37" t="str">
        <f>IF(Kundendaten!C506="","",IF(Kundendaten!G506="","",Kundendaten!G506))</f>
        <v/>
      </c>
      <c r="H505" s="38" t="str">
        <f>IF(Kundendaten!C506="","",IF(Kundendaten!H506="","",Kundendaten!H506))</f>
        <v/>
      </c>
      <c r="I505" s="37" t="str">
        <f>IF(Kundendaten!C506="","",IF(Kundendaten!I506="","",IF(OR(UPPER(Kundendaten!I506)="D",UPPER(Kundendaten!I506)="DE",UPPER(Kundendaten!I506)="DEU",UPPER(Kundendaten!I506)="DEUTSCHLAND",UPPER(Kundendaten!I506)="GERMANY",UPPER(Kundendaten!I506)="GER"),"",IFERROR(UPPER(VLOOKUP(UPPER(Kundendaten!I506),Laendercodes!$A:$B,2,FALSE())),UPPER(Kundendaten!I506)))))</f>
        <v/>
      </c>
      <c r="J505" s="59" t="str">
        <f>IF(Kundendaten!C506="","",Einstellungen!$C$9-Kundendaten!J506)</f>
        <v/>
      </c>
      <c r="K505" s="37" t="str">
        <f>IF(Kundendaten!C506="","",IF(J505&lt;0,-1,IF(J505&gt;Einstellungen!$C$11,0,IF(J505&lt;=Einstellungen!$D$15,5,IF(J505&lt;=Einstellungen!$D$16,4,IF(J505&lt;=Einstellungen!$D$17,3,IF(J505&lt;=Einstellungen!$D$18,2,1)))))))</f>
        <v/>
      </c>
      <c r="L505" s="37" t="str">
        <f>IF(Kundendaten!C506="","",IF(J505&lt;0,-1,IF(J505&gt;Einstellungen!$C$11,0,IF(Kundendaten!K506&gt;=Einstellungen!$C$24,5,IF(Kundendaten!K506&gt;=Einstellungen!$C$25,4,IF(Kundendaten!K506&gt;=Einstellungen!$C$26,3,IF(Kundendaten!K506&gt;=Einstellungen!$C$27,2,1)))))))</f>
        <v/>
      </c>
      <c r="M505" s="37" t="str">
        <f>IF(Kundendaten!C506="","",IF(J505&lt;0,-1,IF(J505&gt;Einstellungen!$C$11,0,IF(Kundendaten!L506&gt;=Einstellungen!$C$32,5,IF(Kundendaten!L506&gt;=Einstellungen!$C$33,4,IF(Kundendaten!L506&gt;=Einstellungen!$C$34,3,IF(Kundendaten!L506&gt;=Einstellungen!$C$35,2,1)))))))</f>
        <v/>
      </c>
      <c r="N505" s="37" t="str">
        <f>IF(Kundendaten!C506="","",IF(K505=-1,"",IF(K505=0,0,IF(SUM(Einstellungen!$G$15,Einstellungen!$G$24,Einstellungen!$G$32)&lt;&gt;100,"—",ROUND((K505*Einstellungen!$G$15+L505*Einstellungen!$G$24+M505*Einstellungen!$G$32)/100,1)))))</f>
        <v/>
      </c>
      <c r="O505" s="37" t="str">
        <f>IF(Kundendaten!C506="","",IF(K505=-1,"⚠ Datenfehler",IF(K505=0,"Inaktiv",IF(SUM(Einstellungen!$G$15,Einstellungen!$G$24,Einstellungen!$G$32)&lt;&gt;100,"—",IF(N505&gt;=4,"Champion",IF(N505&gt;=3,"Entwicklung",IF(N505&gt;=2,"Gefährdet","Abwanderung")))))))</f>
        <v/>
      </c>
    </row>
    <row r="506" spans="2:15" ht="14.25" customHeight="1" x14ac:dyDescent="0.35">
      <c r="B506" s="37" t="str">
        <f>IF(Kundendaten!C507="","",Kundendaten!B507)</f>
        <v/>
      </c>
      <c r="C506" s="38" t="str">
        <f>IF(Kundendaten!C507="","",IF(Kundendaten!C507="","",Kundendaten!C507))</f>
        <v/>
      </c>
      <c r="D506" s="38" t="str">
        <f>IF(Kundendaten!C507="","",IF(Kundendaten!D507="","",Kundendaten!D507))</f>
        <v/>
      </c>
      <c r="E506" s="38" t="str">
        <f>IF(Kundendaten!C507="","",IF(Kundendaten!E507="","",Kundendaten!E507))</f>
        <v/>
      </c>
      <c r="F506" s="38" t="str">
        <f>IF(Kundendaten!C507="","",IF(Kundendaten!F507="","",Kundendaten!F507))</f>
        <v/>
      </c>
      <c r="G506" s="37" t="str">
        <f>IF(Kundendaten!C507="","",IF(Kundendaten!G507="","",Kundendaten!G507))</f>
        <v/>
      </c>
      <c r="H506" s="38" t="str">
        <f>IF(Kundendaten!C507="","",IF(Kundendaten!H507="","",Kundendaten!H507))</f>
        <v/>
      </c>
      <c r="I506" s="37" t="str">
        <f>IF(Kundendaten!C507="","",IF(Kundendaten!I507="","",IF(OR(UPPER(Kundendaten!I507)="D",UPPER(Kundendaten!I507)="DE",UPPER(Kundendaten!I507)="DEU",UPPER(Kundendaten!I507)="DEUTSCHLAND",UPPER(Kundendaten!I507)="GERMANY",UPPER(Kundendaten!I507)="GER"),"",IFERROR(UPPER(VLOOKUP(UPPER(Kundendaten!I507),Laendercodes!$A:$B,2,FALSE())),UPPER(Kundendaten!I507)))))</f>
        <v/>
      </c>
      <c r="J506" s="59" t="str">
        <f>IF(Kundendaten!C507="","",Einstellungen!$C$9-Kundendaten!J507)</f>
        <v/>
      </c>
      <c r="K506" s="37" t="str">
        <f>IF(Kundendaten!C507="","",IF(J506&lt;0,-1,IF(J506&gt;Einstellungen!$C$11,0,IF(J506&lt;=Einstellungen!$D$15,5,IF(J506&lt;=Einstellungen!$D$16,4,IF(J506&lt;=Einstellungen!$D$17,3,IF(J506&lt;=Einstellungen!$D$18,2,1)))))))</f>
        <v/>
      </c>
      <c r="L506" s="37" t="str">
        <f>IF(Kundendaten!C507="","",IF(J506&lt;0,-1,IF(J506&gt;Einstellungen!$C$11,0,IF(Kundendaten!K507&gt;=Einstellungen!$C$24,5,IF(Kundendaten!K507&gt;=Einstellungen!$C$25,4,IF(Kundendaten!K507&gt;=Einstellungen!$C$26,3,IF(Kundendaten!K507&gt;=Einstellungen!$C$27,2,1)))))))</f>
        <v/>
      </c>
      <c r="M506" s="37" t="str">
        <f>IF(Kundendaten!C507="","",IF(J506&lt;0,-1,IF(J506&gt;Einstellungen!$C$11,0,IF(Kundendaten!L507&gt;=Einstellungen!$C$32,5,IF(Kundendaten!L507&gt;=Einstellungen!$C$33,4,IF(Kundendaten!L507&gt;=Einstellungen!$C$34,3,IF(Kundendaten!L507&gt;=Einstellungen!$C$35,2,1)))))))</f>
        <v/>
      </c>
      <c r="N506" s="37" t="str">
        <f>IF(Kundendaten!C507="","",IF(K506=-1,"",IF(K506=0,0,IF(SUM(Einstellungen!$G$15,Einstellungen!$G$24,Einstellungen!$G$32)&lt;&gt;100,"—",ROUND((K506*Einstellungen!$G$15+L506*Einstellungen!$G$24+M506*Einstellungen!$G$32)/100,1)))))</f>
        <v/>
      </c>
      <c r="O506" s="37" t="str">
        <f>IF(Kundendaten!C507="","",IF(K506=-1,"⚠ Datenfehler",IF(K506=0,"Inaktiv",IF(SUM(Einstellungen!$G$15,Einstellungen!$G$24,Einstellungen!$G$32)&lt;&gt;100,"—",IF(N506&gt;=4,"Champion",IF(N506&gt;=3,"Entwicklung",IF(N506&gt;=2,"Gefährdet","Abwanderung")))))))</f>
        <v/>
      </c>
    </row>
    <row r="507" spans="2:15" ht="14.25" customHeight="1" x14ac:dyDescent="0.35">
      <c r="B507" s="37" t="str">
        <f>IF(Kundendaten!C508="","",Kundendaten!B508)</f>
        <v/>
      </c>
      <c r="C507" s="38" t="str">
        <f>IF(Kundendaten!C508="","",IF(Kundendaten!C508="","",Kundendaten!C508))</f>
        <v/>
      </c>
      <c r="D507" s="38" t="str">
        <f>IF(Kundendaten!C508="","",IF(Kundendaten!D508="","",Kundendaten!D508))</f>
        <v/>
      </c>
      <c r="E507" s="38" t="str">
        <f>IF(Kundendaten!C508="","",IF(Kundendaten!E508="","",Kundendaten!E508))</f>
        <v/>
      </c>
      <c r="F507" s="38" t="str">
        <f>IF(Kundendaten!C508="","",IF(Kundendaten!F508="","",Kundendaten!F508))</f>
        <v/>
      </c>
      <c r="G507" s="37" t="str">
        <f>IF(Kundendaten!C508="","",IF(Kundendaten!G508="","",Kundendaten!G508))</f>
        <v/>
      </c>
      <c r="H507" s="38" t="str">
        <f>IF(Kundendaten!C508="","",IF(Kundendaten!H508="","",Kundendaten!H508))</f>
        <v/>
      </c>
      <c r="I507" s="37" t="str">
        <f>IF(Kundendaten!C508="","",IF(Kundendaten!I508="","",IF(OR(UPPER(Kundendaten!I508)="D",UPPER(Kundendaten!I508)="DE",UPPER(Kundendaten!I508)="DEU",UPPER(Kundendaten!I508)="DEUTSCHLAND",UPPER(Kundendaten!I508)="GERMANY",UPPER(Kundendaten!I508)="GER"),"",IFERROR(UPPER(VLOOKUP(UPPER(Kundendaten!I508),Laendercodes!$A:$B,2,FALSE())),UPPER(Kundendaten!I508)))))</f>
        <v/>
      </c>
      <c r="J507" s="59" t="str">
        <f>IF(Kundendaten!C508="","",Einstellungen!$C$9-Kundendaten!J508)</f>
        <v/>
      </c>
      <c r="K507" s="37" t="str">
        <f>IF(Kundendaten!C508="","",IF(J507&lt;0,-1,IF(J507&gt;Einstellungen!$C$11,0,IF(J507&lt;=Einstellungen!$D$15,5,IF(J507&lt;=Einstellungen!$D$16,4,IF(J507&lt;=Einstellungen!$D$17,3,IF(J507&lt;=Einstellungen!$D$18,2,1)))))))</f>
        <v/>
      </c>
      <c r="L507" s="37" t="str">
        <f>IF(Kundendaten!C508="","",IF(J507&lt;0,-1,IF(J507&gt;Einstellungen!$C$11,0,IF(Kundendaten!K508&gt;=Einstellungen!$C$24,5,IF(Kundendaten!K508&gt;=Einstellungen!$C$25,4,IF(Kundendaten!K508&gt;=Einstellungen!$C$26,3,IF(Kundendaten!K508&gt;=Einstellungen!$C$27,2,1)))))))</f>
        <v/>
      </c>
      <c r="M507" s="37" t="str">
        <f>IF(Kundendaten!C508="","",IF(J507&lt;0,-1,IF(J507&gt;Einstellungen!$C$11,0,IF(Kundendaten!L508&gt;=Einstellungen!$C$32,5,IF(Kundendaten!L508&gt;=Einstellungen!$C$33,4,IF(Kundendaten!L508&gt;=Einstellungen!$C$34,3,IF(Kundendaten!L508&gt;=Einstellungen!$C$35,2,1)))))))</f>
        <v/>
      </c>
      <c r="N507" s="37" t="str">
        <f>IF(Kundendaten!C508="","",IF(K507=-1,"",IF(K507=0,0,IF(SUM(Einstellungen!$G$15,Einstellungen!$G$24,Einstellungen!$G$32)&lt;&gt;100,"—",ROUND((K507*Einstellungen!$G$15+L507*Einstellungen!$G$24+M507*Einstellungen!$G$32)/100,1)))))</f>
        <v/>
      </c>
      <c r="O507" s="37" t="str">
        <f>IF(Kundendaten!C508="","",IF(K507=-1,"⚠ Datenfehler",IF(K507=0,"Inaktiv",IF(SUM(Einstellungen!$G$15,Einstellungen!$G$24,Einstellungen!$G$32)&lt;&gt;100,"—",IF(N507&gt;=4,"Champion",IF(N507&gt;=3,"Entwicklung",IF(N507&gt;=2,"Gefährdet","Abwanderung")))))))</f>
        <v/>
      </c>
    </row>
    <row r="508" spans="2:15" ht="14.25" customHeight="1" x14ac:dyDescent="0.35">
      <c r="B508" s="37" t="str">
        <f>IF(Kundendaten!C509="","",Kundendaten!B509)</f>
        <v/>
      </c>
      <c r="C508" s="38" t="str">
        <f>IF(Kundendaten!C509="","",IF(Kundendaten!C509="","",Kundendaten!C509))</f>
        <v/>
      </c>
      <c r="D508" s="38" t="str">
        <f>IF(Kundendaten!C509="","",IF(Kundendaten!D509="","",Kundendaten!D509))</f>
        <v/>
      </c>
      <c r="E508" s="38" t="str">
        <f>IF(Kundendaten!C509="","",IF(Kundendaten!E509="","",Kundendaten!E509))</f>
        <v/>
      </c>
      <c r="F508" s="38" t="str">
        <f>IF(Kundendaten!C509="","",IF(Kundendaten!F509="","",Kundendaten!F509))</f>
        <v/>
      </c>
      <c r="G508" s="37" t="str">
        <f>IF(Kundendaten!C509="","",IF(Kundendaten!G509="","",Kundendaten!G509))</f>
        <v/>
      </c>
      <c r="H508" s="38" t="str">
        <f>IF(Kundendaten!C509="","",IF(Kundendaten!H509="","",Kundendaten!H509))</f>
        <v/>
      </c>
      <c r="I508" s="37" t="str">
        <f>IF(Kundendaten!C509="","",IF(Kundendaten!I509="","",IF(OR(UPPER(Kundendaten!I509)="D",UPPER(Kundendaten!I509)="DE",UPPER(Kundendaten!I509)="DEU",UPPER(Kundendaten!I509)="DEUTSCHLAND",UPPER(Kundendaten!I509)="GERMANY",UPPER(Kundendaten!I509)="GER"),"",IFERROR(UPPER(VLOOKUP(UPPER(Kundendaten!I509),Laendercodes!$A:$B,2,FALSE())),UPPER(Kundendaten!I509)))))</f>
        <v/>
      </c>
      <c r="J508" s="59" t="str">
        <f>IF(Kundendaten!C509="","",Einstellungen!$C$9-Kundendaten!J509)</f>
        <v/>
      </c>
      <c r="K508" s="37" t="str">
        <f>IF(Kundendaten!C509="","",IF(J508&lt;0,-1,IF(J508&gt;Einstellungen!$C$11,0,IF(J508&lt;=Einstellungen!$D$15,5,IF(J508&lt;=Einstellungen!$D$16,4,IF(J508&lt;=Einstellungen!$D$17,3,IF(J508&lt;=Einstellungen!$D$18,2,1)))))))</f>
        <v/>
      </c>
      <c r="L508" s="37" t="str">
        <f>IF(Kundendaten!C509="","",IF(J508&lt;0,-1,IF(J508&gt;Einstellungen!$C$11,0,IF(Kundendaten!K509&gt;=Einstellungen!$C$24,5,IF(Kundendaten!K509&gt;=Einstellungen!$C$25,4,IF(Kundendaten!K509&gt;=Einstellungen!$C$26,3,IF(Kundendaten!K509&gt;=Einstellungen!$C$27,2,1)))))))</f>
        <v/>
      </c>
      <c r="M508" s="37" t="str">
        <f>IF(Kundendaten!C509="","",IF(J508&lt;0,-1,IF(J508&gt;Einstellungen!$C$11,0,IF(Kundendaten!L509&gt;=Einstellungen!$C$32,5,IF(Kundendaten!L509&gt;=Einstellungen!$C$33,4,IF(Kundendaten!L509&gt;=Einstellungen!$C$34,3,IF(Kundendaten!L509&gt;=Einstellungen!$C$35,2,1)))))))</f>
        <v/>
      </c>
      <c r="N508" s="37" t="str">
        <f>IF(Kundendaten!C509="","",IF(K508=-1,"",IF(K508=0,0,IF(SUM(Einstellungen!$G$15,Einstellungen!$G$24,Einstellungen!$G$32)&lt;&gt;100,"—",ROUND((K508*Einstellungen!$G$15+L508*Einstellungen!$G$24+M508*Einstellungen!$G$32)/100,1)))))</f>
        <v/>
      </c>
      <c r="O508" s="37" t="str">
        <f>IF(Kundendaten!C509="","",IF(K508=-1,"⚠ Datenfehler",IF(K508=0,"Inaktiv",IF(SUM(Einstellungen!$G$15,Einstellungen!$G$24,Einstellungen!$G$32)&lt;&gt;100,"—",IF(N508&gt;=4,"Champion",IF(N508&gt;=3,"Entwicklung",IF(N508&gt;=2,"Gefährdet","Abwanderung")))))))</f>
        <v/>
      </c>
    </row>
    <row r="509" spans="2:15" ht="14.25" customHeight="1" x14ac:dyDescent="0.35">
      <c r="B509" s="37" t="str">
        <f>IF(Kundendaten!C510="","",Kundendaten!B510)</f>
        <v/>
      </c>
      <c r="C509" s="38" t="str">
        <f>IF(Kundendaten!C510="","",IF(Kundendaten!C510="","",Kundendaten!C510))</f>
        <v/>
      </c>
      <c r="D509" s="38" t="str">
        <f>IF(Kundendaten!C510="","",IF(Kundendaten!D510="","",Kundendaten!D510))</f>
        <v/>
      </c>
      <c r="E509" s="38" t="str">
        <f>IF(Kundendaten!C510="","",IF(Kundendaten!E510="","",Kundendaten!E510))</f>
        <v/>
      </c>
      <c r="F509" s="38" t="str">
        <f>IF(Kundendaten!C510="","",IF(Kundendaten!F510="","",Kundendaten!F510))</f>
        <v/>
      </c>
      <c r="G509" s="37" t="str">
        <f>IF(Kundendaten!C510="","",IF(Kundendaten!G510="","",Kundendaten!G510))</f>
        <v/>
      </c>
      <c r="H509" s="38" t="str">
        <f>IF(Kundendaten!C510="","",IF(Kundendaten!H510="","",Kundendaten!H510))</f>
        <v/>
      </c>
      <c r="I509" s="37" t="str">
        <f>IF(Kundendaten!C510="","",IF(Kundendaten!I510="","",IF(OR(UPPER(Kundendaten!I510)="D",UPPER(Kundendaten!I510)="DE",UPPER(Kundendaten!I510)="DEU",UPPER(Kundendaten!I510)="DEUTSCHLAND",UPPER(Kundendaten!I510)="GERMANY",UPPER(Kundendaten!I510)="GER"),"",IFERROR(UPPER(VLOOKUP(UPPER(Kundendaten!I510),Laendercodes!$A:$B,2,FALSE())),UPPER(Kundendaten!I510)))))</f>
        <v/>
      </c>
      <c r="J509" s="59" t="str">
        <f>IF(Kundendaten!C510="","",Einstellungen!$C$9-Kundendaten!J510)</f>
        <v/>
      </c>
      <c r="K509" s="37" t="str">
        <f>IF(Kundendaten!C510="","",IF(J509&lt;0,-1,IF(J509&gt;Einstellungen!$C$11,0,IF(J509&lt;=Einstellungen!$D$15,5,IF(J509&lt;=Einstellungen!$D$16,4,IF(J509&lt;=Einstellungen!$D$17,3,IF(J509&lt;=Einstellungen!$D$18,2,1)))))))</f>
        <v/>
      </c>
      <c r="L509" s="37" t="str">
        <f>IF(Kundendaten!C510="","",IF(J509&lt;0,-1,IF(J509&gt;Einstellungen!$C$11,0,IF(Kundendaten!K510&gt;=Einstellungen!$C$24,5,IF(Kundendaten!K510&gt;=Einstellungen!$C$25,4,IF(Kundendaten!K510&gt;=Einstellungen!$C$26,3,IF(Kundendaten!K510&gt;=Einstellungen!$C$27,2,1)))))))</f>
        <v/>
      </c>
      <c r="M509" s="37" t="str">
        <f>IF(Kundendaten!C510="","",IF(J509&lt;0,-1,IF(J509&gt;Einstellungen!$C$11,0,IF(Kundendaten!L510&gt;=Einstellungen!$C$32,5,IF(Kundendaten!L510&gt;=Einstellungen!$C$33,4,IF(Kundendaten!L510&gt;=Einstellungen!$C$34,3,IF(Kundendaten!L510&gt;=Einstellungen!$C$35,2,1)))))))</f>
        <v/>
      </c>
      <c r="N509" s="37" t="str">
        <f>IF(Kundendaten!C510="","",IF(K509=-1,"",IF(K509=0,0,IF(SUM(Einstellungen!$G$15,Einstellungen!$G$24,Einstellungen!$G$32)&lt;&gt;100,"—",ROUND((K509*Einstellungen!$G$15+L509*Einstellungen!$G$24+M509*Einstellungen!$G$32)/100,1)))))</f>
        <v/>
      </c>
      <c r="O509" s="37" t="str">
        <f>IF(Kundendaten!C510="","",IF(K509=-1,"⚠ Datenfehler",IF(K509=0,"Inaktiv",IF(SUM(Einstellungen!$G$15,Einstellungen!$G$24,Einstellungen!$G$32)&lt;&gt;100,"—",IF(N509&gt;=4,"Champion",IF(N509&gt;=3,"Entwicklung",IF(N509&gt;=2,"Gefährdet","Abwanderung")))))))</f>
        <v/>
      </c>
    </row>
    <row r="510" spans="2:15" ht="14.25" customHeight="1" x14ac:dyDescent="0.35">
      <c r="B510" s="37" t="str">
        <f>IF(Kundendaten!C511="","",Kundendaten!B511)</f>
        <v/>
      </c>
      <c r="C510" s="38" t="str">
        <f>IF(Kundendaten!C511="","",IF(Kundendaten!C511="","",Kundendaten!C511))</f>
        <v/>
      </c>
      <c r="D510" s="38" t="str">
        <f>IF(Kundendaten!C511="","",IF(Kundendaten!D511="","",Kundendaten!D511))</f>
        <v/>
      </c>
      <c r="E510" s="38" t="str">
        <f>IF(Kundendaten!C511="","",IF(Kundendaten!E511="","",Kundendaten!E511))</f>
        <v/>
      </c>
      <c r="F510" s="38" t="str">
        <f>IF(Kundendaten!C511="","",IF(Kundendaten!F511="","",Kundendaten!F511))</f>
        <v/>
      </c>
      <c r="G510" s="37" t="str">
        <f>IF(Kundendaten!C511="","",IF(Kundendaten!G511="","",Kundendaten!G511))</f>
        <v/>
      </c>
      <c r="H510" s="38" t="str">
        <f>IF(Kundendaten!C511="","",IF(Kundendaten!H511="","",Kundendaten!H511))</f>
        <v/>
      </c>
      <c r="I510" s="37" t="str">
        <f>IF(Kundendaten!C511="","",IF(Kundendaten!I511="","",IF(OR(UPPER(Kundendaten!I511)="D",UPPER(Kundendaten!I511)="DE",UPPER(Kundendaten!I511)="DEU",UPPER(Kundendaten!I511)="DEUTSCHLAND",UPPER(Kundendaten!I511)="GERMANY",UPPER(Kundendaten!I511)="GER"),"",IFERROR(UPPER(VLOOKUP(UPPER(Kundendaten!I511),Laendercodes!$A:$B,2,FALSE())),UPPER(Kundendaten!I511)))))</f>
        <v/>
      </c>
      <c r="J510" s="59" t="str">
        <f>IF(Kundendaten!C511="","",Einstellungen!$C$9-Kundendaten!J511)</f>
        <v/>
      </c>
      <c r="K510" s="37" t="str">
        <f>IF(Kundendaten!C511="","",IF(J510&lt;0,-1,IF(J510&gt;Einstellungen!$C$11,0,IF(J510&lt;=Einstellungen!$D$15,5,IF(J510&lt;=Einstellungen!$D$16,4,IF(J510&lt;=Einstellungen!$D$17,3,IF(J510&lt;=Einstellungen!$D$18,2,1)))))))</f>
        <v/>
      </c>
      <c r="L510" s="37" t="str">
        <f>IF(Kundendaten!C511="","",IF(J510&lt;0,-1,IF(J510&gt;Einstellungen!$C$11,0,IF(Kundendaten!K511&gt;=Einstellungen!$C$24,5,IF(Kundendaten!K511&gt;=Einstellungen!$C$25,4,IF(Kundendaten!K511&gt;=Einstellungen!$C$26,3,IF(Kundendaten!K511&gt;=Einstellungen!$C$27,2,1)))))))</f>
        <v/>
      </c>
      <c r="M510" s="37" t="str">
        <f>IF(Kundendaten!C511="","",IF(J510&lt;0,-1,IF(J510&gt;Einstellungen!$C$11,0,IF(Kundendaten!L511&gt;=Einstellungen!$C$32,5,IF(Kundendaten!L511&gt;=Einstellungen!$C$33,4,IF(Kundendaten!L511&gt;=Einstellungen!$C$34,3,IF(Kundendaten!L511&gt;=Einstellungen!$C$35,2,1)))))))</f>
        <v/>
      </c>
      <c r="N510" s="37" t="str">
        <f>IF(Kundendaten!C511="","",IF(K510=-1,"",IF(K510=0,0,IF(SUM(Einstellungen!$G$15,Einstellungen!$G$24,Einstellungen!$G$32)&lt;&gt;100,"—",ROUND((K510*Einstellungen!$G$15+L510*Einstellungen!$G$24+M510*Einstellungen!$G$32)/100,1)))))</f>
        <v/>
      </c>
      <c r="O510" s="37" t="str">
        <f>IF(Kundendaten!C511="","",IF(K510=-1,"⚠ Datenfehler",IF(K510=0,"Inaktiv",IF(SUM(Einstellungen!$G$15,Einstellungen!$G$24,Einstellungen!$G$32)&lt;&gt;100,"—",IF(N510&gt;=4,"Champion",IF(N510&gt;=3,"Entwicklung",IF(N510&gt;=2,"Gefährdet","Abwanderung")))))))</f>
        <v/>
      </c>
    </row>
    <row r="511" spans="2:15" ht="14.25" customHeight="1" x14ac:dyDescent="0.35">
      <c r="B511" s="37" t="str">
        <f>IF(Kundendaten!C512="","",Kundendaten!B512)</f>
        <v/>
      </c>
      <c r="C511" s="38" t="str">
        <f>IF(Kundendaten!C512="","",IF(Kundendaten!C512="","",Kundendaten!C512))</f>
        <v/>
      </c>
      <c r="D511" s="38" t="str">
        <f>IF(Kundendaten!C512="","",IF(Kundendaten!D512="","",Kundendaten!D512))</f>
        <v/>
      </c>
      <c r="E511" s="38" t="str">
        <f>IF(Kundendaten!C512="","",IF(Kundendaten!E512="","",Kundendaten!E512))</f>
        <v/>
      </c>
      <c r="F511" s="38" t="str">
        <f>IF(Kundendaten!C512="","",IF(Kundendaten!F512="","",Kundendaten!F512))</f>
        <v/>
      </c>
      <c r="G511" s="37" t="str">
        <f>IF(Kundendaten!C512="","",IF(Kundendaten!G512="","",Kundendaten!G512))</f>
        <v/>
      </c>
      <c r="H511" s="38" t="str">
        <f>IF(Kundendaten!C512="","",IF(Kundendaten!H512="","",Kundendaten!H512))</f>
        <v/>
      </c>
      <c r="I511" s="37" t="str">
        <f>IF(Kundendaten!C512="","",IF(Kundendaten!I512="","",IF(OR(UPPER(Kundendaten!I512)="D",UPPER(Kundendaten!I512)="DE",UPPER(Kundendaten!I512)="DEU",UPPER(Kundendaten!I512)="DEUTSCHLAND",UPPER(Kundendaten!I512)="GERMANY",UPPER(Kundendaten!I512)="GER"),"",IFERROR(UPPER(VLOOKUP(UPPER(Kundendaten!I512),Laendercodes!$A:$B,2,FALSE())),UPPER(Kundendaten!I512)))))</f>
        <v/>
      </c>
      <c r="J511" s="59" t="str">
        <f>IF(Kundendaten!C512="","",Einstellungen!$C$9-Kundendaten!J512)</f>
        <v/>
      </c>
      <c r="K511" s="37" t="str">
        <f>IF(Kundendaten!C512="","",IF(J511&lt;0,-1,IF(J511&gt;Einstellungen!$C$11,0,IF(J511&lt;=Einstellungen!$D$15,5,IF(J511&lt;=Einstellungen!$D$16,4,IF(J511&lt;=Einstellungen!$D$17,3,IF(J511&lt;=Einstellungen!$D$18,2,1)))))))</f>
        <v/>
      </c>
      <c r="L511" s="37" t="str">
        <f>IF(Kundendaten!C512="","",IF(J511&lt;0,-1,IF(J511&gt;Einstellungen!$C$11,0,IF(Kundendaten!K512&gt;=Einstellungen!$C$24,5,IF(Kundendaten!K512&gt;=Einstellungen!$C$25,4,IF(Kundendaten!K512&gt;=Einstellungen!$C$26,3,IF(Kundendaten!K512&gt;=Einstellungen!$C$27,2,1)))))))</f>
        <v/>
      </c>
      <c r="M511" s="37" t="str">
        <f>IF(Kundendaten!C512="","",IF(J511&lt;0,-1,IF(J511&gt;Einstellungen!$C$11,0,IF(Kundendaten!L512&gt;=Einstellungen!$C$32,5,IF(Kundendaten!L512&gt;=Einstellungen!$C$33,4,IF(Kundendaten!L512&gt;=Einstellungen!$C$34,3,IF(Kundendaten!L512&gt;=Einstellungen!$C$35,2,1)))))))</f>
        <v/>
      </c>
      <c r="N511" s="37" t="str">
        <f>IF(Kundendaten!C512="","",IF(K511=-1,"",IF(K511=0,0,IF(SUM(Einstellungen!$G$15,Einstellungen!$G$24,Einstellungen!$G$32)&lt;&gt;100,"—",ROUND((K511*Einstellungen!$G$15+L511*Einstellungen!$G$24+M511*Einstellungen!$G$32)/100,1)))))</f>
        <v/>
      </c>
      <c r="O511" s="37" t="str">
        <f>IF(Kundendaten!C512="","",IF(K511=-1,"⚠ Datenfehler",IF(K511=0,"Inaktiv",IF(SUM(Einstellungen!$G$15,Einstellungen!$G$24,Einstellungen!$G$32)&lt;&gt;100,"—",IF(N511&gt;=4,"Champion",IF(N511&gt;=3,"Entwicklung",IF(N511&gt;=2,"Gefährdet","Abwanderung")))))))</f>
        <v/>
      </c>
    </row>
    <row r="512" spans="2:15" ht="14.25" customHeight="1" x14ac:dyDescent="0.35">
      <c r="B512" s="37" t="str">
        <f>IF(Kundendaten!C513="","",Kundendaten!B513)</f>
        <v/>
      </c>
      <c r="C512" s="38" t="str">
        <f>IF(Kundendaten!C513="","",IF(Kundendaten!C513="","",Kundendaten!C513))</f>
        <v/>
      </c>
      <c r="D512" s="38" t="str">
        <f>IF(Kundendaten!C513="","",IF(Kundendaten!D513="","",Kundendaten!D513))</f>
        <v/>
      </c>
      <c r="E512" s="38" t="str">
        <f>IF(Kundendaten!C513="","",IF(Kundendaten!E513="","",Kundendaten!E513))</f>
        <v/>
      </c>
      <c r="F512" s="38" t="str">
        <f>IF(Kundendaten!C513="","",IF(Kundendaten!F513="","",Kundendaten!F513))</f>
        <v/>
      </c>
      <c r="G512" s="37" t="str">
        <f>IF(Kundendaten!C513="","",IF(Kundendaten!G513="","",Kundendaten!G513))</f>
        <v/>
      </c>
      <c r="H512" s="38" t="str">
        <f>IF(Kundendaten!C513="","",IF(Kundendaten!H513="","",Kundendaten!H513))</f>
        <v/>
      </c>
      <c r="I512" s="37" t="str">
        <f>IF(Kundendaten!C513="","",IF(Kundendaten!I513="","",IF(OR(UPPER(Kundendaten!I513)="D",UPPER(Kundendaten!I513)="DE",UPPER(Kundendaten!I513)="DEU",UPPER(Kundendaten!I513)="DEUTSCHLAND",UPPER(Kundendaten!I513)="GERMANY",UPPER(Kundendaten!I513)="GER"),"",IFERROR(UPPER(VLOOKUP(UPPER(Kundendaten!I513),Laendercodes!$A:$B,2,FALSE())),UPPER(Kundendaten!I513)))))</f>
        <v/>
      </c>
      <c r="J512" s="59" t="str">
        <f>IF(Kundendaten!C513="","",Einstellungen!$C$9-Kundendaten!J513)</f>
        <v/>
      </c>
      <c r="K512" s="37" t="str">
        <f>IF(Kundendaten!C513="","",IF(J512&lt;0,-1,IF(J512&gt;Einstellungen!$C$11,0,IF(J512&lt;=Einstellungen!$D$15,5,IF(J512&lt;=Einstellungen!$D$16,4,IF(J512&lt;=Einstellungen!$D$17,3,IF(J512&lt;=Einstellungen!$D$18,2,1)))))))</f>
        <v/>
      </c>
      <c r="L512" s="37" t="str">
        <f>IF(Kundendaten!C513="","",IF(J512&lt;0,-1,IF(J512&gt;Einstellungen!$C$11,0,IF(Kundendaten!K513&gt;=Einstellungen!$C$24,5,IF(Kundendaten!K513&gt;=Einstellungen!$C$25,4,IF(Kundendaten!K513&gt;=Einstellungen!$C$26,3,IF(Kundendaten!K513&gt;=Einstellungen!$C$27,2,1)))))))</f>
        <v/>
      </c>
      <c r="M512" s="37" t="str">
        <f>IF(Kundendaten!C513="","",IF(J512&lt;0,-1,IF(J512&gt;Einstellungen!$C$11,0,IF(Kundendaten!L513&gt;=Einstellungen!$C$32,5,IF(Kundendaten!L513&gt;=Einstellungen!$C$33,4,IF(Kundendaten!L513&gt;=Einstellungen!$C$34,3,IF(Kundendaten!L513&gt;=Einstellungen!$C$35,2,1)))))))</f>
        <v/>
      </c>
      <c r="N512" s="37" t="str">
        <f>IF(Kundendaten!C513="","",IF(K512=-1,"",IF(K512=0,0,IF(SUM(Einstellungen!$G$15,Einstellungen!$G$24,Einstellungen!$G$32)&lt;&gt;100,"—",ROUND((K512*Einstellungen!$G$15+L512*Einstellungen!$G$24+M512*Einstellungen!$G$32)/100,1)))))</f>
        <v/>
      </c>
      <c r="O512" s="37" t="str">
        <f>IF(Kundendaten!C513="","",IF(K512=-1,"⚠ Datenfehler",IF(K512=0,"Inaktiv",IF(SUM(Einstellungen!$G$15,Einstellungen!$G$24,Einstellungen!$G$32)&lt;&gt;100,"—",IF(N512&gt;=4,"Champion",IF(N512&gt;=3,"Entwicklung",IF(N512&gt;=2,"Gefährdet","Abwanderung")))))))</f>
        <v/>
      </c>
    </row>
    <row r="513" spans="2:15" ht="14.25" customHeight="1" x14ac:dyDescent="0.35">
      <c r="B513" s="37" t="str">
        <f>IF(Kundendaten!C514="","",Kundendaten!B514)</f>
        <v/>
      </c>
      <c r="C513" s="38" t="str">
        <f>IF(Kundendaten!C514="","",IF(Kundendaten!C514="","",Kundendaten!C514))</f>
        <v/>
      </c>
      <c r="D513" s="38" t="str">
        <f>IF(Kundendaten!C514="","",IF(Kundendaten!D514="","",Kundendaten!D514))</f>
        <v/>
      </c>
      <c r="E513" s="38" t="str">
        <f>IF(Kundendaten!C514="","",IF(Kundendaten!E514="","",Kundendaten!E514))</f>
        <v/>
      </c>
      <c r="F513" s="38" t="str">
        <f>IF(Kundendaten!C514="","",IF(Kundendaten!F514="","",Kundendaten!F514))</f>
        <v/>
      </c>
      <c r="G513" s="37" t="str">
        <f>IF(Kundendaten!C514="","",IF(Kundendaten!G514="","",Kundendaten!G514))</f>
        <v/>
      </c>
      <c r="H513" s="38" t="str">
        <f>IF(Kundendaten!C514="","",IF(Kundendaten!H514="","",Kundendaten!H514))</f>
        <v/>
      </c>
      <c r="I513" s="37" t="str">
        <f>IF(Kundendaten!C514="","",IF(Kundendaten!I514="","",IF(OR(UPPER(Kundendaten!I514)="D",UPPER(Kundendaten!I514)="DE",UPPER(Kundendaten!I514)="DEU",UPPER(Kundendaten!I514)="DEUTSCHLAND",UPPER(Kundendaten!I514)="GERMANY",UPPER(Kundendaten!I514)="GER"),"",IFERROR(UPPER(VLOOKUP(UPPER(Kundendaten!I514),Laendercodes!$A:$B,2,FALSE())),UPPER(Kundendaten!I514)))))</f>
        <v/>
      </c>
      <c r="J513" s="59" t="str">
        <f>IF(Kundendaten!C514="","",Einstellungen!$C$9-Kundendaten!J514)</f>
        <v/>
      </c>
      <c r="K513" s="37" t="str">
        <f>IF(Kundendaten!C514="","",IF(J513&lt;0,-1,IF(J513&gt;Einstellungen!$C$11,0,IF(J513&lt;=Einstellungen!$D$15,5,IF(J513&lt;=Einstellungen!$D$16,4,IF(J513&lt;=Einstellungen!$D$17,3,IF(J513&lt;=Einstellungen!$D$18,2,1)))))))</f>
        <v/>
      </c>
      <c r="L513" s="37" t="str">
        <f>IF(Kundendaten!C514="","",IF(J513&lt;0,-1,IF(J513&gt;Einstellungen!$C$11,0,IF(Kundendaten!K514&gt;=Einstellungen!$C$24,5,IF(Kundendaten!K514&gt;=Einstellungen!$C$25,4,IF(Kundendaten!K514&gt;=Einstellungen!$C$26,3,IF(Kundendaten!K514&gt;=Einstellungen!$C$27,2,1)))))))</f>
        <v/>
      </c>
      <c r="M513" s="37" t="str">
        <f>IF(Kundendaten!C514="","",IF(J513&lt;0,-1,IF(J513&gt;Einstellungen!$C$11,0,IF(Kundendaten!L514&gt;=Einstellungen!$C$32,5,IF(Kundendaten!L514&gt;=Einstellungen!$C$33,4,IF(Kundendaten!L514&gt;=Einstellungen!$C$34,3,IF(Kundendaten!L514&gt;=Einstellungen!$C$35,2,1)))))))</f>
        <v/>
      </c>
      <c r="N513" s="37" t="str">
        <f>IF(Kundendaten!C514="","",IF(K513=-1,"",IF(K513=0,0,IF(SUM(Einstellungen!$G$15,Einstellungen!$G$24,Einstellungen!$G$32)&lt;&gt;100,"—",ROUND((K513*Einstellungen!$G$15+L513*Einstellungen!$G$24+M513*Einstellungen!$G$32)/100,1)))))</f>
        <v/>
      </c>
      <c r="O513" s="37" t="str">
        <f>IF(Kundendaten!C514="","",IF(K513=-1,"⚠ Datenfehler",IF(K513=0,"Inaktiv",IF(SUM(Einstellungen!$G$15,Einstellungen!$G$24,Einstellungen!$G$32)&lt;&gt;100,"—",IF(N513&gt;=4,"Champion",IF(N513&gt;=3,"Entwicklung",IF(N513&gt;=2,"Gefährdet","Abwanderung")))))))</f>
        <v/>
      </c>
    </row>
    <row r="514" spans="2:15" ht="14.25" customHeight="1" x14ac:dyDescent="0.35">
      <c r="B514" s="37" t="str">
        <f>IF(Kundendaten!C515="","",Kundendaten!B515)</f>
        <v/>
      </c>
      <c r="C514" s="38" t="str">
        <f>IF(Kundendaten!C515="","",IF(Kundendaten!C515="","",Kundendaten!C515))</f>
        <v/>
      </c>
      <c r="D514" s="38" t="str">
        <f>IF(Kundendaten!C515="","",IF(Kundendaten!D515="","",Kundendaten!D515))</f>
        <v/>
      </c>
      <c r="E514" s="38" t="str">
        <f>IF(Kundendaten!C515="","",IF(Kundendaten!E515="","",Kundendaten!E515))</f>
        <v/>
      </c>
      <c r="F514" s="38" t="str">
        <f>IF(Kundendaten!C515="","",IF(Kundendaten!F515="","",Kundendaten!F515))</f>
        <v/>
      </c>
      <c r="G514" s="37" t="str">
        <f>IF(Kundendaten!C515="","",IF(Kundendaten!G515="","",Kundendaten!G515))</f>
        <v/>
      </c>
      <c r="H514" s="38" t="str">
        <f>IF(Kundendaten!C515="","",IF(Kundendaten!H515="","",Kundendaten!H515))</f>
        <v/>
      </c>
      <c r="I514" s="37" t="str">
        <f>IF(Kundendaten!C515="","",IF(Kundendaten!I515="","",IF(OR(UPPER(Kundendaten!I515)="D",UPPER(Kundendaten!I515)="DE",UPPER(Kundendaten!I515)="DEU",UPPER(Kundendaten!I515)="DEUTSCHLAND",UPPER(Kundendaten!I515)="GERMANY",UPPER(Kundendaten!I515)="GER"),"",IFERROR(UPPER(VLOOKUP(UPPER(Kundendaten!I515),Laendercodes!$A:$B,2,FALSE())),UPPER(Kundendaten!I515)))))</f>
        <v/>
      </c>
      <c r="J514" s="59" t="str">
        <f>IF(Kundendaten!C515="","",Einstellungen!$C$9-Kundendaten!J515)</f>
        <v/>
      </c>
      <c r="K514" s="37" t="str">
        <f>IF(Kundendaten!C515="","",IF(J514&lt;0,-1,IF(J514&gt;Einstellungen!$C$11,0,IF(J514&lt;=Einstellungen!$D$15,5,IF(J514&lt;=Einstellungen!$D$16,4,IF(J514&lt;=Einstellungen!$D$17,3,IF(J514&lt;=Einstellungen!$D$18,2,1)))))))</f>
        <v/>
      </c>
      <c r="L514" s="37" t="str">
        <f>IF(Kundendaten!C515="","",IF(J514&lt;0,-1,IF(J514&gt;Einstellungen!$C$11,0,IF(Kundendaten!K515&gt;=Einstellungen!$C$24,5,IF(Kundendaten!K515&gt;=Einstellungen!$C$25,4,IF(Kundendaten!K515&gt;=Einstellungen!$C$26,3,IF(Kundendaten!K515&gt;=Einstellungen!$C$27,2,1)))))))</f>
        <v/>
      </c>
      <c r="M514" s="37" t="str">
        <f>IF(Kundendaten!C515="","",IF(J514&lt;0,-1,IF(J514&gt;Einstellungen!$C$11,0,IF(Kundendaten!L515&gt;=Einstellungen!$C$32,5,IF(Kundendaten!L515&gt;=Einstellungen!$C$33,4,IF(Kundendaten!L515&gt;=Einstellungen!$C$34,3,IF(Kundendaten!L515&gt;=Einstellungen!$C$35,2,1)))))))</f>
        <v/>
      </c>
      <c r="N514" s="37" t="str">
        <f>IF(Kundendaten!C515="","",IF(K514=-1,"",IF(K514=0,0,IF(SUM(Einstellungen!$G$15,Einstellungen!$G$24,Einstellungen!$G$32)&lt;&gt;100,"—",ROUND((K514*Einstellungen!$G$15+L514*Einstellungen!$G$24+M514*Einstellungen!$G$32)/100,1)))))</f>
        <v/>
      </c>
      <c r="O514" s="37" t="str">
        <f>IF(Kundendaten!C515="","",IF(K514=-1,"⚠ Datenfehler",IF(K514=0,"Inaktiv",IF(SUM(Einstellungen!$G$15,Einstellungen!$G$24,Einstellungen!$G$32)&lt;&gt;100,"—",IF(N514&gt;=4,"Champion",IF(N514&gt;=3,"Entwicklung",IF(N514&gt;=2,"Gefährdet","Abwanderung")))))))</f>
        <v/>
      </c>
    </row>
    <row r="515" spans="2:15" ht="14.25" customHeight="1" x14ac:dyDescent="0.35">
      <c r="B515" s="37" t="str">
        <f>IF(Kundendaten!C516="","",Kundendaten!B516)</f>
        <v/>
      </c>
      <c r="C515" s="38" t="str">
        <f>IF(Kundendaten!C516="","",IF(Kundendaten!C516="","",Kundendaten!C516))</f>
        <v/>
      </c>
      <c r="D515" s="38" t="str">
        <f>IF(Kundendaten!C516="","",IF(Kundendaten!D516="","",Kundendaten!D516))</f>
        <v/>
      </c>
      <c r="E515" s="38" t="str">
        <f>IF(Kundendaten!C516="","",IF(Kundendaten!E516="","",Kundendaten!E516))</f>
        <v/>
      </c>
      <c r="F515" s="38" t="str">
        <f>IF(Kundendaten!C516="","",IF(Kundendaten!F516="","",Kundendaten!F516))</f>
        <v/>
      </c>
      <c r="G515" s="37" t="str">
        <f>IF(Kundendaten!C516="","",IF(Kundendaten!G516="","",Kundendaten!G516))</f>
        <v/>
      </c>
      <c r="H515" s="38" t="str">
        <f>IF(Kundendaten!C516="","",IF(Kundendaten!H516="","",Kundendaten!H516))</f>
        <v/>
      </c>
      <c r="I515" s="37" t="str">
        <f>IF(Kundendaten!C516="","",IF(Kundendaten!I516="","",IF(OR(UPPER(Kundendaten!I516)="D",UPPER(Kundendaten!I516)="DE",UPPER(Kundendaten!I516)="DEU",UPPER(Kundendaten!I516)="DEUTSCHLAND",UPPER(Kundendaten!I516)="GERMANY",UPPER(Kundendaten!I516)="GER"),"",IFERROR(UPPER(VLOOKUP(UPPER(Kundendaten!I516),Laendercodes!$A:$B,2,FALSE())),UPPER(Kundendaten!I516)))))</f>
        <v/>
      </c>
      <c r="J515" s="59" t="str">
        <f>IF(Kundendaten!C516="","",Einstellungen!$C$9-Kundendaten!J516)</f>
        <v/>
      </c>
      <c r="K515" s="37" t="str">
        <f>IF(Kundendaten!C516="","",IF(J515&lt;0,-1,IF(J515&gt;Einstellungen!$C$11,0,IF(J515&lt;=Einstellungen!$D$15,5,IF(J515&lt;=Einstellungen!$D$16,4,IF(J515&lt;=Einstellungen!$D$17,3,IF(J515&lt;=Einstellungen!$D$18,2,1)))))))</f>
        <v/>
      </c>
      <c r="L515" s="37" t="str">
        <f>IF(Kundendaten!C516="","",IF(J515&lt;0,-1,IF(J515&gt;Einstellungen!$C$11,0,IF(Kundendaten!K516&gt;=Einstellungen!$C$24,5,IF(Kundendaten!K516&gt;=Einstellungen!$C$25,4,IF(Kundendaten!K516&gt;=Einstellungen!$C$26,3,IF(Kundendaten!K516&gt;=Einstellungen!$C$27,2,1)))))))</f>
        <v/>
      </c>
      <c r="M515" s="37" t="str">
        <f>IF(Kundendaten!C516="","",IF(J515&lt;0,-1,IF(J515&gt;Einstellungen!$C$11,0,IF(Kundendaten!L516&gt;=Einstellungen!$C$32,5,IF(Kundendaten!L516&gt;=Einstellungen!$C$33,4,IF(Kundendaten!L516&gt;=Einstellungen!$C$34,3,IF(Kundendaten!L516&gt;=Einstellungen!$C$35,2,1)))))))</f>
        <v/>
      </c>
      <c r="N515" s="37" t="str">
        <f>IF(Kundendaten!C516="","",IF(K515=-1,"",IF(K515=0,0,IF(SUM(Einstellungen!$G$15,Einstellungen!$G$24,Einstellungen!$G$32)&lt;&gt;100,"—",ROUND((K515*Einstellungen!$G$15+L515*Einstellungen!$G$24+M515*Einstellungen!$G$32)/100,1)))))</f>
        <v/>
      </c>
      <c r="O515" s="37" t="str">
        <f>IF(Kundendaten!C516="","",IF(K515=-1,"⚠ Datenfehler",IF(K515=0,"Inaktiv",IF(SUM(Einstellungen!$G$15,Einstellungen!$G$24,Einstellungen!$G$32)&lt;&gt;100,"—",IF(N515&gt;=4,"Champion",IF(N515&gt;=3,"Entwicklung",IF(N515&gt;=2,"Gefährdet","Abwanderung")))))))</f>
        <v/>
      </c>
    </row>
    <row r="516" spans="2:15" ht="14.25" customHeight="1" x14ac:dyDescent="0.35">
      <c r="B516" s="37" t="str">
        <f>IF(Kundendaten!C517="","",Kundendaten!B517)</f>
        <v/>
      </c>
      <c r="C516" s="38" t="str">
        <f>IF(Kundendaten!C517="","",IF(Kundendaten!C517="","",Kundendaten!C517))</f>
        <v/>
      </c>
      <c r="D516" s="38" t="str">
        <f>IF(Kundendaten!C517="","",IF(Kundendaten!D517="","",Kundendaten!D517))</f>
        <v/>
      </c>
      <c r="E516" s="38" t="str">
        <f>IF(Kundendaten!C517="","",IF(Kundendaten!E517="","",Kundendaten!E517))</f>
        <v/>
      </c>
      <c r="F516" s="38" t="str">
        <f>IF(Kundendaten!C517="","",IF(Kundendaten!F517="","",Kundendaten!F517))</f>
        <v/>
      </c>
      <c r="G516" s="37" t="str">
        <f>IF(Kundendaten!C517="","",IF(Kundendaten!G517="","",Kundendaten!G517))</f>
        <v/>
      </c>
      <c r="H516" s="38" t="str">
        <f>IF(Kundendaten!C517="","",IF(Kundendaten!H517="","",Kundendaten!H517))</f>
        <v/>
      </c>
      <c r="I516" s="37" t="str">
        <f>IF(Kundendaten!C517="","",IF(Kundendaten!I517="","",IF(OR(UPPER(Kundendaten!I517)="D",UPPER(Kundendaten!I517)="DE",UPPER(Kundendaten!I517)="DEU",UPPER(Kundendaten!I517)="DEUTSCHLAND",UPPER(Kundendaten!I517)="GERMANY",UPPER(Kundendaten!I517)="GER"),"",IFERROR(UPPER(VLOOKUP(UPPER(Kundendaten!I517),Laendercodes!$A:$B,2,FALSE())),UPPER(Kundendaten!I517)))))</f>
        <v/>
      </c>
      <c r="J516" s="59" t="str">
        <f>IF(Kundendaten!C517="","",Einstellungen!$C$9-Kundendaten!J517)</f>
        <v/>
      </c>
      <c r="K516" s="37" t="str">
        <f>IF(Kundendaten!C517="","",IF(J516&lt;0,-1,IF(J516&gt;Einstellungen!$C$11,0,IF(J516&lt;=Einstellungen!$D$15,5,IF(J516&lt;=Einstellungen!$D$16,4,IF(J516&lt;=Einstellungen!$D$17,3,IF(J516&lt;=Einstellungen!$D$18,2,1)))))))</f>
        <v/>
      </c>
      <c r="L516" s="37" t="str">
        <f>IF(Kundendaten!C517="","",IF(J516&lt;0,-1,IF(J516&gt;Einstellungen!$C$11,0,IF(Kundendaten!K517&gt;=Einstellungen!$C$24,5,IF(Kundendaten!K517&gt;=Einstellungen!$C$25,4,IF(Kundendaten!K517&gt;=Einstellungen!$C$26,3,IF(Kundendaten!K517&gt;=Einstellungen!$C$27,2,1)))))))</f>
        <v/>
      </c>
      <c r="M516" s="37" t="str">
        <f>IF(Kundendaten!C517="","",IF(J516&lt;0,-1,IF(J516&gt;Einstellungen!$C$11,0,IF(Kundendaten!L517&gt;=Einstellungen!$C$32,5,IF(Kundendaten!L517&gt;=Einstellungen!$C$33,4,IF(Kundendaten!L517&gt;=Einstellungen!$C$34,3,IF(Kundendaten!L517&gt;=Einstellungen!$C$35,2,1)))))))</f>
        <v/>
      </c>
      <c r="N516" s="37" t="str">
        <f>IF(Kundendaten!C517="","",IF(K516=-1,"",IF(K516=0,0,IF(SUM(Einstellungen!$G$15,Einstellungen!$G$24,Einstellungen!$G$32)&lt;&gt;100,"—",ROUND((K516*Einstellungen!$G$15+L516*Einstellungen!$G$24+M516*Einstellungen!$G$32)/100,1)))))</f>
        <v/>
      </c>
      <c r="O516" s="37" t="str">
        <f>IF(Kundendaten!C517="","",IF(K516=-1,"⚠ Datenfehler",IF(K516=0,"Inaktiv",IF(SUM(Einstellungen!$G$15,Einstellungen!$G$24,Einstellungen!$G$32)&lt;&gt;100,"—",IF(N516&gt;=4,"Champion",IF(N516&gt;=3,"Entwicklung",IF(N516&gt;=2,"Gefährdet","Abwanderung")))))))</f>
        <v/>
      </c>
    </row>
    <row r="517" spans="2:15" ht="14.25" customHeight="1" x14ac:dyDescent="0.35">
      <c r="B517" s="37" t="str">
        <f>IF(Kundendaten!C518="","",Kundendaten!B518)</f>
        <v/>
      </c>
      <c r="C517" s="38" t="str">
        <f>IF(Kundendaten!C518="","",IF(Kundendaten!C518="","",Kundendaten!C518))</f>
        <v/>
      </c>
      <c r="D517" s="38" t="str">
        <f>IF(Kundendaten!C518="","",IF(Kundendaten!D518="","",Kundendaten!D518))</f>
        <v/>
      </c>
      <c r="E517" s="38" t="str">
        <f>IF(Kundendaten!C518="","",IF(Kundendaten!E518="","",Kundendaten!E518))</f>
        <v/>
      </c>
      <c r="F517" s="38" t="str">
        <f>IF(Kundendaten!C518="","",IF(Kundendaten!F518="","",Kundendaten!F518))</f>
        <v/>
      </c>
      <c r="G517" s="37" t="str">
        <f>IF(Kundendaten!C518="","",IF(Kundendaten!G518="","",Kundendaten!G518))</f>
        <v/>
      </c>
      <c r="H517" s="38" t="str">
        <f>IF(Kundendaten!C518="","",IF(Kundendaten!H518="","",Kundendaten!H518))</f>
        <v/>
      </c>
      <c r="I517" s="37" t="str">
        <f>IF(Kundendaten!C518="","",IF(Kundendaten!I518="","",IF(OR(UPPER(Kundendaten!I518)="D",UPPER(Kundendaten!I518)="DE",UPPER(Kundendaten!I518)="DEU",UPPER(Kundendaten!I518)="DEUTSCHLAND",UPPER(Kundendaten!I518)="GERMANY",UPPER(Kundendaten!I518)="GER"),"",IFERROR(UPPER(VLOOKUP(UPPER(Kundendaten!I518),Laendercodes!$A:$B,2,FALSE())),UPPER(Kundendaten!I518)))))</f>
        <v/>
      </c>
      <c r="J517" s="59" t="str">
        <f>IF(Kundendaten!C518="","",Einstellungen!$C$9-Kundendaten!J518)</f>
        <v/>
      </c>
      <c r="K517" s="37" t="str">
        <f>IF(Kundendaten!C518="","",IF(J517&lt;0,-1,IF(J517&gt;Einstellungen!$C$11,0,IF(J517&lt;=Einstellungen!$D$15,5,IF(J517&lt;=Einstellungen!$D$16,4,IF(J517&lt;=Einstellungen!$D$17,3,IF(J517&lt;=Einstellungen!$D$18,2,1)))))))</f>
        <v/>
      </c>
      <c r="L517" s="37" t="str">
        <f>IF(Kundendaten!C518="","",IF(J517&lt;0,-1,IF(J517&gt;Einstellungen!$C$11,0,IF(Kundendaten!K518&gt;=Einstellungen!$C$24,5,IF(Kundendaten!K518&gt;=Einstellungen!$C$25,4,IF(Kundendaten!K518&gt;=Einstellungen!$C$26,3,IF(Kundendaten!K518&gt;=Einstellungen!$C$27,2,1)))))))</f>
        <v/>
      </c>
      <c r="M517" s="37" t="str">
        <f>IF(Kundendaten!C518="","",IF(J517&lt;0,-1,IF(J517&gt;Einstellungen!$C$11,0,IF(Kundendaten!L518&gt;=Einstellungen!$C$32,5,IF(Kundendaten!L518&gt;=Einstellungen!$C$33,4,IF(Kundendaten!L518&gt;=Einstellungen!$C$34,3,IF(Kundendaten!L518&gt;=Einstellungen!$C$35,2,1)))))))</f>
        <v/>
      </c>
      <c r="N517" s="37" t="str">
        <f>IF(Kundendaten!C518="","",IF(K517=-1,"",IF(K517=0,0,IF(SUM(Einstellungen!$G$15,Einstellungen!$G$24,Einstellungen!$G$32)&lt;&gt;100,"—",ROUND((K517*Einstellungen!$G$15+L517*Einstellungen!$G$24+M517*Einstellungen!$G$32)/100,1)))))</f>
        <v/>
      </c>
      <c r="O517" s="37" t="str">
        <f>IF(Kundendaten!C518="","",IF(K517=-1,"⚠ Datenfehler",IF(K517=0,"Inaktiv",IF(SUM(Einstellungen!$G$15,Einstellungen!$G$24,Einstellungen!$G$32)&lt;&gt;100,"—",IF(N517&gt;=4,"Champion",IF(N517&gt;=3,"Entwicklung",IF(N517&gt;=2,"Gefährdet","Abwanderung")))))))</f>
        <v/>
      </c>
    </row>
    <row r="518" spans="2:15" ht="14.25" customHeight="1" x14ac:dyDescent="0.35">
      <c r="B518" s="37" t="str">
        <f>IF(Kundendaten!C519="","",Kundendaten!B519)</f>
        <v/>
      </c>
      <c r="C518" s="38" t="str">
        <f>IF(Kundendaten!C519="","",IF(Kundendaten!C519="","",Kundendaten!C519))</f>
        <v/>
      </c>
      <c r="D518" s="38" t="str">
        <f>IF(Kundendaten!C519="","",IF(Kundendaten!D519="","",Kundendaten!D519))</f>
        <v/>
      </c>
      <c r="E518" s="38" t="str">
        <f>IF(Kundendaten!C519="","",IF(Kundendaten!E519="","",Kundendaten!E519))</f>
        <v/>
      </c>
      <c r="F518" s="38" t="str">
        <f>IF(Kundendaten!C519="","",IF(Kundendaten!F519="","",Kundendaten!F519))</f>
        <v/>
      </c>
      <c r="G518" s="37" t="str">
        <f>IF(Kundendaten!C519="","",IF(Kundendaten!G519="","",Kundendaten!G519))</f>
        <v/>
      </c>
      <c r="H518" s="38" t="str">
        <f>IF(Kundendaten!C519="","",IF(Kundendaten!H519="","",Kundendaten!H519))</f>
        <v/>
      </c>
      <c r="I518" s="37" t="str">
        <f>IF(Kundendaten!C519="","",IF(Kundendaten!I519="","",IF(OR(UPPER(Kundendaten!I519)="D",UPPER(Kundendaten!I519)="DE",UPPER(Kundendaten!I519)="DEU",UPPER(Kundendaten!I519)="DEUTSCHLAND",UPPER(Kundendaten!I519)="GERMANY",UPPER(Kundendaten!I519)="GER"),"",IFERROR(UPPER(VLOOKUP(UPPER(Kundendaten!I519),Laendercodes!$A:$B,2,FALSE())),UPPER(Kundendaten!I519)))))</f>
        <v/>
      </c>
      <c r="J518" s="59" t="str">
        <f>IF(Kundendaten!C519="","",Einstellungen!$C$9-Kundendaten!J519)</f>
        <v/>
      </c>
      <c r="K518" s="37" t="str">
        <f>IF(Kundendaten!C519="","",IF(J518&lt;0,-1,IF(J518&gt;Einstellungen!$C$11,0,IF(J518&lt;=Einstellungen!$D$15,5,IF(J518&lt;=Einstellungen!$D$16,4,IF(J518&lt;=Einstellungen!$D$17,3,IF(J518&lt;=Einstellungen!$D$18,2,1)))))))</f>
        <v/>
      </c>
      <c r="L518" s="37" t="str">
        <f>IF(Kundendaten!C519="","",IF(J518&lt;0,-1,IF(J518&gt;Einstellungen!$C$11,0,IF(Kundendaten!K519&gt;=Einstellungen!$C$24,5,IF(Kundendaten!K519&gt;=Einstellungen!$C$25,4,IF(Kundendaten!K519&gt;=Einstellungen!$C$26,3,IF(Kundendaten!K519&gt;=Einstellungen!$C$27,2,1)))))))</f>
        <v/>
      </c>
      <c r="M518" s="37" t="str">
        <f>IF(Kundendaten!C519="","",IF(J518&lt;0,-1,IF(J518&gt;Einstellungen!$C$11,0,IF(Kundendaten!L519&gt;=Einstellungen!$C$32,5,IF(Kundendaten!L519&gt;=Einstellungen!$C$33,4,IF(Kundendaten!L519&gt;=Einstellungen!$C$34,3,IF(Kundendaten!L519&gt;=Einstellungen!$C$35,2,1)))))))</f>
        <v/>
      </c>
      <c r="N518" s="37" t="str">
        <f>IF(Kundendaten!C519="","",IF(K518=-1,"",IF(K518=0,0,IF(SUM(Einstellungen!$G$15,Einstellungen!$G$24,Einstellungen!$G$32)&lt;&gt;100,"—",ROUND((K518*Einstellungen!$G$15+L518*Einstellungen!$G$24+M518*Einstellungen!$G$32)/100,1)))))</f>
        <v/>
      </c>
      <c r="O518" s="37" t="str">
        <f>IF(Kundendaten!C519="","",IF(K518=-1,"⚠ Datenfehler",IF(K518=0,"Inaktiv",IF(SUM(Einstellungen!$G$15,Einstellungen!$G$24,Einstellungen!$G$32)&lt;&gt;100,"—",IF(N518&gt;=4,"Champion",IF(N518&gt;=3,"Entwicklung",IF(N518&gt;=2,"Gefährdet","Abwanderung")))))))</f>
        <v/>
      </c>
    </row>
    <row r="519" spans="2:15" ht="14.25" customHeight="1" x14ac:dyDescent="0.35">
      <c r="B519" s="37" t="str">
        <f>IF(Kundendaten!C520="","",Kundendaten!B520)</f>
        <v/>
      </c>
      <c r="C519" s="38" t="str">
        <f>IF(Kundendaten!C520="","",IF(Kundendaten!C520="","",Kundendaten!C520))</f>
        <v/>
      </c>
      <c r="D519" s="38" t="str">
        <f>IF(Kundendaten!C520="","",IF(Kundendaten!D520="","",Kundendaten!D520))</f>
        <v/>
      </c>
      <c r="E519" s="38" t="str">
        <f>IF(Kundendaten!C520="","",IF(Kundendaten!E520="","",Kundendaten!E520))</f>
        <v/>
      </c>
      <c r="F519" s="38" t="str">
        <f>IF(Kundendaten!C520="","",IF(Kundendaten!F520="","",Kundendaten!F520))</f>
        <v/>
      </c>
      <c r="G519" s="37" t="str">
        <f>IF(Kundendaten!C520="","",IF(Kundendaten!G520="","",Kundendaten!G520))</f>
        <v/>
      </c>
      <c r="H519" s="38" t="str">
        <f>IF(Kundendaten!C520="","",IF(Kundendaten!H520="","",Kundendaten!H520))</f>
        <v/>
      </c>
      <c r="I519" s="37" t="str">
        <f>IF(Kundendaten!C520="","",IF(Kundendaten!I520="","",IF(OR(UPPER(Kundendaten!I520)="D",UPPER(Kundendaten!I520)="DE",UPPER(Kundendaten!I520)="DEU",UPPER(Kundendaten!I520)="DEUTSCHLAND",UPPER(Kundendaten!I520)="GERMANY",UPPER(Kundendaten!I520)="GER"),"",IFERROR(UPPER(VLOOKUP(UPPER(Kundendaten!I520),Laendercodes!$A:$B,2,FALSE())),UPPER(Kundendaten!I520)))))</f>
        <v/>
      </c>
      <c r="J519" s="59" t="str">
        <f>IF(Kundendaten!C520="","",Einstellungen!$C$9-Kundendaten!J520)</f>
        <v/>
      </c>
      <c r="K519" s="37" t="str">
        <f>IF(Kundendaten!C520="","",IF(J519&lt;0,-1,IF(J519&gt;Einstellungen!$C$11,0,IF(J519&lt;=Einstellungen!$D$15,5,IF(J519&lt;=Einstellungen!$D$16,4,IF(J519&lt;=Einstellungen!$D$17,3,IF(J519&lt;=Einstellungen!$D$18,2,1)))))))</f>
        <v/>
      </c>
      <c r="L519" s="37" t="str">
        <f>IF(Kundendaten!C520="","",IF(J519&lt;0,-1,IF(J519&gt;Einstellungen!$C$11,0,IF(Kundendaten!K520&gt;=Einstellungen!$C$24,5,IF(Kundendaten!K520&gt;=Einstellungen!$C$25,4,IF(Kundendaten!K520&gt;=Einstellungen!$C$26,3,IF(Kundendaten!K520&gt;=Einstellungen!$C$27,2,1)))))))</f>
        <v/>
      </c>
      <c r="M519" s="37" t="str">
        <f>IF(Kundendaten!C520="","",IF(J519&lt;0,-1,IF(J519&gt;Einstellungen!$C$11,0,IF(Kundendaten!L520&gt;=Einstellungen!$C$32,5,IF(Kundendaten!L520&gt;=Einstellungen!$C$33,4,IF(Kundendaten!L520&gt;=Einstellungen!$C$34,3,IF(Kundendaten!L520&gt;=Einstellungen!$C$35,2,1)))))))</f>
        <v/>
      </c>
      <c r="N519" s="37" t="str">
        <f>IF(Kundendaten!C520="","",IF(K519=-1,"",IF(K519=0,0,IF(SUM(Einstellungen!$G$15,Einstellungen!$G$24,Einstellungen!$G$32)&lt;&gt;100,"—",ROUND((K519*Einstellungen!$G$15+L519*Einstellungen!$G$24+M519*Einstellungen!$G$32)/100,1)))))</f>
        <v/>
      </c>
      <c r="O519" s="37" t="str">
        <f>IF(Kundendaten!C520="","",IF(K519=-1,"⚠ Datenfehler",IF(K519=0,"Inaktiv",IF(SUM(Einstellungen!$G$15,Einstellungen!$G$24,Einstellungen!$G$32)&lt;&gt;100,"—",IF(N519&gt;=4,"Champion",IF(N519&gt;=3,"Entwicklung",IF(N519&gt;=2,"Gefährdet","Abwanderung")))))))</f>
        <v/>
      </c>
    </row>
    <row r="520" spans="2:15" ht="14.25" customHeight="1" x14ac:dyDescent="0.35">
      <c r="B520" s="37" t="str">
        <f>IF(Kundendaten!C521="","",Kundendaten!B521)</f>
        <v/>
      </c>
      <c r="C520" s="38" t="str">
        <f>IF(Kundendaten!C521="","",IF(Kundendaten!C521="","",Kundendaten!C521))</f>
        <v/>
      </c>
      <c r="D520" s="38" t="str">
        <f>IF(Kundendaten!C521="","",IF(Kundendaten!D521="","",Kundendaten!D521))</f>
        <v/>
      </c>
      <c r="E520" s="38" t="str">
        <f>IF(Kundendaten!C521="","",IF(Kundendaten!E521="","",Kundendaten!E521))</f>
        <v/>
      </c>
      <c r="F520" s="38" t="str">
        <f>IF(Kundendaten!C521="","",IF(Kundendaten!F521="","",Kundendaten!F521))</f>
        <v/>
      </c>
      <c r="G520" s="37" t="str">
        <f>IF(Kundendaten!C521="","",IF(Kundendaten!G521="","",Kundendaten!G521))</f>
        <v/>
      </c>
      <c r="H520" s="38" t="str">
        <f>IF(Kundendaten!C521="","",IF(Kundendaten!H521="","",Kundendaten!H521))</f>
        <v/>
      </c>
      <c r="I520" s="37" t="str">
        <f>IF(Kundendaten!C521="","",IF(Kundendaten!I521="","",IF(OR(UPPER(Kundendaten!I521)="D",UPPER(Kundendaten!I521)="DE",UPPER(Kundendaten!I521)="DEU",UPPER(Kundendaten!I521)="DEUTSCHLAND",UPPER(Kundendaten!I521)="GERMANY",UPPER(Kundendaten!I521)="GER"),"",IFERROR(UPPER(VLOOKUP(UPPER(Kundendaten!I521),Laendercodes!$A:$B,2,FALSE())),UPPER(Kundendaten!I521)))))</f>
        <v/>
      </c>
      <c r="J520" s="59" t="str">
        <f>IF(Kundendaten!C521="","",Einstellungen!$C$9-Kundendaten!J521)</f>
        <v/>
      </c>
      <c r="K520" s="37" t="str">
        <f>IF(Kundendaten!C521="","",IF(J520&lt;0,-1,IF(J520&gt;Einstellungen!$C$11,0,IF(J520&lt;=Einstellungen!$D$15,5,IF(J520&lt;=Einstellungen!$D$16,4,IF(J520&lt;=Einstellungen!$D$17,3,IF(J520&lt;=Einstellungen!$D$18,2,1)))))))</f>
        <v/>
      </c>
      <c r="L520" s="37" t="str">
        <f>IF(Kundendaten!C521="","",IF(J520&lt;0,-1,IF(J520&gt;Einstellungen!$C$11,0,IF(Kundendaten!K521&gt;=Einstellungen!$C$24,5,IF(Kundendaten!K521&gt;=Einstellungen!$C$25,4,IF(Kundendaten!K521&gt;=Einstellungen!$C$26,3,IF(Kundendaten!K521&gt;=Einstellungen!$C$27,2,1)))))))</f>
        <v/>
      </c>
      <c r="M520" s="37" t="str">
        <f>IF(Kundendaten!C521="","",IF(J520&lt;0,-1,IF(J520&gt;Einstellungen!$C$11,0,IF(Kundendaten!L521&gt;=Einstellungen!$C$32,5,IF(Kundendaten!L521&gt;=Einstellungen!$C$33,4,IF(Kundendaten!L521&gt;=Einstellungen!$C$34,3,IF(Kundendaten!L521&gt;=Einstellungen!$C$35,2,1)))))))</f>
        <v/>
      </c>
      <c r="N520" s="37" t="str">
        <f>IF(Kundendaten!C521="","",IF(K520=-1,"",IF(K520=0,0,IF(SUM(Einstellungen!$G$15,Einstellungen!$G$24,Einstellungen!$G$32)&lt;&gt;100,"—",ROUND((K520*Einstellungen!$G$15+L520*Einstellungen!$G$24+M520*Einstellungen!$G$32)/100,1)))))</f>
        <v/>
      </c>
      <c r="O520" s="37" t="str">
        <f>IF(Kundendaten!C521="","",IF(K520=-1,"⚠ Datenfehler",IF(K520=0,"Inaktiv",IF(SUM(Einstellungen!$G$15,Einstellungen!$G$24,Einstellungen!$G$32)&lt;&gt;100,"—",IF(N520&gt;=4,"Champion",IF(N520&gt;=3,"Entwicklung",IF(N520&gt;=2,"Gefährdet","Abwanderung")))))))</f>
        <v/>
      </c>
    </row>
    <row r="521" spans="2:15" ht="14.25" customHeight="1" x14ac:dyDescent="0.35">
      <c r="B521" s="37" t="str">
        <f>IF(Kundendaten!C522="","",Kundendaten!B522)</f>
        <v/>
      </c>
      <c r="C521" s="38" t="str">
        <f>IF(Kundendaten!C522="","",IF(Kundendaten!C522="","",Kundendaten!C522))</f>
        <v/>
      </c>
      <c r="D521" s="38" t="str">
        <f>IF(Kundendaten!C522="","",IF(Kundendaten!D522="","",Kundendaten!D522))</f>
        <v/>
      </c>
      <c r="E521" s="38" t="str">
        <f>IF(Kundendaten!C522="","",IF(Kundendaten!E522="","",Kundendaten!E522))</f>
        <v/>
      </c>
      <c r="F521" s="38" t="str">
        <f>IF(Kundendaten!C522="","",IF(Kundendaten!F522="","",Kundendaten!F522))</f>
        <v/>
      </c>
      <c r="G521" s="37" t="str">
        <f>IF(Kundendaten!C522="","",IF(Kundendaten!G522="","",Kundendaten!G522))</f>
        <v/>
      </c>
      <c r="H521" s="38" t="str">
        <f>IF(Kundendaten!C522="","",IF(Kundendaten!H522="","",Kundendaten!H522))</f>
        <v/>
      </c>
      <c r="I521" s="37" t="str">
        <f>IF(Kundendaten!C522="","",IF(Kundendaten!I522="","",IF(OR(UPPER(Kundendaten!I522)="D",UPPER(Kundendaten!I522)="DE",UPPER(Kundendaten!I522)="DEU",UPPER(Kundendaten!I522)="DEUTSCHLAND",UPPER(Kundendaten!I522)="GERMANY",UPPER(Kundendaten!I522)="GER"),"",IFERROR(UPPER(VLOOKUP(UPPER(Kundendaten!I522),Laendercodes!$A:$B,2,FALSE())),UPPER(Kundendaten!I522)))))</f>
        <v/>
      </c>
      <c r="J521" s="59" t="str">
        <f>IF(Kundendaten!C522="","",Einstellungen!$C$9-Kundendaten!J522)</f>
        <v/>
      </c>
      <c r="K521" s="37" t="str">
        <f>IF(Kundendaten!C522="","",IF(J521&lt;0,-1,IF(J521&gt;Einstellungen!$C$11,0,IF(J521&lt;=Einstellungen!$D$15,5,IF(J521&lt;=Einstellungen!$D$16,4,IF(J521&lt;=Einstellungen!$D$17,3,IF(J521&lt;=Einstellungen!$D$18,2,1)))))))</f>
        <v/>
      </c>
      <c r="L521" s="37" t="str">
        <f>IF(Kundendaten!C522="","",IF(J521&lt;0,-1,IF(J521&gt;Einstellungen!$C$11,0,IF(Kundendaten!K522&gt;=Einstellungen!$C$24,5,IF(Kundendaten!K522&gt;=Einstellungen!$C$25,4,IF(Kundendaten!K522&gt;=Einstellungen!$C$26,3,IF(Kundendaten!K522&gt;=Einstellungen!$C$27,2,1)))))))</f>
        <v/>
      </c>
      <c r="M521" s="37" t="str">
        <f>IF(Kundendaten!C522="","",IF(J521&lt;0,-1,IF(J521&gt;Einstellungen!$C$11,0,IF(Kundendaten!L522&gt;=Einstellungen!$C$32,5,IF(Kundendaten!L522&gt;=Einstellungen!$C$33,4,IF(Kundendaten!L522&gt;=Einstellungen!$C$34,3,IF(Kundendaten!L522&gt;=Einstellungen!$C$35,2,1)))))))</f>
        <v/>
      </c>
      <c r="N521" s="37" t="str">
        <f>IF(Kundendaten!C522="","",IF(K521=-1,"",IF(K521=0,0,IF(SUM(Einstellungen!$G$15,Einstellungen!$G$24,Einstellungen!$G$32)&lt;&gt;100,"—",ROUND((K521*Einstellungen!$G$15+L521*Einstellungen!$G$24+M521*Einstellungen!$G$32)/100,1)))))</f>
        <v/>
      </c>
      <c r="O521" s="37" t="str">
        <f>IF(Kundendaten!C522="","",IF(K521=-1,"⚠ Datenfehler",IF(K521=0,"Inaktiv",IF(SUM(Einstellungen!$G$15,Einstellungen!$G$24,Einstellungen!$G$32)&lt;&gt;100,"—",IF(N521&gt;=4,"Champion",IF(N521&gt;=3,"Entwicklung",IF(N521&gt;=2,"Gefährdet","Abwanderung")))))))</f>
        <v/>
      </c>
    </row>
    <row r="522" spans="2:15" ht="14.25" customHeight="1" x14ac:dyDescent="0.35">
      <c r="B522" s="37" t="str">
        <f>IF(Kundendaten!C523="","",Kundendaten!B523)</f>
        <v/>
      </c>
      <c r="C522" s="38" t="str">
        <f>IF(Kundendaten!C523="","",IF(Kundendaten!C523="","",Kundendaten!C523))</f>
        <v/>
      </c>
      <c r="D522" s="38" t="str">
        <f>IF(Kundendaten!C523="","",IF(Kundendaten!D523="","",Kundendaten!D523))</f>
        <v/>
      </c>
      <c r="E522" s="38" t="str">
        <f>IF(Kundendaten!C523="","",IF(Kundendaten!E523="","",Kundendaten!E523))</f>
        <v/>
      </c>
      <c r="F522" s="38" t="str">
        <f>IF(Kundendaten!C523="","",IF(Kundendaten!F523="","",Kundendaten!F523))</f>
        <v/>
      </c>
      <c r="G522" s="37" t="str">
        <f>IF(Kundendaten!C523="","",IF(Kundendaten!G523="","",Kundendaten!G523))</f>
        <v/>
      </c>
      <c r="H522" s="38" t="str">
        <f>IF(Kundendaten!C523="","",IF(Kundendaten!H523="","",Kundendaten!H523))</f>
        <v/>
      </c>
      <c r="I522" s="37" t="str">
        <f>IF(Kundendaten!C523="","",IF(Kundendaten!I523="","",IF(OR(UPPER(Kundendaten!I523)="D",UPPER(Kundendaten!I523)="DE",UPPER(Kundendaten!I523)="DEU",UPPER(Kundendaten!I523)="DEUTSCHLAND",UPPER(Kundendaten!I523)="GERMANY",UPPER(Kundendaten!I523)="GER"),"",IFERROR(UPPER(VLOOKUP(UPPER(Kundendaten!I523),Laendercodes!$A:$B,2,FALSE())),UPPER(Kundendaten!I523)))))</f>
        <v/>
      </c>
      <c r="J522" s="59" t="str">
        <f>IF(Kundendaten!C523="","",Einstellungen!$C$9-Kundendaten!J523)</f>
        <v/>
      </c>
      <c r="K522" s="37" t="str">
        <f>IF(Kundendaten!C523="","",IF(J522&lt;0,-1,IF(J522&gt;Einstellungen!$C$11,0,IF(J522&lt;=Einstellungen!$D$15,5,IF(J522&lt;=Einstellungen!$D$16,4,IF(J522&lt;=Einstellungen!$D$17,3,IF(J522&lt;=Einstellungen!$D$18,2,1)))))))</f>
        <v/>
      </c>
      <c r="L522" s="37" t="str">
        <f>IF(Kundendaten!C523="","",IF(J522&lt;0,-1,IF(J522&gt;Einstellungen!$C$11,0,IF(Kundendaten!K523&gt;=Einstellungen!$C$24,5,IF(Kundendaten!K523&gt;=Einstellungen!$C$25,4,IF(Kundendaten!K523&gt;=Einstellungen!$C$26,3,IF(Kundendaten!K523&gt;=Einstellungen!$C$27,2,1)))))))</f>
        <v/>
      </c>
      <c r="M522" s="37" t="str">
        <f>IF(Kundendaten!C523="","",IF(J522&lt;0,-1,IF(J522&gt;Einstellungen!$C$11,0,IF(Kundendaten!L523&gt;=Einstellungen!$C$32,5,IF(Kundendaten!L523&gt;=Einstellungen!$C$33,4,IF(Kundendaten!L523&gt;=Einstellungen!$C$34,3,IF(Kundendaten!L523&gt;=Einstellungen!$C$35,2,1)))))))</f>
        <v/>
      </c>
      <c r="N522" s="37" t="str">
        <f>IF(Kundendaten!C523="","",IF(K522=-1,"",IF(K522=0,0,IF(SUM(Einstellungen!$G$15,Einstellungen!$G$24,Einstellungen!$G$32)&lt;&gt;100,"—",ROUND((K522*Einstellungen!$G$15+L522*Einstellungen!$G$24+M522*Einstellungen!$G$32)/100,1)))))</f>
        <v/>
      </c>
      <c r="O522" s="37" t="str">
        <f>IF(Kundendaten!C523="","",IF(K522=-1,"⚠ Datenfehler",IF(K522=0,"Inaktiv",IF(SUM(Einstellungen!$G$15,Einstellungen!$G$24,Einstellungen!$G$32)&lt;&gt;100,"—",IF(N522&gt;=4,"Champion",IF(N522&gt;=3,"Entwicklung",IF(N522&gt;=2,"Gefährdet","Abwanderung")))))))</f>
        <v/>
      </c>
    </row>
    <row r="523" spans="2:15" ht="14.25" customHeight="1" x14ac:dyDescent="0.35">
      <c r="B523" s="37" t="str">
        <f>IF(Kundendaten!C524="","",Kundendaten!B524)</f>
        <v/>
      </c>
      <c r="C523" s="38" t="str">
        <f>IF(Kundendaten!C524="","",IF(Kundendaten!C524="","",Kundendaten!C524))</f>
        <v/>
      </c>
      <c r="D523" s="38" t="str">
        <f>IF(Kundendaten!C524="","",IF(Kundendaten!D524="","",Kundendaten!D524))</f>
        <v/>
      </c>
      <c r="E523" s="38" t="str">
        <f>IF(Kundendaten!C524="","",IF(Kundendaten!E524="","",Kundendaten!E524))</f>
        <v/>
      </c>
      <c r="F523" s="38" t="str">
        <f>IF(Kundendaten!C524="","",IF(Kundendaten!F524="","",Kundendaten!F524))</f>
        <v/>
      </c>
      <c r="G523" s="37" t="str">
        <f>IF(Kundendaten!C524="","",IF(Kundendaten!G524="","",Kundendaten!G524))</f>
        <v/>
      </c>
      <c r="H523" s="38" t="str">
        <f>IF(Kundendaten!C524="","",IF(Kundendaten!H524="","",Kundendaten!H524))</f>
        <v/>
      </c>
      <c r="I523" s="37" t="str">
        <f>IF(Kundendaten!C524="","",IF(Kundendaten!I524="","",IF(OR(UPPER(Kundendaten!I524)="D",UPPER(Kundendaten!I524)="DE",UPPER(Kundendaten!I524)="DEU",UPPER(Kundendaten!I524)="DEUTSCHLAND",UPPER(Kundendaten!I524)="GERMANY",UPPER(Kundendaten!I524)="GER"),"",IFERROR(UPPER(VLOOKUP(UPPER(Kundendaten!I524),Laendercodes!$A:$B,2,FALSE())),UPPER(Kundendaten!I524)))))</f>
        <v/>
      </c>
      <c r="J523" s="59" t="str">
        <f>IF(Kundendaten!C524="","",Einstellungen!$C$9-Kundendaten!J524)</f>
        <v/>
      </c>
      <c r="K523" s="37" t="str">
        <f>IF(Kundendaten!C524="","",IF(J523&lt;0,-1,IF(J523&gt;Einstellungen!$C$11,0,IF(J523&lt;=Einstellungen!$D$15,5,IF(J523&lt;=Einstellungen!$D$16,4,IF(J523&lt;=Einstellungen!$D$17,3,IF(J523&lt;=Einstellungen!$D$18,2,1)))))))</f>
        <v/>
      </c>
      <c r="L523" s="37" t="str">
        <f>IF(Kundendaten!C524="","",IF(J523&lt;0,-1,IF(J523&gt;Einstellungen!$C$11,0,IF(Kundendaten!K524&gt;=Einstellungen!$C$24,5,IF(Kundendaten!K524&gt;=Einstellungen!$C$25,4,IF(Kundendaten!K524&gt;=Einstellungen!$C$26,3,IF(Kundendaten!K524&gt;=Einstellungen!$C$27,2,1)))))))</f>
        <v/>
      </c>
      <c r="M523" s="37" t="str">
        <f>IF(Kundendaten!C524="","",IF(J523&lt;0,-1,IF(J523&gt;Einstellungen!$C$11,0,IF(Kundendaten!L524&gt;=Einstellungen!$C$32,5,IF(Kundendaten!L524&gt;=Einstellungen!$C$33,4,IF(Kundendaten!L524&gt;=Einstellungen!$C$34,3,IF(Kundendaten!L524&gt;=Einstellungen!$C$35,2,1)))))))</f>
        <v/>
      </c>
      <c r="N523" s="37" t="str">
        <f>IF(Kundendaten!C524="","",IF(K523=-1,"",IF(K523=0,0,IF(SUM(Einstellungen!$G$15,Einstellungen!$G$24,Einstellungen!$G$32)&lt;&gt;100,"—",ROUND((K523*Einstellungen!$G$15+L523*Einstellungen!$G$24+M523*Einstellungen!$G$32)/100,1)))))</f>
        <v/>
      </c>
      <c r="O523" s="37" t="str">
        <f>IF(Kundendaten!C524="","",IF(K523=-1,"⚠ Datenfehler",IF(K523=0,"Inaktiv",IF(SUM(Einstellungen!$G$15,Einstellungen!$G$24,Einstellungen!$G$32)&lt;&gt;100,"—",IF(N523&gt;=4,"Champion",IF(N523&gt;=3,"Entwicklung",IF(N523&gt;=2,"Gefährdet","Abwanderung")))))))</f>
        <v/>
      </c>
    </row>
    <row r="524" spans="2:15" ht="14.25" customHeight="1" x14ac:dyDescent="0.35">
      <c r="B524" s="37" t="str">
        <f>IF(Kundendaten!C525="","",Kundendaten!B525)</f>
        <v/>
      </c>
      <c r="C524" s="38" t="str">
        <f>IF(Kundendaten!C525="","",IF(Kundendaten!C525="","",Kundendaten!C525))</f>
        <v/>
      </c>
      <c r="D524" s="38" t="str">
        <f>IF(Kundendaten!C525="","",IF(Kundendaten!D525="","",Kundendaten!D525))</f>
        <v/>
      </c>
      <c r="E524" s="38" t="str">
        <f>IF(Kundendaten!C525="","",IF(Kundendaten!E525="","",Kundendaten!E525))</f>
        <v/>
      </c>
      <c r="F524" s="38" t="str">
        <f>IF(Kundendaten!C525="","",IF(Kundendaten!F525="","",Kundendaten!F525))</f>
        <v/>
      </c>
      <c r="G524" s="37" t="str">
        <f>IF(Kundendaten!C525="","",IF(Kundendaten!G525="","",Kundendaten!G525))</f>
        <v/>
      </c>
      <c r="H524" s="38" t="str">
        <f>IF(Kundendaten!C525="","",IF(Kundendaten!H525="","",Kundendaten!H525))</f>
        <v/>
      </c>
      <c r="I524" s="37" t="str">
        <f>IF(Kundendaten!C525="","",IF(Kundendaten!I525="","",IF(OR(UPPER(Kundendaten!I525)="D",UPPER(Kundendaten!I525)="DE",UPPER(Kundendaten!I525)="DEU",UPPER(Kundendaten!I525)="DEUTSCHLAND",UPPER(Kundendaten!I525)="GERMANY",UPPER(Kundendaten!I525)="GER"),"",IFERROR(UPPER(VLOOKUP(UPPER(Kundendaten!I525),Laendercodes!$A:$B,2,FALSE())),UPPER(Kundendaten!I525)))))</f>
        <v/>
      </c>
      <c r="J524" s="59" t="str">
        <f>IF(Kundendaten!C525="","",Einstellungen!$C$9-Kundendaten!J525)</f>
        <v/>
      </c>
      <c r="K524" s="37" t="str">
        <f>IF(Kundendaten!C525="","",IF(J524&lt;0,-1,IF(J524&gt;Einstellungen!$C$11,0,IF(J524&lt;=Einstellungen!$D$15,5,IF(J524&lt;=Einstellungen!$D$16,4,IF(J524&lt;=Einstellungen!$D$17,3,IF(J524&lt;=Einstellungen!$D$18,2,1)))))))</f>
        <v/>
      </c>
      <c r="L524" s="37" t="str">
        <f>IF(Kundendaten!C525="","",IF(J524&lt;0,-1,IF(J524&gt;Einstellungen!$C$11,0,IF(Kundendaten!K525&gt;=Einstellungen!$C$24,5,IF(Kundendaten!K525&gt;=Einstellungen!$C$25,4,IF(Kundendaten!K525&gt;=Einstellungen!$C$26,3,IF(Kundendaten!K525&gt;=Einstellungen!$C$27,2,1)))))))</f>
        <v/>
      </c>
      <c r="M524" s="37" t="str">
        <f>IF(Kundendaten!C525="","",IF(J524&lt;0,-1,IF(J524&gt;Einstellungen!$C$11,0,IF(Kundendaten!L525&gt;=Einstellungen!$C$32,5,IF(Kundendaten!L525&gt;=Einstellungen!$C$33,4,IF(Kundendaten!L525&gt;=Einstellungen!$C$34,3,IF(Kundendaten!L525&gt;=Einstellungen!$C$35,2,1)))))))</f>
        <v/>
      </c>
      <c r="N524" s="37" t="str">
        <f>IF(Kundendaten!C525="","",IF(K524=-1,"",IF(K524=0,0,IF(SUM(Einstellungen!$G$15,Einstellungen!$G$24,Einstellungen!$G$32)&lt;&gt;100,"—",ROUND((K524*Einstellungen!$G$15+L524*Einstellungen!$G$24+M524*Einstellungen!$G$32)/100,1)))))</f>
        <v/>
      </c>
      <c r="O524" s="37" t="str">
        <f>IF(Kundendaten!C525="","",IF(K524=-1,"⚠ Datenfehler",IF(K524=0,"Inaktiv",IF(SUM(Einstellungen!$G$15,Einstellungen!$G$24,Einstellungen!$G$32)&lt;&gt;100,"—",IF(N524&gt;=4,"Champion",IF(N524&gt;=3,"Entwicklung",IF(N524&gt;=2,"Gefährdet","Abwanderung")))))))</f>
        <v/>
      </c>
    </row>
    <row r="525" spans="2:15" ht="14.25" customHeight="1" x14ac:dyDescent="0.35">
      <c r="B525" s="37" t="str">
        <f>IF(Kundendaten!C526="","",Kundendaten!B526)</f>
        <v/>
      </c>
      <c r="C525" s="38" t="str">
        <f>IF(Kundendaten!C526="","",IF(Kundendaten!C526="","",Kundendaten!C526))</f>
        <v/>
      </c>
      <c r="D525" s="38" t="str">
        <f>IF(Kundendaten!C526="","",IF(Kundendaten!D526="","",Kundendaten!D526))</f>
        <v/>
      </c>
      <c r="E525" s="38" t="str">
        <f>IF(Kundendaten!C526="","",IF(Kundendaten!E526="","",Kundendaten!E526))</f>
        <v/>
      </c>
      <c r="F525" s="38" t="str">
        <f>IF(Kundendaten!C526="","",IF(Kundendaten!F526="","",Kundendaten!F526))</f>
        <v/>
      </c>
      <c r="G525" s="37" t="str">
        <f>IF(Kundendaten!C526="","",IF(Kundendaten!G526="","",Kundendaten!G526))</f>
        <v/>
      </c>
      <c r="H525" s="38" t="str">
        <f>IF(Kundendaten!C526="","",IF(Kundendaten!H526="","",Kundendaten!H526))</f>
        <v/>
      </c>
      <c r="I525" s="37" t="str">
        <f>IF(Kundendaten!C526="","",IF(Kundendaten!I526="","",IF(OR(UPPER(Kundendaten!I526)="D",UPPER(Kundendaten!I526)="DE",UPPER(Kundendaten!I526)="DEU",UPPER(Kundendaten!I526)="DEUTSCHLAND",UPPER(Kundendaten!I526)="GERMANY",UPPER(Kundendaten!I526)="GER"),"",IFERROR(UPPER(VLOOKUP(UPPER(Kundendaten!I526),Laendercodes!$A:$B,2,FALSE())),UPPER(Kundendaten!I526)))))</f>
        <v/>
      </c>
      <c r="J525" s="59" t="str">
        <f>IF(Kundendaten!C526="","",Einstellungen!$C$9-Kundendaten!J526)</f>
        <v/>
      </c>
      <c r="K525" s="37" t="str">
        <f>IF(Kundendaten!C526="","",IF(J525&lt;0,-1,IF(J525&gt;Einstellungen!$C$11,0,IF(J525&lt;=Einstellungen!$D$15,5,IF(J525&lt;=Einstellungen!$D$16,4,IF(J525&lt;=Einstellungen!$D$17,3,IF(J525&lt;=Einstellungen!$D$18,2,1)))))))</f>
        <v/>
      </c>
      <c r="L525" s="37" t="str">
        <f>IF(Kundendaten!C526="","",IF(J525&lt;0,-1,IF(J525&gt;Einstellungen!$C$11,0,IF(Kundendaten!K526&gt;=Einstellungen!$C$24,5,IF(Kundendaten!K526&gt;=Einstellungen!$C$25,4,IF(Kundendaten!K526&gt;=Einstellungen!$C$26,3,IF(Kundendaten!K526&gt;=Einstellungen!$C$27,2,1)))))))</f>
        <v/>
      </c>
      <c r="M525" s="37" t="str">
        <f>IF(Kundendaten!C526="","",IF(J525&lt;0,-1,IF(J525&gt;Einstellungen!$C$11,0,IF(Kundendaten!L526&gt;=Einstellungen!$C$32,5,IF(Kundendaten!L526&gt;=Einstellungen!$C$33,4,IF(Kundendaten!L526&gt;=Einstellungen!$C$34,3,IF(Kundendaten!L526&gt;=Einstellungen!$C$35,2,1)))))))</f>
        <v/>
      </c>
      <c r="N525" s="37" t="str">
        <f>IF(Kundendaten!C526="","",IF(K525=-1,"",IF(K525=0,0,IF(SUM(Einstellungen!$G$15,Einstellungen!$G$24,Einstellungen!$G$32)&lt;&gt;100,"—",ROUND((K525*Einstellungen!$G$15+L525*Einstellungen!$G$24+M525*Einstellungen!$G$32)/100,1)))))</f>
        <v/>
      </c>
      <c r="O525" s="37" t="str">
        <f>IF(Kundendaten!C526="","",IF(K525=-1,"⚠ Datenfehler",IF(K525=0,"Inaktiv",IF(SUM(Einstellungen!$G$15,Einstellungen!$G$24,Einstellungen!$G$32)&lt;&gt;100,"—",IF(N525&gt;=4,"Champion",IF(N525&gt;=3,"Entwicklung",IF(N525&gt;=2,"Gefährdet","Abwanderung")))))))</f>
        <v/>
      </c>
    </row>
    <row r="526" spans="2:15" ht="14.25" customHeight="1" x14ac:dyDescent="0.35">
      <c r="B526" s="37" t="str">
        <f>IF(Kundendaten!C527="","",Kundendaten!B527)</f>
        <v/>
      </c>
      <c r="C526" s="38" t="str">
        <f>IF(Kundendaten!C527="","",IF(Kundendaten!C527="","",Kundendaten!C527))</f>
        <v/>
      </c>
      <c r="D526" s="38" t="str">
        <f>IF(Kundendaten!C527="","",IF(Kundendaten!D527="","",Kundendaten!D527))</f>
        <v/>
      </c>
      <c r="E526" s="38" t="str">
        <f>IF(Kundendaten!C527="","",IF(Kundendaten!E527="","",Kundendaten!E527))</f>
        <v/>
      </c>
      <c r="F526" s="38" t="str">
        <f>IF(Kundendaten!C527="","",IF(Kundendaten!F527="","",Kundendaten!F527))</f>
        <v/>
      </c>
      <c r="G526" s="37" t="str">
        <f>IF(Kundendaten!C527="","",IF(Kundendaten!G527="","",Kundendaten!G527))</f>
        <v/>
      </c>
      <c r="H526" s="38" t="str">
        <f>IF(Kundendaten!C527="","",IF(Kundendaten!H527="","",Kundendaten!H527))</f>
        <v/>
      </c>
      <c r="I526" s="37" t="str">
        <f>IF(Kundendaten!C527="","",IF(Kundendaten!I527="","",IF(OR(UPPER(Kundendaten!I527)="D",UPPER(Kundendaten!I527)="DE",UPPER(Kundendaten!I527)="DEU",UPPER(Kundendaten!I527)="DEUTSCHLAND",UPPER(Kundendaten!I527)="GERMANY",UPPER(Kundendaten!I527)="GER"),"",IFERROR(UPPER(VLOOKUP(UPPER(Kundendaten!I527),Laendercodes!$A:$B,2,FALSE())),UPPER(Kundendaten!I527)))))</f>
        <v/>
      </c>
      <c r="J526" s="59" t="str">
        <f>IF(Kundendaten!C527="","",Einstellungen!$C$9-Kundendaten!J527)</f>
        <v/>
      </c>
      <c r="K526" s="37" t="str">
        <f>IF(Kundendaten!C527="","",IF(J526&lt;0,-1,IF(J526&gt;Einstellungen!$C$11,0,IF(J526&lt;=Einstellungen!$D$15,5,IF(J526&lt;=Einstellungen!$D$16,4,IF(J526&lt;=Einstellungen!$D$17,3,IF(J526&lt;=Einstellungen!$D$18,2,1)))))))</f>
        <v/>
      </c>
      <c r="L526" s="37" t="str">
        <f>IF(Kundendaten!C527="","",IF(J526&lt;0,-1,IF(J526&gt;Einstellungen!$C$11,0,IF(Kundendaten!K527&gt;=Einstellungen!$C$24,5,IF(Kundendaten!K527&gt;=Einstellungen!$C$25,4,IF(Kundendaten!K527&gt;=Einstellungen!$C$26,3,IF(Kundendaten!K527&gt;=Einstellungen!$C$27,2,1)))))))</f>
        <v/>
      </c>
      <c r="M526" s="37" t="str">
        <f>IF(Kundendaten!C527="","",IF(J526&lt;0,-1,IF(J526&gt;Einstellungen!$C$11,0,IF(Kundendaten!L527&gt;=Einstellungen!$C$32,5,IF(Kundendaten!L527&gt;=Einstellungen!$C$33,4,IF(Kundendaten!L527&gt;=Einstellungen!$C$34,3,IF(Kundendaten!L527&gt;=Einstellungen!$C$35,2,1)))))))</f>
        <v/>
      </c>
      <c r="N526" s="37" t="str">
        <f>IF(Kundendaten!C527="","",IF(K526=-1,"",IF(K526=0,0,IF(SUM(Einstellungen!$G$15,Einstellungen!$G$24,Einstellungen!$G$32)&lt;&gt;100,"—",ROUND((K526*Einstellungen!$G$15+L526*Einstellungen!$G$24+M526*Einstellungen!$G$32)/100,1)))))</f>
        <v/>
      </c>
      <c r="O526" s="37" t="str">
        <f>IF(Kundendaten!C527="","",IF(K526=-1,"⚠ Datenfehler",IF(K526=0,"Inaktiv",IF(SUM(Einstellungen!$G$15,Einstellungen!$G$24,Einstellungen!$G$32)&lt;&gt;100,"—",IF(N526&gt;=4,"Champion",IF(N526&gt;=3,"Entwicklung",IF(N526&gt;=2,"Gefährdet","Abwanderung")))))))</f>
        <v/>
      </c>
    </row>
    <row r="527" spans="2:15" ht="14.25" customHeight="1" x14ac:dyDescent="0.35">
      <c r="B527" s="37" t="str">
        <f>IF(Kundendaten!C528="","",Kundendaten!B528)</f>
        <v/>
      </c>
      <c r="C527" s="38" t="str">
        <f>IF(Kundendaten!C528="","",IF(Kundendaten!C528="","",Kundendaten!C528))</f>
        <v/>
      </c>
      <c r="D527" s="38" t="str">
        <f>IF(Kundendaten!C528="","",IF(Kundendaten!D528="","",Kundendaten!D528))</f>
        <v/>
      </c>
      <c r="E527" s="38" t="str">
        <f>IF(Kundendaten!C528="","",IF(Kundendaten!E528="","",Kundendaten!E528))</f>
        <v/>
      </c>
      <c r="F527" s="38" t="str">
        <f>IF(Kundendaten!C528="","",IF(Kundendaten!F528="","",Kundendaten!F528))</f>
        <v/>
      </c>
      <c r="G527" s="37" t="str">
        <f>IF(Kundendaten!C528="","",IF(Kundendaten!G528="","",Kundendaten!G528))</f>
        <v/>
      </c>
      <c r="H527" s="38" t="str">
        <f>IF(Kundendaten!C528="","",IF(Kundendaten!H528="","",Kundendaten!H528))</f>
        <v/>
      </c>
      <c r="I527" s="37" t="str">
        <f>IF(Kundendaten!C528="","",IF(Kundendaten!I528="","",IF(OR(UPPER(Kundendaten!I528)="D",UPPER(Kundendaten!I528)="DE",UPPER(Kundendaten!I528)="DEU",UPPER(Kundendaten!I528)="DEUTSCHLAND",UPPER(Kundendaten!I528)="GERMANY",UPPER(Kundendaten!I528)="GER"),"",IFERROR(UPPER(VLOOKUP(UPPER(Kundendaten!I528),Laendercodes!$A:$B,2,FALSE())),UPPER(Kundendaten!I528)))))</f>
        <v/>
      </c>
      <c r="J527" s="59" t="str">
        <f>IF(Kundendaten!C528="","",Einstellungen!$C$9-Kundendaten!J528)</f>
        <v/>
      </c>
      <c r="K527" s="37" t="str">
        <f>IF(Kundendaten!C528="","",IF(J527&lt;0,-1,IF(J527&gt;Einstellungen!$C$11,0,IF(J527&lt;=Einstellungen!$D$15,5,IF(J527&lt;=Einstellungen!$D$16,4,IF(J527&lt;=Einstellungen!$D$17,3,IF(J527&lt;=Einstellungen!$D$18,2,1)))))))</f>
        <v/>
      </c>
      <c r="L527" s="37" t="str">
        <f>IF(Kundendaten!C528="","",IF(J527&lt;0,-1,IF(J527&gt;Einstellungen!$C$11,0,IF(Kundendaten!K528&gt;=Einstellungen!$C$24,5,IF(Kundendaten!K528&gt;=Einstellungen!$C$25,4,IF(Kundendaten!K528&gt;=Einstellungen!$C$26,3,IF(Kundendaten!K528&gt;=Einstellungen!$C$27,2,1)))))))</f>
        <v/>
      </c>
      <c r="M527" s="37" t="str">
        <f>IF(Kundendaten!C528="","",IF(J527&lt;0,-1,IF(J527&gt;Einstellungen!$C$11,0,IF(Kundendaten!L528&gt;=Einstellungen!$C$32,5,IF(Kundendaten!L528&gt;=Einstellungen!$C$33,4,IF(Kundendaten!L528&gt;=Einstellungen!$C$34,3,IF(Kundendaten!L528&gt;=Einstellungen!$C$35,2,1)))))))</f>
        <v/>
      </c>
      <c r="N527" s="37" t="str">
        <f>IF(Kundendaten!C528="","",IF(K527=-1,"",IF(K527=0,0,IF(SUM(Einstellungen!$G$15,Einstellungen!$G$24,Einstellungen!$G$32)&lt;&gt;100,"—",ROUND((K527*Einstellungen!$G$15+L527*Einstellungen!$G$24+M527*Einstellungen!$G$32)/100,1)))))</f>
        <v/>
      </c>
      <c r="O527" s="37" t="str">
        <f>IF(Kundendaten!C528="","",IF(K527=-1,"⚠ Datenfehler",IF(K527=0,"Inaktiv",IF(SUM(Einstellungen!$G$15,Einstellungen!$G$24,Einstellungen!$G$32)&lt;&gt;100,"—",IF(N527&gt;=4,"Champion",IF(N527&gt;=3,"Entwicklung",IF(N527&gt;=2,"Gefährdet","Abwanderung")))))))</f>
        <v/>
      </c>
    </row>
    <row r="528" spans="2:15" ht="14.25" customHeight="1" x14ac:dyDescent="0.35">
      <c r="B528" s="37" t="str">
        <f>IF(Kundendaten!C529="","",Kundendaten!B529)</f>
        <v/>
      </c>
      <c r="C528" s="38" t="str">
        <f>IF(Kundendaten!C529="","",IF(Kundendaten!C529="","",Kundendaten!C529))</f>
        <v/>
      </c>
      <c r="D528" s="38" t="str">
        <f>IF(Kundendaten!C529="","",IF(Kundendaten!D529="","",Kundendaten!D529))</f>
        <v/>
      </c>
      <c r="E528" s="38" t="str">
        <f>IF(Kundendaten!C529="","",IF(Kundendaten!E529="","",Kundendaten!E529))</f>
        <v/>
      </c>
      <c r="F528" s="38" t="str">
        <f>IF(Kundendaten!C529="","",IF(Kundendaten!F529="","",Kundendaten!F529))</f>
        <v/>
      </c>
      <c r="G528" s="37" t="str">
        <f>IF(Kundendaten!C529="","",IF(Kundendaten!G529="","",Kundendaten!G529))</f>
        <v/>
      </c>
      <c r="H528" s="38" t="str">
        <f>IF(Kundendaten!C529="","",IF(Kundendaten!H529="","",Kundendaten!H529))</f>
        <v/>
      </c>
      <c r="I528" s="37" t="str">
        <f>IF(Kundendaten!C529="","",IF(Kundendaten!I529="","",IF(OR(UPPER(Kundendaten!I529)="D",UPPER(Kundendaten!I529)="DE",UPPER(Kundendaten!I529)="DEU",UPPER(Kundendaten!I529)="DEUTSCHLAND",UPPER(Kundendaten!I529)="GERMANY",UPPER(Kundendaten!I529)="GER"),"",IFERROR(UPPER(VLOOKUP(UPPER(Kundendaten!I529),Laendercodes!$A:$B,2,FALSE())),UPPER(Kundendaten!I529)))))</f>
        <v/>
      </c>
      <c r="J528" s="59" t="str">
        <f>IF(Kundendaten!C529="","",Einstellungen!$C$9-Kundendaten!J529)</f>
        <v/>
      </c>
      <c r="K528" s="37" t="str">
        <f>IF(Kundendaten!C529="","",IF(J528&lt;0,-1,IF(J528&gt;Einstellungen!$C$11,0,IF(J528&lt;=Einstellungen!$D$15,5,IF(J528&lt;=Einstellungen!$D$16,4,IF(J528&lt;=Einstellungen!$D$17,3,IF(J528&lt;=Einstellungen!$D$18,2,1)))))))</f>
        <v/>
      </c>
      <c r="L528" s="37" t="str">
        <f>IF(Kundendaten!C529="","",IF(J528&lt;0,-1,IF(J528&gt;Einstellungen!$C$11,0,IF(Kundendaten!K529&gt;=Einstellungen!$C$24,5,IF(Kundendaten!K529&gt;=Einstellungen!$C$25,4,IF(Kundendaten!K529&gt;=Einstellungen!$C$26,3,IF(Kundendaten!K529&gt;=Einstellungen!$C$27,2,1)))))))</f>
        <v/>
      </c>
      <c r="M528" s="37" t="str">
        <f>IF(Kundendaten!C529="","",IF(J528&lt;0,-1,IF(J528&gt;Einstellungen!$C$11,0,IF(Kundendaten!L529&gt;=Einstellungen!$C$32,5,IF(Kundendaten!L529&gt;=Einstellungen!$C$33,4,IF(Kundendaten!L529&gt;=Einstellungen!$C$34,3,IF(Kundendaten!L529&gt;=Einstellungen!$C$35,2,1)))))))</f>
        <v/>
      </c>
      <c r="N528" s="37" t="str">
        <f>IF(Kundendaten!C529="","",IF(K528=-1,"",IF(K528=0,0,IF(SUM(Einstellungen!$G$15,Einstellungen!$G$24,Einstellungen!$G$32)&lt;&gt;100,"—",ROUND((K528*Einstellungen!$G$15+L528*Einstellungen!$G$24+M528*Einstellungen!$G$32)/100,1)))))</f>
        <v/>
      </c>
      <c r="O528" s="37" t="str">
        <f>IF(Kundendaten!C529="","",IF(K528=-1,"⚠ Datenfehler",IF(K528=0,"Inaktiv",IF(SUM(Einstellungen!$G$15,Einstellungen!$G$24,Einstellungen!$G$32)&lt;&gt;100,"—",IF(N528&gt;=4,"Champion",IF(N528&gt;=3,"Entwicklung",IF(N528&gt;=2,"Gefährdet","Abwanderung")))))))</f>
        <v/>
      </c>
    </row>
    <row r="529" spans="2:15" ht="14.25" customHeight="1" x14ac:dyDescent="0.35">
      <c r="B529" s="37" t="str">
        <f>IF(Kundendaten!C530="","",Kundendaten!B530)</f>
        <v/>
      </c>
      <c r="C529" s="38" t="str">
        <f>IF(Kundendaten!C530="","",IF(Kundendaten!C530="","",Kundendaten!C530))</f>
        <v/>
      </c>
      <c r="D529" s="38" t="str">
        <f>IF(Kundendaten!C530="","",IF(Kundendaten!D530="","",Kundendaten!D530))</f>
        <v/>
      </c>
      <c r="E529" s="38" t="str">
        <f>IF(Kundendaten!C530="","",IF(Kundendaten!E530="","",Kundendaten!E530))</f>
        <v/>
      </c>
      <c r="F529" s="38" t="str">
        <f>IF(Kundendaten!C530="","",IF(Kundendaten!F530="","",Kundendaten!F530))</f>
        <v/>
      </c>
      <c r="G529" s="37" t="str">
        <f>IF(Kundendaten!C530="","",IF(Kundendaten!G530="","",Kundendaten!G530))</f>
        <v/>
      </c>
      <c r="H529" s="38" t="str">
        <f>IF(Kundendaten!C530="","",IF(Kundendaten!H530="","",Kundendaten!H530))</f>
        <v/>
      </c>
      <c r="I529" s="37" t="str">
        <f>IF(Kundendaten!C530="","",IF(Kundendaten!I530="","",IF(OR(UPPER(Kundendaten!I530)="D",UPPER(Kundendaten!I530)="DE",UPPER(Kundendaten!I530)="DEU",UPPER(Kundendaten!I530)="DEUTSCHLAND",UPPER(Kundendaten!I530)="GERMANY",UPPER(Kundendaten!I530)="GER"),"",IFERROR(UPPER(VLOOKUP(UPPER(Kundendaten!I530),Laendercodes!$A:$B,2,FALSE())),UPPER(Kundendaten!I530)))))</f>
        <v/>
      </c>
      <c r="J529" s="59" t="str">
        <f>IF(Kundendaten!C530="","",Einstellungen!$C$9-Kundendaten!J530)</f>
        <v/>
      </c>
      <c r="K529" s="37" t="str">
        <f>IF(Kundendaten!C530="","",IF(J529&lt;0,-1,IF(J529&gt;Einstellungen!$C$11,0,IF(J529&lt;=Einstellungen!$D$15,5,IF(J529&lt;=Einstellungen!$D$16,4,IF(J529&lt;=Einstellungen!$D$17,3,IF(J529&lt;=Einstellungen!$D$18,2,1)))))))</f>
        <v/>
      </c>
      <c r="L529" s="37" t="str">
        <f>IF(Kundendaten!C530="","",IF(J529&lt;0,-1,IF(J529&gt;Einstellungen!$C$11,0,IF(Kundendaten!K530&gt;=Einstellungen!$C$24,5,IF(Kundendaten!K530&gt;=Einstellungen!$C$25,4,IF(Kundendaten!K530&gt;=Einstellungen!$C$26,3,IF(Kundendaten!K530&gt;=Einstellungen!$C$27,2,1)))))))</f>
        <v/>
      </c>
      <c r="M529" s="37" t="str">
        <f>IF(Kundendaten!C530="","",IF(J529&lt;0,-1,IF(J529&gt;Einstellungen!$C$11,0,IF(Kundendaten!L530&gt;=Einstellungen!$C$32,5,IF(Kundendaten!L530&gt;=Einstellungen!$C$33,4,IF(Kundendaten!L530&gt;=Einstellungen!$C$34,3,IF(Kundendaten!L530&gt;=Einstellungen!$C$35,2,1)))))))</f>
        <v/>
      </c>
      <c r="N529" s="37" t="str">
        <f>IF(Kundendaten!C530="","",IF(K529=-1,"",IF(K529=0,0,IF(SUM(Einstellungen!$G$15,Einstellungen!$G$24,Einstellungen!$G$32)&lt;&gt;100,"—",ROUND((K529*Einstellungen!$G$15+L529*Einstellungen!$G$24+M529*Einstellungen!$G$32)/100,1)))))</f>
        <v/>
      </c>
      <c r="O529" s="37" t="str">
        <f>IF(Kundendaten!C530="","",IF(K529=-1,"⚠ Datenfehler",IF(K529=0,"Inaktiv",IF(SUM(Einstellungen!$G$15,Einstellungen!$G$24,Einstellungen!$G$32)&lt;&gt;100,"—",IF(N529&gt;=4,"Champion",IF(N529&gt;=3,"Entwicklung",IF(N529&gt;=2,"Gefährdet","Abwanderung")))))))</f>
        <v/>
      </c>
    </row>
    <row r="530" spans="2:15" ht="14.25" customHeight="1" x14ac:dyDescent="0.35">
      <c r="B530" s="37" t="str">
        <f>IF(Kundendaten!C531="","",Kundendaten!B531)</f>
        <v/>
      </c>
      <c r="C530" s="38" t="str">
        <f>IF(Kundendaten!C531="","",IF(Kundendaten!C531="","",Kundendaten!C531))</f>
        <v/>
      </c>
      <c r="D530" s="38" t="str">
        <f>IF(Kundendaten!C531="","",IF(Kundendaten!D531="","",Kundendaten!D531))</f>
        <v/>
      </c>
      <c r="E530" s="38" t="str">
        <f>IF(Kundendaten!C531="","",IF(Kundendaten!E531="","",Kundendaten!E531))</f>
        <v/>
      </c>
      <c r="F530" s="38" t="str">
        <f>IF(Kundendaten!C531="","",IF(Kundendaten!F531="","",Kundendaten!F531))</f>
        <v/>
      </c>
      <c r="G530" s="37" t="str">
        <f>IF(Kundendaten!C531="","",IF(Kundendaten!G531="","",Kundendaten!G531))</f>
        <v/>
      </c>
      <c r="H530" s="38" t="str">
        <f>IF(Kundendaten!C531="","",IF(Kundendaten!H531="","",Kundendaten!H531))</f>
        <v/>
      </c>
      <c r="I530" s="37" t="str">
        <f>IF(Kundendaten!C531="","",IF(Kundendaten!I531="","",IF(OR(UPPER(Kundendaten!I531)="D",UPPER(Kundendaten!I531)="DE",UPPER(Kundendaten!I531)="DEU",UPPER(Kundendaten!I531)="DEUTSCHLAND",UPPER(Kundendaten!I531)="GERMANY",UPPER(Kundendaten!I531)="GER"),"",IFERROR(UPPER(VLOOKUP(UPPER(Kundendaten!I531),Laendercodes!$A:$B,2,FALSE())),UPPER(Kundendaten!I531)))))</f>
        <v/>
      </c>
      <c r="J530" s="59" t="str">
        <f>IF(Kundendaten!C531="","",Einstellungen!$C$9-Kundendaten!J531)</f>
        <v/>
      </c>
      <c r="K530" s="37" t="str">
        <f>IF(Kundendaten!C531="","",IF(J530&lt;0,-1,IF(J530&gt;Einstellungen!$C$11,0,IF(J530&lt;=Einstellungen!$D$15,5,IF(J530&lt;=Einstellungen!$D$16,4,IF(J530&lt;=Einstellungen!$D$17,3,IF(J530&lt;=Einstellungen!$D$18,2,1)))))))</f>
        <v/>
      </c>
      <c r="L530" s="37" t="str">
        <f>IF(Kundendaten!C531="","",IF(J530&lt;0,-1,IF(J530&gt;Einstellungen!$C$11,0,IF(Kundendaten!K531&gt;=Einstellungen!$C$24,5,IF(Kundendaten!K531&gt;=Einstellungen!$C$25,4,IF(Kundendaten!K531&gt;=Einstellungen!$C$26,3,IF(Kundendaten!K531&gt;=Einstellungen!$C$27,2,1)))))))</f>
        <v/>
      </c>
      <c r="M530" s="37" t="str">
        <f>IF(Kundendaten!C531="","",IF(J530&lt;0,-1,IF(J530&gt;Einstellungen!$C$11,0,IF(Kundendaten!L531&gt;=Einstellungen!$C$32,5,IF(Kundendaten!L531&gt;=Einstellungen!$C$33,4,IF(Kundendaten!L531&gt;=Einstellungen!$C$34,3,IF(Kundendaten!L531&gt;=Einstellungen!$C$35,2,1)))))))</f>
        <v/>
      </c>
      <c r="N530" s="37" t="str">
        <f>IF(Kundendaten!C531="","",IF(K530=-1,"",IF(K530=0,0,IF(SUM(Einstellungen!$G$15,Einstellungen!$G$24,Einstellungen!$G$32)&lt;&gt;100,"—",ROUND((K530*Einstellungen!$G$15+L530*Einstellungen!$G$24+M530*Einstellungen!$G$32)/100,1)))))</f>
        <v/>
      </c>
      <c r="O530" s="37" t="str">
        <f>IF(Kundendaten!C531="","",IF(K530=-1,"⚠ Datenfehler",IF(K530=0,"Inaktiv",IF(SUM(Einstellungen!$G$15,Einstellungen!$G$24,Einstellungen!$G$32)&lt;&gt;100,"—",IF(N530&gt;=4,"Champion",IF(N530&gt;=3,"Entwicklung",IF(N530&gt;=2,"Gefährdet","Abwanderung")))))))</f>
        <v/>
      </c>
    </row>
    <row r="531" spans="2:15" ht="14.25" customHeight="1" x14ac:dyDescent="0.35">
      <c r="B531" s="37" t="str">
        <f>IF(Kundendaten!C532="","",Kundendaten!B532)</f>
        <v/>
      </c>
      <c r="C531" s="38" t="str">
        <f>IF(Kundendaten!C532="","",IF(Kundendaten!C532="","",Kundendaten!C532))</f>
        <v/>
      </c>
      <c r="D531" s="38" t="str">
        <f>IF(Kundendaten!C532="","",IF(Kundendaten!D532="","",Kundendaten!D532))</f>
        <v/>
      </c>
      <c r="E531" s="38" t="str">
        <f>IF(Kundendaten!C532="","",IF(Kundendaten!E532="","",Kundendaten!E532))</f>
        <v/>
      </c>
      <c r="F531" s="38" t="str">
        <f>IF(Kundendaten!C532="","",IF(Kundendaten!F532="","",Kundendaten!F532))</f>
        <v/>
      </c>
      <c r="G531" s="37" t="str">
        <f>IF(Kundendaten!C532="","",IF(Kundendaten!G532="","",Kundendaten!G532))</f>
        <v/>
      </c>
      <c r="H531" s="38" t="str">
        <f>IF(Kundendaten!C532="","",IF(Kundendaten!H532="","",Kundendaten!H532))</f>
        <v/>
      </c>
      <c r="I531" s="37" t="str">
        <f>IF(Kundendaten!C532="","",IF(Kundendaten!I532="","",IF(OR(UPPER(Kundendaten!I532)="D",UPPER(Kundendaten!I532)="DE",UPPER(Kundendaten!I532)="DEU",UPPER(Kundendaten!I532)="DEUTSCHLAND",UPPER(Kundendaten!I532)="GERMANY",UPPER(Kundendaten!I532)="GER"),"",IFERROR(UPPER(VLOOKUP(UPPER(Kundendaten!I532),Laendercodes!$A:$B,2,FALSE())),UPPER(Kundendaten!I532)))))</f>
        <v/>
      </c>
      <c r="J531" s="59" t="str">
        <f>IF(Kundendaten!C532="","",Einstellungen!$C$9-Kundendaten!J532)</f>
        <v/>
      </c>
      <c r="K531" s="37" t="str">
        <f>IF(Kundendaten!C532="","",IF(J531&lt;0,-1,IF(J531&gt;Einstellungen!$C$11,0,IF(J531&lt;=Einstellungen!$D$15,5,IF(J531&lt;=Einstellungen!$D$16,4,IF(J531&lt;=Einstellungen!$D$17,3,IF(J531&lt;=Einstellungen!$D$18,2,1)))))))</f>
        <v/>
      </c>
      <c r="L531" s="37" t="str">
        <f>IF(Kundendaten!C532="","",IF(J531&lt;0,-1,IF(J531&gt;Einstellungen!$C$11,0,IF(Kundendaten!K532&gt;=Einstellungen!$C$24,5,IF(Kundendaten!K532&gt;=Einstellungen!$C$25,4,IF(Kundendaten!K532&gt;=Einstellungen!$C$26,3,IF(Kundendaten!K532&gt;=Einstellungen!$C$27,2,1)))))))</f>
        <v/>
      </c>
      <c r="M531" s="37" t="str">
        <f>IF(Kundendaten!C532="","",IF(J531&lt;0,-1,IF(J531&gt;Einstellungen!$C$11,0,IF(Kundendaten!L532&gt;=Einstellungen!$C$32,5,IF(Kundendaten!L532&gt;=Einstellungen!$C$33,4,IF(Kundendaten!L532&gt;=Einstellungen!$C$34,3,IF(Kundendaten!L532&gt;=Einstellungen!$C$35,2,1)))))))</f>
        <v/>
      </c>
      <c r="N531" s="37" t="str">
        <f>IF(Kundendaten!C532="","",IF(K531=-1,"",IF(K531=0,0,IF(SUM(Einstellungen!$G$15,Einstellungen!$G$24,Einstellungen!$G$32)&lt;&gt;100,"—",ROUND((K531*Einstellungen!$G$15+L531*Einstellungen!$G$24+M531*Einstellungen!$G$32)/100,1)))))</f>
        <v/>
      </c>
      <c r="O531" s="37" t="str">
        <f>IF(Kundendaten!C532="","",IF(K531=-1,"⚠ Datenfehler",IF(K531=0,"Inaktiv",IF(SUM(Einstellungen!$G$15,Einstellungen!$G$24,Einstellungen!$G$32)&lt;&gt;100,"—",IF(N531&gt;=4,"Champion",IF(N531&gt;=3,"Entwicklung",IF(N531&gt;=2,"Gefährdet","Abwanderung")))))))</f>
        <v/>
      </c>
    </row>
    <row r="532" spans="2:15" ht="14.25" customHeight="1" x14ac:dyDescent="0.35">
      <c r="B532" s="37" t="str">
        <f>IF(Kundendaten!C533="","",Kundendaten!B533)</f>
        <v/>
      </c>
      <c r="C532" s="38" t="str">
        <f>IF(Kundendaten!C533="","",IF(Kundendaten!C533="","",Kundendaten!C533))</f>
        <v/>
      </c>
      <c r="D532" s="38" t="str">
        <f>IF(Kundendaten!C533="","",IF(Kundendaten!D533="","",Kundendaten!D533))</f>
        <v/>
      </c>
      <c r="E532" s="38" t="str">
        <f>IF(Kundendaten!C533="","",IF(Kundendaten!E533="","",Kundendaten!E533))</f>
        <v/>
      </c>
      <c r="F532" s="38" t="str">
        <f>IF(Kundendaten!C533="","",IF(Kundendaten!F533="","",Kundendaten!F533))</f>
        <v/>
      </c>
      <c r="G532" s="37" t="str">
        <f>IF(Kundendaten!C533="","",IF(Kundendaten!G533="","",Kundendaten!G533))</f>
        <v/>
      </c>
      <c r="H532" s="38" t="str">
        <f>IF(Kundendaten!C533="","",IF(Kundendaten!H533="","",Kundendaten!H533))</f>
        <v/>
      </c>
      <c r="I532" s="37" t="str">
        <f>IF(Kundendaten!C533="","",IF(Kundendaten!I533="","",IF(OR(UPPER(Kundendaten!I533)="D",UPPER(Kundendaten!I533)="DE",UPPER(Kundendaten!I533)="DEU",UPPER(Kundendaten!I533)="DEUTSCHLAND",UPPER(Kundendaten!I533)="GERMANY",UPPER(Kundendaten!I533)="GER"),"",IFERROR(UPPER(VLOOKUP(UPPER(Kundendaten!I533),Laendercodes!$A:$B,2,FALSE())),UPPER(Kundendaten!I533)))))</f>
        <v/>
      </c>
      <c r="J532" s="59" t="str">
        <f>IF(Kundendaten!C533="","",Einstellungen!$C$9-Kundendaten!J533)</f>
        <v/>
      </c>
      <c r="K532" s="37" t="str">
        <f>IF(Kundendaten!C533="","",IF(J532&lt;0,-1,IF(J532&gt;Einstellungen!$C$11,0,IF(J532&lt;=Einstellungen!$D$15,5,IF(J532&lt;=Einstellungen!$D$16,4,IF(J532&lt;=Einstellungen!$D$17,3,IF(J532&lt;=Einstellungen!$D$18,2,1)))))))</f>
        <v/>
      </c>
      <c r="L532" s="37" t="str">
        <f>IF(Kundendaten!C533="","",IF(J532&lt;0,-1,IF(J532&gt;Einstellungen!$C$11,0,IF(Kundendaten!K533&gt;=Einstellungen!$C$24,5,IF(Kundendaten!K533&gt;=Einstellungen!$C$25,4,IF(Kundendaten!K533&gt;=Einstellungen!$C$26,3,IF(Kundendaten!K533&gt;=Einstellungen!$C$27,2,1)))))))</f>
        <v/>
      </c>
      <c r="M532" s="37" t="str">
        <f>IF(Kundendaten!C533="","",IF(J532&lt;0,-1,IF(J532&gt;Einstellungen!$C$11,0,IF(Kundendaten!L533&gt;=Einstellungen!$C$32,5,IF(Kundendaten!L533&gt;=Einstellungen!$C$33,4,IF(Kundendaten!L533&gt;=Einstellungen!$C$34,3,IF(Kundendaten!L533&gt;=Einstellungen!$C$35,2,1)))))))</f>
        <v/>
      </c>
      <c r="N532" s="37" t="str">
        <f>IF(Kundendaten!C533="","",IF(K532=-1,"",IF(K532=0,0,IF(SUM(Einstellungen!$G$15,Einstellungen!$G$24,Einstellungen!$G$32)&lt;&gt;100,"—",ROUND((K532*Einstellungen!$G$15+L532*Einstellungen!$G$24+M532*Einstellungen!$G$32)/100,1)))))</f>
        <v/>
      </c>
      <c r="O532" s="37" t="str">
        <f>IF(Kundendaten!C533="","",IF(K532=-1,"⚠ Datenfehler",IF(K532=0,"Inaktiv",IF(SUM(Einstellungen!$G$15,Einstellungen!$G$24,Einstellungen!$G$32)&lt;&gt;100,"—",IF(N532&gt;=4,"Champion",IF(N532&gt;=3,"Entwicklung",IF(N532&gt;=2,"Gefährdet","Abwanderung")))))))</f>
        <v/>
      </c>
    </row>
    <row r="533" spans="2:15" ht="14.25" customHeight="1" x14ac:dyDescent="0.35">
      <c r="B533" s="37" t="str">
        <f>IF(Kundendaten!C534="","",Kundendaten!B534)</f>
        <v/>
      </c>
      <c r="C533" s="38" t="str">
        <f>IF(Kundendaten!C534="","",IF(Kundendaten!C534="","",Kundendaten!C534))</f>
        <v/>
      </c>
      <c r="D533" s="38" t="str">
        <f>IF(Kundendaten!C534="","",IF(Kundendaten!D534="","",Kundendaten!D534))</f>
        <v/>
      </c>
      <c r="E533" s="38" t="str">
        <f>IF(Kundendaten!C534="","",IF(Kundendaten!E534="","",Kundendaten!E534))</f>
        <v/>
      </c>
      <c r="F533" s="38" t="str">
        <f>IF(Kundendaten!C534="","",IF(Kundendaten!F534="","",Kundendaten!F534))</f>
        <v/>
      </c>
      <c r="G533" s="37" t="str">
        <f>IF(Kundendaten!C534="","",IF(Kundendaten!G534="","",Kundendaten!G534))</f>
        <v/>
      </c>
      <c r="H533" s="38" t="str">
        <f>IF(Kundendaten!C534="","",IF(Kundendaten!H534="","",Kundendaten!H534))</f>
        <v/>
      </c>
      <c r="I533" s="37" t="str">
        <f>IF(Kundendaten!C534="","",IF(Kundendaten!I534="","",IF(OR(UPPER(Kundendaten!I534)="D",UPPER(Kundendaten!I534)="DE",UPPER(Kundendaten!I534)="DEU",UPPER(Kundendaten!I534)="DEUTSCHLAND",UPPER(Kundendaten!I534)="GERMANY",UPPER(Kundendaten!I534)="GER"),"",IFERROR(UPPER(VLOOKUP(UPPER(Kundendaten!I534),Laendercodes!$A:$B,2,FALSE())),UPPER(Kundendaten!I534)))))</f>
        <v/>
      </c>
      <c r="J533" s="59" t="str">
        <f>IF(Kundendaten!C534="","",Einstellungen!$C$9-Kundendaten!J534)</f>
        <v/>
      </c>
      <c r="K533" s="37" t="str">
        <f>IF(Kundendaten!C534="","",IF(J533&lt;0,-1,IF(J533&gt;Einstellungen!$C$11,0,IF(J533&lt;=Einstellungen!$D$15,5,IF(J533&lt;=Einstellungen!$D$16,4,IF(J533&lt;=Einstellungen!$D$17,3,IF(J533&lt;=Einstellungen!$D$18,2,1)))))))</f>
        <v/>
      </c>
      <c r="L533" s="37" t="str">
        <f>IF(Kundendaten!C534="","",IF(J533&lt;0,-1,IF(J533&gt;Einstellungen!$C$11,0,IF(Kundendaten!K534&gt;=Einstellungen!$C$24,5,IF(Kundendaten!K534&gt;=Einstellungen!$C$25,4,IF(Kundendaten!K534&gt;=Einstellungen!$C$26,3,IF(Kundendaten!K534&gt;=Einstellungen!$C$27,2,1)))))))</f>
        <v/>
      </c>
      <c r="M533" s="37" t="str">
        <f>IF(Kundendaten!C534="","",IF(J533&lt;0,-1,IF(J533&gt;Einstellungen!$C$11,0,IF(Kundendaten!L534&gt;=Einstellungen!$C$32,5,IF(Kundendaten!L534&gt;=Einstellungen!$C$33,4,IF(Kundendaten!L534&gt;=Einstellungen!$C$34,3,IF(Kundendaten!L534&gt;=Einstellungen!$C$35,2,1)))))))</f>
        <v/>
      </c>
      <c r="N533" s="37" t="str">
        <f>IF(Kundendaten!C534="","",IF(K533=-1,"",IF(K533=0,0,IF(SUM(Einstellungen!$G$15,Einstellungen!$G$24,Einstellungen!$G$32)&lt;&gt;100,"—",ROUND((K533*Einstellungen!$G$15+L533*Einstellungen!$G$24+M533*Einstellungen!$G$32)/100,1)))))</f>
        <v/>
      </c>
      <c r="O533" s="37" t="str">
        <f>IF(Kundendaten!C534="","",IF(K533=-1,"⚠ Datenfehler",IF(K533=0,"Inaktiv",IF(SUM(Einstellungen!$G$15,Einstellungen!$G$24,Einstellungen!$G$32)&lt;&gt;100,"—",IF(N533&gt;=4,"Champion",IF(N533&gt;=3,"Entwicklung",IF(N533&gt;=2,"Gefährdet","Abwanderung")))))))</f>
        <v/>
      </c>
    </row>
    <row r="534" spans="2:15" ht="14.25" customHeight="1" x14ac:dyDescent="0.35">
      <c r="B534" s="37" t="str">
        <f>IF(Kundendaten!C535="","",Kundendaten!B535)</f>
        <v/>
      </c>
      <c r="C534" s="38" t="str">
        <f>IF(Kundendaten!C535="","",IF(Kundendaten!C535="","",Kundendaten!C535))</f>
        <v/>
      </c>
      <c r="D534" s="38" t="str">
        <f>IF(Kundendaten!C535="","",IF(Kundendaten!D535="","",Kundendaten!D535))</f>
        <v/>
      </c>
      <c r="E534" s="38" t="str">
        <f>IF(Kundendaten!C535="","",IF(Kundendaten!E535="","",Kundendaten!E535))</f>
        <v/>
      </c>
      <c r="F534" s="38" t="str">
        <f>IF(Kundendaten!C535="","",IF(Kundendaten!F535="","",Kundendaten!F535))</f>
        <v/>
      </c>
      <c r="G534" s="37" t="str">
        <f>IF(Kundendaten!C535="","",IF(Kundendaten!G535="","",Kundendaten!G535))</f>
        <v/>
      </c>
      <c r="H534" s="38" t="str">
        <f>IF(Kundendaten!C535="","",IF(Kundendaten!H535="","",Kundendaten!H535))</f>
        <v/>
      </c>
      <c r="I534" s="37" t="str">
        <f>IF(Kundendaten!C535="","",IF(Kundendaten!I535="","",IF(OR(UPPER(Kundendaten!I535)="D",UPPER(Kundendaten!I535)="DE",UPPER(Kundendaten!I535)="DEU",UPPER(Kundendaten!I535)="DEUTSCHLAND",UPPER(Kundendaten!I535)="GERMANY",UPPER(Kundendaten!I535)="GER"),"",IFERROR(UPPER(VLOOKUP(UPPER(Kundendaten!I535),Laendercodes!$A:$B,2,FALSE())),UPPER(Kundendaten!I535)))))</f>
        <v/>
      </c>
      <c r="J534" s="59" t="str">
        <f>IF(Kundendaten!C535="","",Einstellungen!$C$9-Kundendaten!J535)</f>
        <v/>
      </c>
      <c r="K534" s="37" t="str">
        <f>IF(Kundendaten!C535="","",IF(J534&lt;0,-1,IF(J534&gt;Einstellungen!$C$11,0,IF(J534&lt;=Einstellungen!$D$15,5,IF(J534&lt;=Einstellungen!$D$16,4,IF(J534&lt;=Einstellungen!$D$17,3,IF(J534&lt;=Einstellungen!$D$18,2,1)))))))</f>
        <v/>
      </c>
      <c r="L534" s="37" t="str">
        <f>IF(Kundendaten!C535="","",IF(J534&lt;0,-1,IF(J534&gt;Einstellungen!$C$11,0,IF(Kundendaten!K535&gt;=Einstellungen!$C$24,5,IF(Kundendaten!K535&gt;=Einstellungen!$C$25,4,IF(Kundendaten!K535&gt;=Einstellungen!$C$26,3,IF(Kundendaten!K535&gt;=Einstellungen!$C$27,2,1)))))))</f>
        <v/>
      </c>
      <c r="M534" s="37" t="str">
        <f>IF(Kundendaten!C535="","",IF(J534&lt;0,-1,IF(J534&gt;Einstellungen!$C$11,0,IF(Kundendaten!L535&gt;=Einstellungen!$C$32,5,IF(Kundendaten!L535&gt;=Einstellungen!$C$33,4,IF(Kundendaten!L535&gt;=Einstellungen!$C$34,3,IF(Kundendaten!L535&gt;=Einstellungen!$C$35,2,1)))))))</f>
        <v/>
      </c>
      <c r="N534" s="37" t="str">
        <f>IF(Kundendaten!C535="","",IF(K534=-1,"",IF(K534=0,0,IF(SUM(Einstellungen!$G$15,Einstellungen!$G$24,Einstellungen!$G$32)&lt;&gt;100,"—",ROUND((K534*Einstellungen!$G$15+L534*Einstellungen!$G$24+M534*Einstellungen!$G$32)/100,1)))))</f>
        <v/>
      </c>
      <c r="O534" s="37" t="str">
        <f>IF(Kundendaten!C535="","",IF(K534=-1,"⚠ Datenfehler",IF(K534=0,"Inaktiv",IF(SUM(Einstellungen!$G$15,Einstellungen!$G$24,Einstellungen!$G$32)&lt;&gt;100,"—",IF(N534&gt;=4,"Champion",IF(N534&gt;=3,"Entwicklung",IF(N534&gt;=2,"Gefährdet","Abwanderung")))))))</f>
        <v/>
      </c>
    </row>
    <row r="535" spans="2:15" ht="14.25" customHeight="1" x14ac:dyDescent="0.35">
      <c r="B535" s="37" t="str">
        <f>IF(Kundendaten!C536="","",Kundendaten!B536)</f>
        <v/>
      </c>
      <c r="C535" s="38" t="str">
        <f>IF(Kundendaten!C536="","",IF(Kundendaten!C536="","",Kundendaten!C536))</f>
        <v/>
      </c>
      <c r="D535" s="38" t="str">
        <f>IF(Kundendaten!C536="","",IF(Kundendaten!D536="","",Kundendaten!D536))</f>
        <v/>
      </c>
      <c r="E535" s="38" t="str">
        <f>IF(Kundendaten!C536="","",IF(Kundendaten!E536="","",Kundendaten!E536))</f>
        <v/>
      </c>
      <c r="F535" s="38" t="str">
        <f>IF(Kundendaten!C536="","",IF(Kundendaten!F536="","",Kundendaten!F536))</f>
        <v/>
      </c>
      <c r="G535" s="37" t="str">
        <f>IF(Kundendaten!C536="","",IF(Kundendaten!G536="","",Kundendaten!G536))</f>
        <v/>
      </c>
      <c r="H535" s="38" t="str">
        <f>IF(Kundendaten!C536="","",IF(Kundendaten!H536="","",Kundendaten!H536))</f>
        <v/>
      </c>
      <c r="I535" s="37" t="str">
        <f>IF(Kundendaten!C536="","",IF(Kundendaten!I536="","",IF(OR(UPPER(Kundendaten!I536)="D",UPPER(Kundendaten!I536)="DE",UPPER(Kundendaten!I536)="DEU",UPPER(Kundendaten!I536)="DEUTSCHLAND",UPPER(Kundendaten!I536)="GERMANY",UPPER(Kundendaten!I536)="GER"),"",IFERROR(UPPER(VLOOKUP(UPPER(Kundendaten!I536),Laendercodes!$A:$B,2,FALSE())),UPPER(Kundendaten!I536)))))</f>
        <v/>
      </c>
      <c r="J535" s="59" t="str">
        <f>IF(Kundendaten!C536="","",Einstellungen!$C$9-Kundendaten!J536)</f>
        <v/>
      </c>
      <c r="K535" s="37" t="str">
        <f>IF(Kundendaten!C536="","",IF(J535&lt;0,-1,IF(J535&gt;Einstellungen!$C$11,0,IF(J535&lt;=Einstellungen!$D$15,5,IF(J535&lt;=Einstellungen!$D$16,4,IF(J535&lt;=Einstellungen!$D$17,3,IF(J535&lt;=Einstellungen!$D$18,2,1)))))))</f>
        <v/>
      </c>
      <c r="L535" s="37" t="str">
        <f>IF(Kundendaten!C536="","",IF(J535&lt;0,-1,IF(J535&gt;Einstellungen!$C$11,0,IF(Kundendaten!K536&gt;=Einstellungen!$C$24,5,IF(Kundendaten!K536&gt;=Einstellungen!$C$25,4,IF(Kundendaten!K536&gt;=Einstellungen!$C$26,3,IF(Kundendaten!K536&gt;=Einstellungen!$C$27,2,1)))))))</f>
        <v/>
      </c>
      <c r="M535" s="37" t="str">
        <f>IF(Kundendaten!C536="","",IF(J535&lt;0,-1,IF(J535&gt;Einstellungen!$C$11,0,IF(Kundendaten!L536&gt;=Einstellungen!$C$32,5,IF(Kundendaten!L536&gt;=Einstellungen!$C$33,4,IF(Kundendaten!L536&gt;=Einstellungen!$C$34,3,IF(Kundendaten!L536&gt;=Einstellungen!$C$35,2,1)))))))</f>
        <v/>
      </c>
      <c r="N535" s="37" t="str">
        <f>IF(Kundendaten!C536="","",IF(K535=-1,"",IF(K535=0,0,IF(SUM(Einstellungen!$G$15,Einstellungen!$G$24,Einstellungen!$G$32)&lt;&gt;100,"—",ROUND((K535*Einstellungen!$G$15+L535*Einstellungen!$G$24+M535*Einstellungen!$G$32)/100,1)))))</f>
        <v/>
      </c>
      <c r="O535" s="37" t="str">
        <f>IF(Kundendaten!C536="","",IF(K535=-1,"⚠ Datenfehler",IF(K535=0,"Inaktiv",IF(SUM(Einstellungen!$G$15,Einstellungen!$G$24,Einstellungen!$G$32)&lt;&gt;100,"—",IF(N535&gt;=4,"Champion",IF(N535&gt;=3,"Entwicklung",IF(N535&gt;=2,"Gefährdet","Abwanderung")))))))</f>
        <v/>
      </c>
    </row>
    <row r="536" spans="2:15" ht="14.25" customHeight="1" x14ac:dyDescent="0.35">
      <c r="B536" s="37" t="str">
        <f>IF(Kundendaten!C537="","",Kundendaten!B537)</f>
        <v/>
      </c>
      <c r="C536" s="38" t="str">
        <f>IF(Kundendaten!C537="","",IF(Kundendaten!C537="","",Kundendaten!C537))</f>
        <v/>
      </c>
      <c r="D536" s="38" t="str">
        <f>IF(Kundendaten!C537="","",IF(Kundendaten!D537="","",Kundendaten!D537))</f>
        <v/>
      </c>
      <c r="E536" s="38" t="str">
        <f>IF(Kundendaten!C537="","",IF(Kundendaten!E537="","",Kundendaten!E537))</f>
        <v/>
      </c>
      <c r="F536" s="38" t="str">
        <f>IF(Kundendaten!C537="","",IF(Kundendaten!F537="","",Kundendaten!F537))</f>
        <v/>
      </c>
      <c r="G536" s="37" t="str">
        <f>IF(Kundendaten!C537="","",IF(Kundendaten!G537="","",Kundendaten!G537))</f>
        <v/>
      </c>
      <c r="H536" s="38" t="str">
        <f>IF(Kundendaten!C537="","",IF(Kundendaten!H537="","",Kundendaten!H537))</f>
        <v/>
      </c>
      <c r="I536" s="37" t="str">
        <f>IF(Kundendaten!C537="","",IF(Kundendaten!I537="","",IF(OR(UPPER(Kundendaten!I537)="D",UPPER(Kundendaten!I537)="DE",UPPER(Kundendaten!I537)="DEU",UPPER(Kundendaten!I537)="DEUTSCHLAND",UPPER(Kundendaten!I537)="GERMANY",UPPER(Kundendaten!I537)="GER"),"",IFERROR(UPPER(VLOOKUP(UPPER(Kundendaten!I537),Laendercodes!$A:$B,2,FALSE())),UPPER(Kundendaten!I537)))))</f>
        <v/>
      </c>
      <c r="J536" s="59" t="str">
        <f>IF(Kundendaten!C537="","",Einstellungen!$C$9-Kundendaten!J537)</f>
        <v/>
      </c>
      <c r="K536" s="37" t="str">
        <f>IF(Kundendaten!C537="","",IF(J536&lt;0,-1,IF(J536&gt;Einstellungen!$C$11,0,IF(J536&lt;=Einstellungen!$D$15,5,IF(J536&lt;=Einstellungen!$D$16,4,IF(J536&lt;=Einstellungen!$D$17,3,IF(J536&lt;=Einstellungen!$D$18,2,1)))))))</f>
        <v/>
      </c>
      <c r="L536" s="37" t="str">
        <f>IF(Kundendaten!C537="","",IF(J536&lt;0,-1,IF(J536&gt;Einstellungen!$C$11,0,IF(Kundendaten!K537&gt;=Einstellungen!$C$24,5,IF(Kundendaten!K537&gt;=Einstellungen!$C$25,4,IF(Kundendaten!K537&gt;=Einstellungen!$C$26,3,IF(Kundendaten!K537&gt;=Einstellungen!$C$27,2,1)))))))</f>
        <v/>
      </c>
      <c r="M536" s="37" t="str">
        <f>IF(Kundendaten!C537="","",IF(J536&lt;0,-1,IF(J536&gt;Einstellungen!$C$11,0,IF(Kundendaten!L537&gt;=Einstellungen!$C$32,5,IF(Kundendaten!L537&gt;=Einstellungen!$C$33,4,IF(Kundendaten!L537&gt;=Einstellungen!$C$34,3,IF(Kundendaten!L537&gt;=Einstellungen!$C$35,2,1)))))))</f>
        <v/>
      </c>
      <c r="N536" s="37" t="str">
        <f>IF(Kundendaten!C537="","",IF(K536=-1,"",IF(K536=0,0,IF(SUM(Einstellungen!$G$15,Einstellungen!$G$24,Einstellungen!$G$32)&lt;&gt;100,"—",ROUND((K536*Einstellungen!$G$15+L536*Einstellungen!$G$24+M536*Einstellungen!$G$32)/100,1)))))</f>
        <v/>
      </c>
      <c r="O536" s="37" t="str">
        <f>IF(Kundendaten!C537="","",IF(K536=-1,"⚠ Datenfehler",IF(K536=0,"Inaktiv",IF(SUM(Einstellungen!$G$15,Einstellungen!$G$24,Einstellungen!$G$32)&lt;&gt;100,"—",IF(N536&gt;=4,"Champion",IF(N536&gt;=3,"Entwicklung",IF(N536&gt;=2,"Gefährdet","Abwanderung")))))))</f>
        <v/>
      </c>
    </row>
    <row r="537" spans="2:15" ht="14.25" customHeight="1" x14ac:dyDescent="0.35">
      <c r="B537" s="37" t="str">
        <f>IF(Kundendaten!C538="","",Kundendaten!B538)</f>
        <v/>
      </c>
      <c r="C537" s="38" t="str">
        <f>IF(Kundendaten!C538="","",IF(Kundendaten!C538="","",Kundendaten!C538))</f>
        <v/>
      </c>
      <c r="D537" s="38" t="str">
        <f>IF(Kundendaten!C538="","",IF(Kundendaten!D538="","",Kundendaten!D538))</f>
        <v/>
      </c>
      <c r="E537" s="38" t="str">
        <f>IF(Kundendaten!C538="","",IF(Kundendaten!E538="","",Kundendaten!E538))</f>
        <v/>
      </c>
      <c r="F537" s="38" t="str">
        <f>IF(Kundendaten!C538="","",IF(Kundendaten!F538="","",Kundendaten!F538))</f>
        <v/>
      </c>
      <c r="G537" s="37" t="str">
        <f>IF(Kundendaten!C538="","",IF(Kundendaten!G538="","",Kundendaten!G538))</f>
        <v/>
      </c>
      <c r="H537" s="38" t="str">
        <f>IF(Kundendaten!C538="","",IF(Kundendaten!H538="","",Kundendaten!H538))</f>
        <v/>
      </c>
      <c r="I537" s="37" t="str">
        <f>IF(Kundendaten!C538="","",IF(Kundendaten!I538="","",IF(OR(UPPER(Kundendaten!I538)="D",UPPER(Kundendaten!I538)="DE",UPPER(Kundendaten!I538)="DEU",UPPER(Kundendaten!I538)="DEUTSCHLAND",UPPER(Kundendaten!I538)="GERMANY",UPPER(Kundendaten!I538)="GER"),"",IFERROR(UPPER(VLOOKUP(UPPER(Kundendaten!I538),Laendercodes!$A:$B,2,FALSE())),UPPER(Kundendaten!I538)))))</f>
        <v/>
      </c>
      <c r="J537" s="59" t="str">
        <f>IF(Kundendaten!C538="","",Einstellungen!$C$9-Kundendaten!J538)</f>
        <v/>
      </c>
      <c r="K537" s="37" t="str">
        <f>IF(Kundendaten!C538="","",IF(J537&lt;0,-1,IF(J537&gt;Einstellungen!$C$11,0,IF(J537&lt;=Einstellungen!$D$15,5,IF(J537&lt;=Einstellungen!$D$16,4,IF(J537&lt;=Einstellungen!$D$17,3,IF(J537&lt;=Einstellungen!$D$18,2,1)))))))</f>
        <v/>
      </c>
      <c r="L537" s="37" t="str">
        <f>IF(Kundendaten!C538="","",IF(J537&lt;0,-1,IF(J537&gt;Einstellungen!$C$11,0,IF(Kundendaten!K538&gt;=Einstellungen!$C$24,5,IF(Kundendaten!K538&gt;=Einstellungen!$C$25,4,IF(Kundendaten!K538&gt;=Einstellungen!$C$26,3,IF(Kundendaten!K538&gt;=Einstellungen!$C$27,2,1)))))))</f>
        <v/>
      </c>
      <c r="M537" s="37" t="str">
        <f>IF(Kundendaten!C538="","",IF(J537&lt;0,-1,IF(J537&gt;Einstellungen!$C$11,0,IF(Kundendaten!L538&gt;=Einstellungen!$C$32,5,IF(Kundendaten!L538&gt;=Einstellungen!$C$33,4,IF(Kundendaten!L538&gt;=Einstellungen!$C$34,3,IF(Kundendaten!L538&gt;=Einstellungen!$C$35,2,1)))))))</f>
        <v/>
      </c>
      <c r="N537" s="37" t="str">
        <f>IF(Kundendaten!C538="","",IF(K537=-1,"",IF(K537=0,0,IF(SUM(Einstellungen!$G$15,Einstellungen!$G$24,Einstellungen!$G$32)&lt;&gt;100,"—",ROUND((K537*Einstellungen!$G$15+L537*Einstellungen!$G$24+M537*Einstellungen!$G$32)/100,1)))))</f>
        <v/>
      </c>
      <c r="O537" s="37" t="str">
        <f>IF(Kundendaten!C538="","",IF(K537=-1,"⚠ Datenfehler",IF(K537=0,"Inaktiv",IF(SUM(Einstellungen!$G$15,Einstellungen!$G$24,Einstellungen!$G$32)&lt;&gt;100,"—",IF(N537&gt;=4,"Champion",IF(N537&gt;=3,"Entwicklung",IF(N537&gt;=2,"Gefährdet","Abwanderung")))))))</f>
        <v/>
      </c>
    </row>
    <row r="538" spans="2:15" ht="14.25" customHeight="1" x14ac:dyDescent="0.35">
      <c r="B538" s="37" t="str">
        <f>IF(Kundendaten!C539="","",Kundendaten!B539)</f>
        <v/>
      </c>
      <c r="C538" s="38" t="str">
        <f>IF(Kundendaten!C539="","",IF(Kundendaten!C539="","",Kundendaten!C539))</f>
        <v/>
      </c>
      <c r="D538" s="38" t="str">
        <f>IF(Kundendaten!C539="","",IF(Kundendaten!D539="","",Kundendaten!D539))</f>
        <v/>
      </c>
      <c r="E538" s="38" t="str">
        <f>IF(Kundendaten!C539="","",IF(Kundendaten!E539="","",Kundendaten!E539))</f>
        <v/>
      </c>
      <c r="F538" s="38" t="str">
        <f>IF(Kundendaten!C539="","",IF(Kundendaten!F539="","",Kundendaten!F539))</f>
        <v/>
      </c>
      <c r="G538" s="37" t="str">
        <f>IF(Kundendaten!C539="","",IF(Kundendaten!G539="","",Kundendaten!G539))</f>
        <v/>
      </c>
      <c r="H538" s="38" t="str">
        <f>IF(Kundendaten!C539="","",IF(Kundendaten!H539="","",Kundendaten!H539))</f>
        <v/>
      </c>
      <c r="I538" s="37" t="str">
        <f>IF(Kundendaten!C539="","",IF(Kundendaten!I539="","",IF(OR(UPPER(Kundendaten!I539)="D",UPPER(Kundendaten!I539)="DE",UPPER(Kundendaten!I539)="DEU",UPPER(Kundendaten!I539)="DEUTSCHLAND",UPPER(Kundendaten!I539)="GERMANY",UPPER(Kundendaten!I539)="GER"),"",IFERROR(UPPER(VLOOKUP(UPPER(Kundendaten!I539),Laendercodes!$A:$B,2,FALSE())),UPPER(Kundendaten!I539)))))</f>
        <v/>
      </c>
      <c r="J538" s="59" t="str">
        <f>IF(Kundendaten!C539="","",Einstellungen!$C$9-Kundendaten!J539)</f>
        <v/>
      </c>
      <c r="K538" s="37" t="str">
        <f>IF(Kundendaten!C539="","",IF(J538&lt;0,-1,IF(J538&gt;Einstellungen!$C$11,0,IF(J538&lt;=Einstellungen!$D$15,5,IF(J538&lt;=Einstellungen!$D$16,4,IF(J538&lt;=Einstellungen!$D$17,3,IF(J538&lt;=Einstellungen!$D$18,2,1)))))))</f>
        <v/>
      </c>
      <c r="L538" s="37" t="str">
        <f>IF(Kundendaten!C539="","",IF(J538&lt;0,-1,IF(J538&gt;Einstellungen!$C$11,0,IF(Kundendaten!K539&gt;=Einstellungen!$C$24,5,IF(Kundendaten!K539&gt;=Einstellungen!$C$25,4,IF(Kundendaten!K539&gt;=Einstellungen!$C$26,3,IF(Kundendaten!K539&gt;=Einstellungen!$C$27,2,1)))))))</f>
        <v/>
      </c>
      <c r="M538" s="37" t="str">
        <f>IF(Kundendaten!C539="","",IF(J538&lt;0,-1,IF(J538&gt;Einstellungen!$C$11,0,IF(Kundendaten!L539&gt;=Einstellungen!$C$32,5,IF(Kundendaten!L539&gt;=Einstellungen!$C$33,4,IF(Kundendaten!L539&gt;=Einstellungen!$C$34,3,IF(Kundendaten!L539&gt;=Einstellungen!$C$35,2,1)))))))</f>
        <v/>
      </c>
      <c r="N538" s="37" t="str">
        <f>IF(Kundendaten!C539="","",IF(K538=-1,"",IF(K538=0,0,IF(SUM(Einstellungen!$G$15,Einstellungen!$G$24,Einstellungen!$G$32)&lt;&gt;100,"—",ROUND((K538*Einstellungen!$G$15+L538*Einstellungen!$G$24+M538*Einstellungen!$G$32)/100,1)))))</f>
        <v/>
      </c>
      <c r="O538" s="37" t="str">
        <f>IF(Kundendaten!C539="","",IF(K538=-1,"⚠ Datenfehler",IF(K538=0,"Inaktiv",IF(SUM(Einstellungen!$G$15,Einstellungen!$G$24,Einstellungen!$G$32)&lt;&gt;100,"—",IF(N538&gt;=4,"Champion",IF(N538&gt;=3,"Entwicklung",IF(N538&gt;=2,"Gefährdet","Abwanderung")))))))</f>
        <v/>
      </c>
    </row>
    <row r="539" spans="2:15" ht="14.25" customHeight="1" x14ac:dyDescent="0.35">
      <c r="B539" s="37" t="str">
        <f>IF(Kundendaten!C540="","",Kundendaten!B540)</f>
        <v/>
      </c>
      <c r="C539" s="38" t="str">
        <f>IF(Kundendaten!C540="","",IF(Kundendaten!C540="","",Kundendaten!C540))</f>
        <v/>
      </c>
      <c r="D539" s="38" t="str">
        <f>IF(Kundendaten!C540="","",IF(Kundendaten!D540="","",Kundendaten!D540))</f>
        <v/>
      </c>
      <c r="E539" s="38" t="str">
        <f>IF(Kundendaten!C540="","",IF(Kundendaten!E540="","",Kundendaten!E540))</f>
        <v/>
      </c>
      <c r="F539" s="38" t="str">
        <f>IF(Kundendaten!C540="","",IF(Kundendaten!F540="","",Kundendaten!F540))</f>
        <v/>
      </c>
      <c r="G539" s="37" t="str">
        <f>IF(Kundendaten!C540="","",IF(Kundendaten!G540="","",Kundendaten!G540))</f>
        <v/>
      </c>
      <c r="H539" s="38" t="str">
        <f>IF(Kundendaten!C540="","",IF(Kundendaten!H540="","",Kundendaten!H540))</f>
        <v/>
      </c>
      <c r="I539" s="37" t="str">
        <f>IF(Kundendaten!C540="","",IF(Kundendaten!I540="","",IF(OR(UPPER(Kundendaten!I540)="D",UPPER(Kundendaten!I540)="DE",UPPER(Kundendaten!I540)="DEU",UPPER(Kundendaten!I540)="DEUTSCHLAND",UPPER(Kundendaten!I540)="GERMANY",UPPER(Kundendaten!I540)="GER"),"",IFERROR(UPPER(VLOOKUP(UPPER(Kundendaten!I540),Laendercodes!$A:$B,2,FALSE())),UPPER(Kundendaten!I540)))))</f>
        <v/>
      </c>
      <c r="J539" s="59" t="str">
        <f>IF(Kundendaten!C540="","",Einstellungen!$C$9-Kundendaten!J540)</f>
        <v/>
      </c>
      <c r="K539" s="37" t="str">
        <f>IF(Kundendaten!C540="","",IF(J539&lt;0,-1,IF(J539&gt;Einstellungen!$C$11,0,IF(J539&lt;=Einstellungen!$D$15,5,IF(J539&lt;=Einstellungen!$D$16,4,IF(J539&lt;=Einstellungen!$D$17,3,IF(J539&lt;=Einstellungen!$D$18,2,1)))))))</f>
        <v/>
      </c>
      <c r="L539" s="37" t="str">
        <f>IF(Kundendaten!C540="","",IF(J539&lt;0,-1,IF(J539&gt;Einstellungen!$C$11,0,IF(Kundendaten!K540&gt;=Einstellungen!$C$24,5,IF(Kundendaten!K540&gt;=Einstellungen!$C$25,4,IF(Kundendaten!K540&gt;=Einstellungen!$C$26,3,IF(Kundendaten!K540&gt;=Einstellungen!$C$27,2,1)))))))</f>
        <v/>
      </c>
      <c r="M539" s="37" t="str">
        <f>IF(Kundendaten!C540="","",IF(J539&lt;0,-1,IF(J539&gt;Einstellungen!$C$11,0,IF(Kundendaten!L540&gt;=Einstellungen!$C$32,5,IF(Kundendaten!L540&gt;=Einstellungen!$C$33,4,IF(Kundendaten!L540&gt;=Einstellungen!$C$34,3,IF(Kundendaten!L540&gt;=Einstellungen!$C$35,2,1)))))))</f>
        <v/>
      </c>
      <c r="N539" s="37" t="str">
        <f>IF(Kundendaten!C540="","",IF(K539=-1,"",IF(K539=0,0,IF(SUM(Einstellungen!$G$15,Einstellungen!$G$24,Einstellungen!$G$32)&lt;&gt;100,"—",ROUND((K539*Einstellungen!$G$15+L539*Einstellungen!$G$24+M539*Einstellungen!$G$32)/100,1)))))</f>
        <v/>
      </c>
      <c r="O539" s="37" t="str">
        <f>IF(Kundendaten!C540="","",IF(K539=-1,"⚠ Datenfehler",IF(K539=0,"Inaktiv",IF(SUM(Einstellungen!$G$15,Einstellungen!$G$24,Einstellungen!$G$32)&lt;&gt;100,"—",IF(N539&gt;=4,"Champion",IF(N539&gt;=3,"Entwicklung",IF(N539&gt;=2,"Gefährdet","Abwanderung")))))))</f>
        <v/>
      </c>
    </row>
    <row r="540" spans="2:15" ht="14.25" customHeight="1" x14ac:dyDescent="0.35">
      <c r="B540" s="37" t="str">
        <f>IF(Kundendaten!C541="","",Kundendaten!B541)</f>
        <v/>
      </c>
      <c r="C540" s="38" t="str">
        <f>IF(Kundendaten!C541="","",IF(Kundendaten!C541="","",Kundendaten!C541))</f>
        <v/>
      </c>
      <c r="D540" s="38" t="str">
        <f>IF(Kundendaten!C541="","",IF(Kundendaten!D541="","",Kundendaten!D541))</f>
        <v/>
      </c>
      <c r="E540" s="38" t="str">
        <f>IF(Kundendaten!C541="","",IF(Kundendaten!E541="","",Kundendaten!E541))</f>
        <v/>
      </c>
      <c r="F540" s="38" t="str">
        <f>IF(Kundendaten!C541="","",IF(Kundendaten!F541="","",Kundendaten!F541))</f>
        <v/>
      </c>
      <c r="G540" s="37" t="str">
        <f>IF(Kundendaten!C541="","",IF(Kundendaten!G541="","",Kundendaten!G541))</f>
        <v/>
      </c>
      <c r="H540" s="38" t="str">
        <f>IF(Kundendaten!C541="","",IF(Kundendaten!H541="","",Kundendaten!H541))</f>
        <v/>
      </c>
      <c r="I540" s="37" t="str">
        <f>IF(Kundendaten!C541="","",IF(Kundendaten!I541="","",IF(OR(UPPER(Kundendaten!I541)="D",UPPER(Kundendaten!I541)="DE",UPPER(Kundendaten!I541)="DEU",UPPER(Kundendaten!I541)="DEUTSCHLAND",UPPER(Kundendaten!I541)="GERMANY",UPPER(Kundendaten!I541)="GER"),"",IFERROR(UPPER(VLOOKUP(UPPER(Kundendaten!I541),Laendercodes!$A:$B,2,FALSE())),UPPER(Kundendaten!I541)))))</f>
        <v/>
      </c>
      <c r="J540" s="59" t="str">
        <f>IF(Kundendaten!C541="","",Einstellungen!$C$9-Kundendaten!J541)</f>
        <v/>
      </c>
      <c r="K540" s="37" t="str">
        <f>IF(Kundendaten!C541="","",IF(J540&lt;0,-1,IF(J540&gt;Einstellungen!$C$11,0,IF(J540&lt;=Einstellungen!$D$15,5,IF(J540&lt;=Einstellungen!$D$16,4,IF(J540&lt;=Einstellungen!$D$17,3,IF(J540&lt;=Einstellungen!$D$18,2,1)))))))</f>
        <v/>
      </c>
      <c r="L540" s="37" t="str">
        <f>IF(Kundendaten!C541="","",IF(J540&lt;0,-1,IF(J540&gt;Einstellungen!$C$11,0,IF(Kundendaten!K541&gt;=Einstellungen!$C$24,5,IF(Kundendaten!K541&gt;=Einstellungen!$C$25,4,IF(Kundendaten!K541&gt;=Einstellungen!$C$26,3,IF(Kundendaten!K541&gt;=Einstellungen!$C$27,2,1)))))))</f>
        <v/>
      </c>
      <c r="M540" s="37" t="str">
        <f>IF(Kundendaten!C541="","",IF(J540&lt;0,-1,IF(J540&gt;Einstellungen!$C$11,0,IF(Kundendaten!L541&gt;=Einstellungen!$C$32,5,IF(Kundendaten!L541&gt;=Einstellungen!$C$33,4,IF(Kundendaten!L541&gt;=Einstellungen!$C$34,3,IF(Kundendaten!L541&gt;=Einstellungen!$C$35,2,1)))))))</f>
        <v/>
      </c>
      <c r="N540" s="37" t="str">
        <f>IF(Kundendaten!C541="","",IF(K540=-1,"",IF(K540=0,0,IF(SUM(Einstellungen!$G$15,Einstellungen!$G$24,Einstellungen!$G$32)&lt;&gt;100,"—",ROUND((K540*Einstellungen!$G$15+L540*Einstellungen!$G$24+M540*Einstellungen!$G$32)/100,1)))))</f>
        <v/>
      </c>
      <c r="O540" s="37" t="str">
        <f>IF(Kundendaten!C541="","",IF(K540=-1,"⚠ Datenfehler",IF(K540=0,"Inaktiv",IF(SUM(Einstellungen!$G$15,Einstellungen!$G$24,Einstellungen!$G$32)&lt;&gt;100,"—",IF(N540&gt;=4,"Champion",IF(N540&gt;=3,"Entwicklung",IF(N540&gt;=2,"Gefährdet","Abwanderung")))))))</f>
        <v/>
      </c>
    </row>
    <row r="541" spans="2:15" ht="14.25" customHeight="1" x14ac:dyDescent="0.35">
      <c r="B541" s="37" t="str">
        <f>IF(Kundendaten!C542="","",Kundendaten!B542)</f>
        <v/>
      </c>
      <c r="C541" s="38" t="str">
        <f>IF(Kundendaten!C542="","",IF(Kundendaten!C542="","",Kundendaten!C542))</f>
        <v/>
      </c>
      <c r="D541" s="38" t="str">
        <f>IF(Kundendaten!C542="","",IF(Kundendaten!D542="","",Kundendaten!D542))</f>
        <v/>
      </c>
      <c r="E541" s="38" t="str">
        <f>IF(Kundendaten!C542="","",IF(Kundendaten!E542="","",Kundendaten!E542))</f>
        <v/>
      </c>
      <c r="F541" s="38" t="str">
        <f>IF(Kundendaten!C542="","",IF(Kundendaten!F542="","",Kundendaten!F542))</f>
        <v/>
      </c>
      <c r="G541" s="37" t="str">
        <f>IF(Kundendaten!C542="","",IF(Kundendaten!G542="","",Kundendaten!G542))</f>
        <v/>
      </c>
      <c r="H541" s="38" t="str">
        <f>IF(Kundendaten!C542="","",IF(Kundendaten!H542="","",Kundendaten!H542))</f>
        <v/>
      </c>
      <c r="I541" s="37" t="str">
        <f>IF(Kundendaten!C542="","",IF(Kundendaten!I542="","",IF(OR(UPPER(Kundendaten!I542)="D",UPPER(Kundendaten!I542)="DE",UPPER(Kundendaten!I542)="DEU",UPPER(Kundendaten!I542)="DEUTSCHLAND",UPPER(Kundendaten!I542)="GERMANY",UPPER(Kundendaten!I542)="GER"),"",IFERROR(UPPER(VLOOKUP(UPPER(Kundendaten!I542),Laendercodes!$A:$B,2,FALSE())),UPPER(Kundendaten!I542)))))</f>
        <v/>
      </c>
      <c r="J541" s="59" t="str">
        <f>IF(Kundendaten!C542="","",Einstellungen!$C$9-Kundendaten!J542)</f>
        <v/>
      </c>
      <c r="K541" s="37" t="str">
        <f>IF(Kundendaten!C542="","",IF(J541&lt;0,-1,IF(J541&gt;Einstellungen!$C$11,0,IF(J541&lt;=Einstellungen!$D$15,5,IF(J541&lt;=Einstellungen!$D$16,4,IF(J541&lt;=Einstellungen!$D$17,3,IF(J541&lt;=Einstellungen!$D$18,2,1)))))))</f>
        <v/>
      </c>
      <c r="L541" s="37" t="str">
        <f>IF(Kundendaten!C542="","",IF(J541&lt;0,-1,IF(J541&gt;Einstellungen!$C$11,0,IF(Kundendaten!K542&gt;=Einstellungen!$C$24,5,IF(Kundendaten!K542&gt;=Einstellungen!$C$25,4,IF(Kundendaten!K542&gt;=Einstellungen!$C$26,3,IF(Kundendaten!K542&gt;=Einstellungen!$C$27,2,1)))))))</f>
        <v/>
      </c>
      <c r="M541" s="37" t="str">
        <f>IF(Kundendaten!C542="","",IF(J541&lt;0,-1,IF(J541&gt;Einstellungen!$C$11,0,IF(Kundendaten!L542&gt;=Einstellungen!$C$32,5,IF(Kundendaten!L542&gt;=Einstellungen!$C$33,4,IF(Kundendaten!L542&gt;=Einstellungen!$C$34,3,IF(Kundendaten!L542&gt;=Einstellungen!$C$35,2,1)))))))</f>
        <v/>
      </c>
      <c r="N541" s="37" t="str">
        <f>IF(Kundendaten!C542="","",IF(K541=-1,"",IF(K541=0,0,IF(SUM(Einstellungen!$G$15,Einstellungen!$G$24,Einstellungen!$G$32)&lt;&gt;100,"—",ROUND((K541*Einstellungen!$G$15+L541*Einstellungen!$G$24+M541*Einstellungen!$G$32)/100,1)))))</f>
        <v/>
      </c>
      <c r="O541" s="37" t="str">
        <f>IF(Kundendaten!C542="","",IF(K541=-1,"⚠ Datenfehler",IF(K541=0,"Inaktiv",IF(SUM(Einstellungen!$G$15,Einstellungen!$G$24,Einstellungen!$G$32)&lt;&gt;100,"—",IF(N541&gt;=4,"Champion",IF(N541&gt;=3,"Entwicklung",IF(N541&gt;=2,"Gefährdet","Abwanderung")))))))</f>
        <v/>
      </c>
    </row>
    <row r="542" spans="2:15" ht="14.25" customHeight="1" x14ac:dyDescent="0.35">
      <c r="B542" s="37" t="str">
        <f>IF(Kundendaten!C543="","",Kundendaten!B543)</f>
        <v/>
      </c>
      <c r="C542" s="38" t="str">
        <f>IF(Kundendaten!C543="","",IF(Kundendaten!C543="","",Kundendaten!C543))</f>
        <v/>
      </c>
      <c r="D542" s="38" t="str">
        <f>IF(Kundendaten!C543="","",IF(Kundendaten!D543="","",Kundendaten!D543))</f>
        <v/>
      </c>
      <c r="E542" s="38" t="str">
        <f>IF(Kundendaten!C543="","",IF(Kundendaten!E543="","",Kundendaten!E543))</f>
        <v/>
      </c>
      <c r="F542" s="38" t="str">
        <f>IF(Kundendaten!C543="","",IF(Kundendaten!F543="","",Kundendaten!F543))</f>
        <v/>
      </c>
      <c r="G542" s="37" t="str">
        <f>IF(Kundendaten!C543="","",IF(Kundendaten!G543="","",Kundendaten!G543))</f>
        <v/>
      </c>
      <c r="H542" s="38" t="str">
        <f>IF(Kundendaten!C543="","",IF(Kundendaten!H543="","",Kundendaten!H543))</f>
        <v/>
      </c>
      <c r="I542" s="37" t="str">
        <f>IF(Kundendaten!C543="","",IF(Kundendaten!I543="","",IF(OR(UPPER(Kundendaten!I543)="D",UPPER(Kundendaten!I543)="DE",UPPER(Kundendaten!I543)="DEU",UPPER(Kundendaten!I543)="DEUTSCHLAND",UPPER(Kundendaten!I543)="GERMANY",UPPER(Kundendaten!I543)="GER"),"",IFERROR(UPPER(VLOOKUP(UPPER(Kundendaten!I543),Laendercodes!$A:$B,2,FALSE())),UPPER(Kundendaten!I543)))))</f>
        <v/>
      </c>
      <c r="J542" s="59" t="str">
        <f>IF(Kundendaten!C543="","",Einstellungen!$C$9-Kundendaten!J543)</f>
        <v/>
      </c>
      <c r="K542" s="37" t="str">
        <f>IF(Kundendaten!C543="","",IF(J542&lt;0,-1,IF(J542&gt;Einstellungen!$C$11,0,IF(J542&lt;=Einstellungen!$D$15,5,IF(J542&lt;=Einstellungen!$D$16,4,IF(J542&lt;=Einstellungen!$D$17,3,IF(J542&lt;=Einstellungen!$D$18,2,1)))))))</f>
        <v/>
      </c>
      <c r="L542" s="37" t="str">
        <f>IF(Kundendaten!C543="","",IF(J542&lt;0,-1,IF(J542&gt;Einstellungen!$C$11,0,IF(Kundendaten!K543&gt;=Einstellungen!$C$24,5,IF(Kundendaten!K543&gt;=Einstellungen!$C$25,4,IF(Kundendaten!K543&gt;=Einstellungen!$C$26,3,IF(Kundendaten!K543&gt;=Einstellungen!$C$27,2,1)))))))</f>
        <v/>
      </c>
      <c r="M542" s="37" t="str">
        <f>IF(Kundendaten!C543="","",IF(J542&lt;0,-1,IF(J542&gt;Einstellungen!$C$11,0,IF(Kundendaten!L543&gt;=Einstellungen!$C$32,5,IF(Kundendaten!L543&gt;=Einstellungen!$C$33,4,IF(Kundendaten!L543&gt;=Einstellungen!$C$34,3,IF(Kundendaten!L543&gt;=Einstellungen!$C$35,2,1)))))))</f>
        <v/>
      </c>
      <c r="N542" s="37" t="str">
        <f>IF(Kundendaten!C543="","",IF(K542=-1,"",IF(K542=0,0,IF(SUM(Einstellungen!$G$15,Einstellungen!$G$24,Einstellungen!$G$32)&lt;&gt;100,"—",ROUND((K542*Einstellungen!$G$15+L542*Einstellungen!$G$24+M542*Einstellungen!$G$32)/100,1)))))</f>
        <v/>
      </c>
      <c r="O542" s="37" t="str">
        <f>IF(Kundendaten!C543="","",IF(K542=-1,"⚠ Datenfehler",IF(K542=0,"Inaktiv",IF(SUM(Einstellungen!$G$15,Einstellungen!$G$24,Einstellungen!$G$32)&lt;&gt;100,"—",IF(N542&gt;=4,"Champion",IF(N542&gt;=3,"Entwicklung",IF(N542&gt;=2,"Gefährdet","Abwanderung")))))))</f>
        <v/>
      </c>
    </row>
    <row r="543" spans="2:15" ht="14.25" customHeight="1" x14ac:dyDescent="0.35">
      <c r="B543" s="37" t="str">
        <f>IF(Kundendaten!C544="","",Kundendaten!B544)</f>
        <v/>
      </c>
      <c r="C543" s="38" t="str">
        <f>IF(Kundendaten!C544="","",IF(Kundendaten!C544="","",Kundendaten!C544))</f>
        <v/>
      </c>
      <c r="D543" s="38" t="str">
        <f>IF(Kundendaten!C544="","",IF(Kundendaten!D544="","",Kundendaten!D544))</f>
        <v/>
      </c>
      <c r="E543" s="38" t="str">
        <f>IF(Kundendaten!C544="","",IF(Kundendaten!E544="","",Kundendaten!E544))</f>
        <v/>
      </c>
      <c r="F543" s="38" t="str">
        <f>IF(Kundendaten!C544="","",IF(Kundendaten!F544="","",Kundendaten!F544))</f>
        <v/>
      </c>
      <c r="G543" s="37" t="str">
        <f>IF(Kundendaten!C544="","",IF(Kundendaten!G544="","",Kundendaten!G544))</f>
        <v/>
      </c>
      <c r="H543" s="38" t="str">
        <f>IF(Kundendaten!C544="","",IF(Kundendaten!H544="","",Kundendaten!H544))</f>
        <v/>
      </c>
      <c r="I543" s="37" t="str">
        <f>IF(Kundendaten!C544="","",IF(Kundendaten!I544="","",IF(OR(UPPER(Kundendaten!I544)="D",UPPER(Kundendaten!I544)="DE",UPPER(Kundendaten!I544)="DEU",UPPER(Kundendaten!I544)="DEUTSCHLAND",UPPER(Kundendaten!I544)="GERMANY",UPPER(Kundendaten!I544)="GER"),"",IFERROR(UPPER(VLOOKUP(UPPER(Kundendaten!I544),Laendercodes!$A:$B,2,FALSE())),UPPER(Kundendaten!I544)))))</f>
        <v/>
      </c>
      <c r="J543" s="59" t="str">
        <f>IF(Kundendaten!C544="","",Einstellungen!$C$9-Kundendaten!J544)</f>
        <v/>
      </c>
      <c r="K543" s="37" t="str">
        <f>IF(Kundendaten!C544="","",IF(J543&lt;0,-1,IF(J543&gt;Einstellungen!$C$11,0,IF(J543&lt;=Einstellungen!$D$15,5,IF(J543&lt;=Einstellungen!$D$16,4,IF(J543&lt;=Einstellungen!$D$17,3,IF(J543&lt;=Einstellungen!$D$18,2,1)))))))</f>
        <v/>
      </c>
      <c r="L543" s="37" t="str">
        <f>IF(Kundendaten!C544="","",IF(J543&lt;0,-1,IF(J543&gt;Einstellungen!$C$11,0,IF(Kundendaten!K544&gt;=Einstellungen!$C$24,5,IF(Kundendaten!K544&gt;=Einstellungen!$C$25,4,IF(Kundendaten!K544&gt;=Einstellungen!$C$26,3,IF(Kundendaten!K544&gt;=Einstellungen!$C$27,2,1)))))))</f>
        <v/>
      </c>
      <c r="M543" s="37" t="str">
        <f>IF(Kundendaten!C544="","",IF(J543&lt;0,-1,IF(J543&gt;Einstellungen!$C$11,0,IF(Kundendaten!L544&gt;=Einstellungen!$C$32,5,IF(Kundendaten!L544&gt;=Einstellungen!$C$33,4,IF(Kundendaten!L544&gt;=Einstellungen!$C$34,3,IF(Kundendaten!L544&gt;=Einstellungen!$C$35,2,1)))))))</f>
        <v/>
      </c>
      <c r="N543" s="37" t="str">
        <f>IF(Kundendaten!C544="","",IF(K543=-1,"",IF(K543=0,0,IF(SUM(Einstellungen!$G$15,Einstellungen!$G$24,Einstellungen!$G$32)&lt;&gt;100,"—",ROUND((K543*Einstellungen!$G$15+L543*Einstellungen!$G$24+M543*Einstellungen!$G$32)/100,1)))))</f>
        <v/>
      </c>
      <c r="O543" s="37" t="str">
        <f>IF(Kundendaten!C544="","",IF(K543=-1,"⚠ Datenfehler",IF(K543=0,"Inaktiv",IF(SUM(Einstellungen!$G$15,Einstellungen!$G$24,Einstellungen!$G$32)&lt;&gt;100,"—",IF(N543&gt;=4,"Champion",IF(N543&gt;=3,"Entwicklung",IF(N543&gt;=2,"Gefährdet","Abwanderung")))))))</f>
        <v/>
      </c>
    </row>
    <row r="544" spans="2:15" ht="14.25" customHeight="1" x14ac:dyDescent="0.35">
      <c r="B544" s="37" t="str">
        <f>IF(Kundendaten!C545="","",Kundendaten!B545)</f>
        <v/>
      </c>
      <c r="C544" s="38" t="str">
        <f>IF(Kundendaten!C545="","",IF(Kundendaten!C545="","",Kundendaten!C545))</f>
        <v/>
      </c>
      <c r="D544" s="38" t="str">
        <f>IF(Kundendaten!C545="","",IF(Kundendaten!D545="","",Kundendaten!D545))</f>
        <v/>
      </c>
      <c r="E544" s="38" t="str">
        <f>IF(Kundendaten!C545="","",IF(Kundendaten!E545="","",Kundendaten!E545))</f>
        <v/>
      </c>
      <c r="F544" s="38" t="str">
        <f>IF(Kundendaten!C545="","",IF(Kundendaten!F545="","",Kundendaten!F545))</f>
        <v/>
      </c>
      <c r="G544" s="37" t="str">
        <f>IF(Kundendaten!C545="","",IF(Kundendaten!G545="","",Kundendaten!G545))</f>
        <v/>
      </c>
      <c r="H544" s="38" t="str">
        <f>IF(Kundendaten!C545="","",IF(Kundendaten!H545="","",Kundendaten!H545))</f>
        <v/>
      </c>
      <c r="I544" s="37" t="str">
        <f>IF(Kundendaten!C545="","",IF(Kundendaten!I545="","",IF(OR(UPPER(Kundendaten!I545)="D",UPPER(Kundendaten!I545)="DE",UPPER(Kundendaten!I545)="DEU",UPPER(Kundendaten!I545)="DEUTSCHLAND",UPPER(Kundendaten!I545)="GERMANY",UPPER(Kundendaten!I545)="GER"),"",IFERROR(UPPER(VLOOKUP(UPPER(Kundendaten!I545),Laendercodes!$A:$B,2,FALSE())),UPPER(Kundendaten!I545)))))</f>
        <v/>
      </c>
      <c r="J544" s="59" t="str">
        <f>IF(Kundendaten!C545="","",Einstellungen!$C$9-Kundendaten!J545)</f>
        <v/>
      </c>
      <c r="K544" s="37" t="str">
        <f>IF(Kundendaten!C545="","",IF(J544&lt;0,-1,IF(J544&gt;Einstellungen!$C$11,0,IF(J544&lt;=Einstellungen!$D$15,5,IF(J544&lt;=Einstellungen!$D$16,4,IF(J544&lt;=Einstellungen!$D$17,3,IF(J544&lt;=Einstellungen!$D$18,2,1)))))))</f>
        <v/>
      </c>
      <c r="L544" s="37" t="str">
        <f>IF(Kundendaten!C545="","",IF(J544&lt;0,-1,IF(J544&gt;Einstellungen!$C$11,0,IF(Kundendaten!K545&gt;=Einstellungen!$C$24,5,IF(Kundendaten!K545&gt;=Einstellungen!$C$25,4,IF(Kundendaten!K545&gt;=Einstellungen!$C$26,3,IF(Kundendaten!K545&gt;=Einstellungen!$C$27,2,1)))))))</f>
        <v/>
      </c>
      <c r="M544" s="37" t="str">
        <f>IF(Kundendaten!C545="","",IF(J544&lt;0,-1,IF(J544&gt;Einstellungen!$C$11,0,IF(Kundendaten!L545&gt;=Einstellungen!$C$32,5,IF(Kundendaten!L545&gt;=Einstellungen!$C$33,4,IF(Kundendaten!L545&gt;=Einstellungen!$C$34,3,IF(Kundendaten!L545&gt;=Einstellungen!$C$35,2,1)))))))</f>
        <v/>
      </c>
      <c r="N544" s="37" t="str">
        <f>IF(Kundendaten!C545="","",IF(K544=-1,"",IF(K544=0,0,IF(SUM(Einstellungen!$G$15,Einstellungen!$G$24,Einstellungen!$G$32)&lt;&gt;100,"—",ROUND((K544*Einstellungen!$G$15+L544*Einstellungen!$G$24+M544*Einstellungen!$G$32)/100,1)))))</f>
        <v/>
      </c>
      <c r="O544" s="37" t="str">
        <f>IF(Kundendaten!C545="","",IF(K544=-1,"⚠ Datenfehler",IF(K544=0,"Inaktiv",IF(SUM(Einstellungen!$G$15,Einstellungen!$G$24,Einstellungen!$G$32)&lt;&gt;100,"—",IF(N544&gt;=4,"Champion",IF(N544&gt;=3,"Entwicklung",IF(N544&gt;=2,"Gefährdet","Abwanderung")))))))</f>
        <v/>
      </c>
    </row>
    <row r="545" spans="2:15" ht="14.25" customHeight="1" x14ac:dyDescent="0.35">
      <c r="B545" s="37" t="str">
        <f>IF(Kundendaten!C546="","",Kundendaten!B546)</f>
        <v/>
      </c>
      <c r="C545" s="38" t="str">
        <f>IF(Kundendaten!C546="","",IF(Kundendaten!C546="","",Kundendaten!C546))</f>
        <v/>
      </c>
      <c r="D545" s="38" t="str">
        <f>IF(Kundendaten!C546="","",IF(Kundendaten!D546="","",Kundendaten!D546))</f>
        <v/>
      </c>
      <c r="E545" s="38" t="str">
        <f>IF(Kundendaten!C546="","",IF(Kundendaten!E546="","",Kundendaten!E546))</f>
        <v/>
      </c>
      <c r="F545" s="38" t="str">
        <f>IF(Kundendaten!C546="","",IF(Kundendaten!F546="","",Kundendaten!F546))</f>
        <v/>
      </c>
      <c r="G545" s="37" t="str">
        <f>IF(Kundendaten!C546="","",IF(Kundendaten!G546="","",Kundendaten!G546))</f>
        <v/>
      </c>
      <c r="H545" s="38" t="str">
        <f>IF(Kundendaten!C546="","",IF(Kundendaten!H546="","",Kundendaten!H546))</f>
        <v/>
      </c>
      <c r="I545" s="37" t="str">
        <f>IF(Kundendaten!C546="","",IF(Kundendaten!I546="","",IF(OR(UPPER(Kundendaten!I546)="D",UPPER(Kundendaten!I546)="DE",UPPER(Kundendaten!I546)="DEU",UPPER(Kundendaten!I546)="DEUTSCHLAND",UPPER(Kundendaten!I546)="GERMANY",UPPER(Kundendaten!I546)="GER"),"",IFERROR(UPPER(VLOOKUP(UPPER(Kundendaten!I546),Laendercodes!$A:$B,2,FALSE())),UPPER(Kundendaten!I546)))))</f>
        <v/>
      </c>
      <c r="J545" s="59" t="str">
        <f>IF(Kundendaten!C546="","",Einstellungen!$C$9-Kundendaten!J546)</f>
        <v/>
      </c>
      <c r="K545" s="37" t="str">
        <f>IF(Kundendaten!C546="","",IF(J545&lt;0,-1,IF(J545&gt;Einstellungen!$C$11,0,IF(J545&lt;=Einstellungen!$D$15,5,IF(J545&lt;=Einstellungen!$D$16,4,IF(J545&lt;=Einstellungen!$D$17,3,IF(J545&lt;=Einstellungen!$D$18,2,1)))))))</f>
        <v/>
      </c>
      <c r="L545" s="37" t="str">
        <f>IF(Kundendaten!C546="","",IF(J545&lt;0,-1,IF(J545&gt;Einstellungen!$C$11,0,IF(Kundendaten!K546&gt;=Einstellungen!$C$24,5,IF(Kundendaten!K546&gt;=Einstellungen!$C$25,4,IF(Kundendaten!K546&gt;=Einstellungen!$C$26,3,IF(Kundendaten!K546&gt;=Einstellungen!$C$27,2,1)))))))</f>
        <v/>
      </c>
      <c r="M545" s="37" t="str">
        <f>IF(Kundendaten!C546="","",IF(J545&lt;0,-1,IF(J545&gt;Einstellungen!$C$11,0,IF(Kundendaten!L546&gt;=Einstellungen!$C$32,5,IF(Kundendaten!L546&gt;=Einstellungen!$C$33,4,IF(Kundendaten!L546&gt;=Einstellungen!$C$34,3,IF(Kundendaten!L546&gt;=Einstellungen!$C$35,2,1)))))))</f>
        <v/>
      </c>
      <c r="N545" s="37" t="str">
        <f>IF(Kundendaten!C546="","",IF(K545=-1,"",IF(K545=0,0,IF(SUM(Einstellungen!$G$15,Einstellungen!$G$24,Einstellungen!$G$32)&lt;&gt;100,"—",ROUND((K545*Einstellungen!$G$15+L545*Einstellungen!$G$24+M545*Einstellungen!$G$32)/100,1)))))</f>
        <v/>
      </c>
      <c r="O545" s="37" t="str">
        <f>IF(Kundendaten!C546="","",IF(K545=-1,"⚠ Datenfehler",IF(K545=0,"Inaktiv",IF(SUM(Einstellungen!$G$15,Einstellungen!$G$24,Einstellungen!$G$32)&lt;&gt;100,"—",IF(N545&gt;=4,"Champion",IF(N545&gt;=3,"Entwicklung",IF(N545&gt;=2,"Gefährdet","Abwanderung")))))))</f>
        <v/>
      </c>
    </row>
    <row r="546" spans="2:15" ht="14.25" customHeight="1" x14ac:dyDescent="0.35">
      <c r="B546" s="37" t="str">
        <f>IF(Kundendaten!C547="","",Kundendaten!B547)</f>
        <v/>
      </c>
      <c r="C546" s="38" t="str">
        <f>IF(Kundendaten!C547="","",IF(Kundendaten!C547="","",Kundendaten!C547))</f>
        <v/>
      </c>
      <c r="D546" s="38" t="str">
        <f>IF(Kundendaten!C547="","",IF(Kundendaten!D547="","",Kundendaten!D547))</f>
        <v/>
      </c>
      <c r="E546" s="38" t="str">
        <f>IF(Kundendaten!C547="","",IF(Kundendaten!E547="","",Kundendaten!E547))</f>
        <v/>
      </c>
      <c r="F546" s="38" t="str">
        <f>IF(Kundendaten!C547="","",IF(Kundendaten!F547="","",Kundendaten!F547))</f>
        <v/>
      </c>
      <c r="G546" s="37" t="str">
        <f>IF(Kundendaten!C547="","",IF(Kundendaten!G547="","",Kundendaten!G547))</f>
        <v/>
      </c>
      <c r="H546" s="38" t="str">
        <f>IF(Kundendaten!C547="","",IF(Kundendaten!H547="","",Kundendaten!H547))</f>
        <v/>
      </c>
      <c r="I546" s="37" t="str">
        <f>IF(Kundendaten!C547="","",IF(Kundendaten!I547="","",IF(OR(UPPER(Kundendaten!I547)="D",UPPER(Kundendaten!I547)="DE",UPPER(Kundendaten!I547)="DEU",UPPER(Kundendaten!I547)="DEUTSCHLAND",UPPER(Kundendaten!I547)="GERMANY",UPPER(Kundendaten!I547)="GER"),"",IFERROR(UPPER(VLOOKUP(UPPER(Kundendaten!I547),Laendercodes!$A:$B,2,FALSE())),UPPER(Kundendaten!I547)))))</f>
        <v/>
      </c>
      <c r="J546" s="59" t="str">
        <f>IF(Kundendaten!C547="","",Einstellungen!$C$9-Kundendaten!J547)</f>
        <v/>
      </c>
      <c r="K546" s="37" t="str">
        <f>IF(Kundendaten!C547="","",IF(J546&lt;0,-1,IF(J546&gt;Einstellungen!$C$11,0,IF(J546&lt;=Einstellungen!$D$15,5,IF(J546&lt;=Einstellungen!$D$16,4,IF(J546&lt;=Einstellungen!$D$17,3,IF(J546&lt;=Einstellungen!$D$18,2,1)))))))</f>
        <v/>
      </c>
      <c r="L546" s="37" t="str">
        <f>IF(Kundendaten!C547="","",IF(J546&lt;0,-1,IF(J546&gt;Einstellungen!$C$11,0,IF(Kundendaten!K547&gt;=Einstellungen!$C$24,5,IF(Kundendaten!K547&gt;=Einstellungen!$C$25,4,IF(Kundendaten!K547&gt;=Einstellungen!$C$26,3,IF(Kundendaten!K547&gt;=Einstellungen!$C$27,2,1)))))))</f>
        <v/>
      </c>
      <c r="M546" s="37" t="str">
        <f>IF(Kundendaten!C547="","",IF(J546&lt;0,-1,IF(J546&gt;Einstellungen!$C$11,0,IF(Kundendaten!L547&gt;=Einstellungen!$C$32,5,IF(Kundendaten!L547&gt;=Einstellungen!$C$33,4,IF(Kundendaten!L547&gt;=Einstellungen!$C$34,3,IF(Kundendaten!L547&gt;=Einstellungen!$C$35,2,1)))))))</f>
        <v/>
      </c>
      <c r="N546" s="37" t="str">
        <f>IF(Kundendaten!C547="","",IF(K546=-1,"",IF(K546=0,0,IF(SUM(Einstellungen!$G$15,Einstellungen!$G$24,Einstellungen!$G$32)&lt;&gt;100,"—",ROUND((K546*Einstellungen!$G$15+L546*Einstellungen!$G$24+M546*Einstellungen!$G$32)/100,1)))))</f>
        <v/>
      </c>
      <c r="O546" s="37" t="str">
        <f>IF(Kundendaten!C547="","",IF(K546=-1,"⚠ Datenfehler",IF(K546=0,"Inaktiv",IF(SUM(Einstellungen!$G$15,Einstellungen!$G$24,Einstellungen!$G$32)&lt;&gt;100,"—",IF(N546&gt;=4,"Champion",IF(N546&gt;=3,"Entwicklung",IF(N546&gt;=2,"Gefährdet","Abwanderung")))))))</f>
        <v/>
      </c>
    </row>
    <row r="547" spans="2:15" ht="14.25" customHeight="1" x14ac:dyDescent="0.35">
      <c r="B547" s="37" t="str">
        <f>IF(Kundendaten!C548="","",Kundendaten!B548)</f>
        <v/>
      </c>
      <c r="C547" s="38" t="str">
        <f>IF(Kundendaten!C548="","",IF(Kundendaten!C548="","",Kundendaten!C548))</f>
        <v/>
      </c>
      <c r="D547" s="38" t="str">
        <f>IF(Kundendaten!C548="","",IF(Kundendaten!D548="","",Kundendaten!D548))</f>
        <v/>
      </c>
      <c r="E547" s="38" t="str">
        <f>IF(Kundendaten!C548="","",IF(Kundendaten!E548="","",Kundendaten!E548))</f>
        <v/>
      </c>
      <c r="F547" s="38" t="str">
        <f>IF(Kundendaten!C548="","",IF(Kundendaten!F548="","",Kundendaten!F548))</f>
        <v/>
      </c>
      <c r="G547" s="37" t="str">
        <f>IF(Kundendaten!C548="","",IF(Kundendaten!G548="","",Kundendaten!G548))</f>
        <v/>
      </c>
      <c r="H547" s="38" t="str">
        <f>IF(Kundendaten!C548="","",IF(Kundendaten!H548="","",Kundendaten!H548))</f>
        <v/>
      </c>
      <c r="I547" s="37" t="str">
        <f>IF(Kundendaten!C548="","",IF(Kundendaten!I548="","",IF(OR(UPPER(Kundendaten!I548)="D",UPPER(Kundendaten!I548)="DE",UPPER(Kundendaten!I548)="DEU",UPPER(Kundendaten!I548)="DEUTSCHLAND",UPPER(Kundendaten!I548)="GERMANY",UPPER(Kundendaten!I548)="GER"),"",IFERROR(UPPER(VLOOKUP(UPPER(Kundendaten!I548),Laendercodes!$A:$B,2,FALSE())),UPPER(Kundendaten!I548)))))</f>
        <v/>
      </c>
      <c r="J547" s="59" t="str">
        <f>IF(Kundendaten!C548="","",Einstellungen!$C$9-Kundendaten!J548)</f>
        <v/>
      </c>
      <c r="K547" s="37" t="str">
        <f>IF(Kundendaten!C548="","",IF(J547&lt;0,-1,IF(J547&gt;Einstellungen!$C$11,0,IF(J547&lt;=Einstellungen!$D$15,5,IF(J547&lt;=Einstellungen!$D$16,4,IF(J547&lt;=Einstellungen!$D$17,3,IF(J547&lt;=Einstellungen!$D$18,2,1)))))))</f>
        <v/>
      </c>
      <c r="L547" s="37" t="str">
        <f>IF(Kundendaten!C548="","",IF(J547&lt;0,-1,IF(J547&gt;Einstellungen!$C$11,0,IF(Kundendaten!K548&gt;=Einstellungen!$C$24,5,IF(Kundendaten!K548&gt;=Einstellungen!$C$25,4,IF(Kundendaten!K548&gt;=Einstellungen!$C$26,3,IF(Kundendaten!K548&gt;=Einstellungen!$C$27,2,1)))))))</f>
        <v/>
      </c>
      <c r="M547" s="37" t="str">
        <f>IF(Kundendaten!C548="","",IF(J547&lt;0,-1,IF(J547&gt;Einstellungen!$C$11,0,IF(Kundendaten!L548&gt;=Einstellungen!$C$32,5,IF(Kundendaten!L548&gt;=Einstellungen!$C$33,4,IF(Kundendaten!L548&gt;=Einstellungen!$C$34,3,IF(Kundendaten!L548&gt;=Einstellungen!$C$35,2,1)))))))</f>
        <v/>
      </c>
      <c r="N547" s="37" t="str">
        <f>IF(Kundendaten!C548="","",IF(K547=-1,"",IF(K547=0,0,IF(SUM(Einstellungen!$G$15,Einstellungen!$G$24,Einstellungen!$G$32)&lt;&gt;100,"—",ROUND((K547*Einstellungen!$G$15+L547*Einstellungen!$G$24+M547*Einstellungen!$G$32)/100,1)))))</f>
        <v/>
      </c>
      <c r="O547" s="37" t="str">
        <f>IF(Kundendaten!C548="","",IF(K547=-1,"⚠ Datenfehler",IF(K547=0,"Inaktiv",IF(SUM(Einstellungen!$G$15,Einstellungen!$G$24,Einstellungen!$G$32)&lt;&gt;100,"—",IF(N547&gt;=4,"Champion",IF(N547&gt;=3,"Entwicklung",IF(N547&gt;=2,"Gefährdet","Abwanderung")))))))</f>
        <v/>
      </c>
    </row>
    <row r="548" spans="2:15" ht="14.25" customHeight="1" x14ac:dyDescent="0.35">
      <c r="B548" s="37" t="str">
        <f>IF(Kundendaten!C549="","",Kundendaten!B549)</f>
        <v/>
      </c>
      <c r="C548" s="38" t="str">
        <f>IF(Kundendaten!C549="","",IF(Kundendaten!C549="","",Kundendaten!C549))</f>
        <v/>
      </c>
      <c r="D548" s="38" t="str">
        <f>IF(Kundendaten!C549="","",IF(Kundendaten!D549="","",Kundendaten!D549))</f>
        <v/>
      </c>
      <c r="E548" s="38" t="str">
        <f>IF(Kundendaten!C549="","",IF(Kundendaten!E549="","",Kundendaten!E549))</f>
        <v/>
      </c>
      <c r="F548" s="38" t="str">
        <f>IF(Kundendaten!C549="","",IF(Kundendaten!F549="","",Kundendaten!F549))</f>
        <v/>
      </c>
      <c r="G548" s="37" t="str">
        <f>IF(Kundendaten!C549="","",IF(Kundendaten!G549="","",Kundendaten!G549))</f>
        <v/>
      </c>
      <c r="H548" s="38" t="str">
        <f>IF(Kundendaten!C549="","",IF(Kundendaten!H549="","",Kundendaten!H549))</f>
        <v/>
      </c>
      <c r="I548" s="37" t="str">
        <f>IF(Kundendaten!C549="","",IF(Kundendaten!I549="","",IF(OR(UPPER(Kundendaten!I549)="D",UPPER(Kundendaten!I549)="DE",UPPER(Kundendaten!I549)="DEU",UPPER(Kundendaten!I549)="DEUTSCHLAND",UPPER(Kundendaten!I549)="GERMANY",UPPER(Kundendaten!I549)="GER"),"",IFERROR(UPPER(VLOOKUP(UPPER(Kundendaten!I549),Laendercodes!$A:$B,2,FALSE())),UPPER(Kundendaten!I549)))))</f>
        <v/>
      </c>
      <c r="J548" s="59" t="str">
        <f>IF(Kundendaten!C549="","",Einstellungen!$C$9-Kundendaten!J549)</f>
        <v/>
      </c>
      <c r="K548" s="37" t="str">
        <f>IF(Kundendaten!C549="","",IF(J548&lt;0,-1,IF(J548&gt;Einstellungen!$C$11,0,IF(J548&lt;=Einstellungen!$D$15,5,IF(J548&lt;=Einstellungen!$D$16,4,IF(J548&lt;=Einstellungen!$D$17,3,IF(J548&lt;=Einstellungen!$D$18,2,1)))))))</f>
        <v/>
      </c>
      <c r="L548" s="37" t="str">
        <f>IF(Kundendaten!C549="","",IF(J548&lt;0,-1,IF(J548&gt;Einstellungen!$C$11,0,IF(Kundendaten!K549&gt;=Einstellungen!$C$24,5,IF(Kundendaten!K549&gt;=Einstellungen!$C$25,4,IF(Kundendaten!K549&gt;=Einstellungen!$C$26,3,IF(Kundendaten!K549&gt;=Einstellungen!$C$27,2,1)))))))</f>
        <v/>
      </c>
      <c r="M548" s="37" t="str">
        <f>IF(Kundendaten!C549="","",IF(J548&lt;0,-1,IF(J548&gt;Einstellungen!$C$11,0,IF(Kundendaten!L549&gt;=Einstellungen!$C$32,5,IF(Kundendaten!L549&gt;=Einstellungen!$C$33,4,IF(Kundendaten!L549&gt;=Einstellungen!$C$34,3,IF(Kundendaten!L549&gt;=Einstellungen!$C$35,2,1)))))))</f>
        <v/>
      </c>
      <c r="N548" s="37" t="str">
        <f>IF(Kundendaten!C549="","",IF(K548=-1,"",IF(K548=0,0,IF(SUM(Einstellungen!$G$15,Einstellungen!$G$24,Einstellungen!$G$32)&lt;&gt;100,"—",ROUND((K548*Einstellungen!$G$15+L548*Einstellungen!$G$24+M548*Einstellungen!$G$32)/100,1)))))</f>
        <v/>
      </c>
      <c r="O548" s="37" t="str">
        <f>IF(Kundendaten!C549="","",IF(K548=-1,"⚠ Datenfehler",IF(K548=0,"Inaktiv",IF(SUM(Einstellungen!$G$15,Einstellungen!$G$24,Einstellungen!$G$32)&lt;&gt;100,"—",IF(N548&gt;=4,"Champion",IF(N548&gt;=3,"Entwicklung",IF(N548&gt;=2,"Gefährdet","Abwanderung")))))))</f>
        <v/>
      </c>
    </row>
    <row r="549" spans="2:15" ht="14.25" customHeight="1" x14ac:dyDescent="0.35">
      <c r="B549" s="37" t="str">
        <f>IF(Kundendaten!C550="","",Kundendaten!B550)</f>
        <v/>
      </c>
      <c r="C549" s="38" t="str">
        <f>IF(Kundendaten!C550="","",IF(Kundendaten!C550="","",Kundendaten!C550))</f>
        <v/>
      </c>
      <c r="D549" s="38" t="str">
        <f>IF(Kundendaten!C550="","",IF(Kundendaten!D550="","",Kundendaten!D550))</f>
        <v/>
      </c>
      <c r="E549" s="38" t="str">
        <f>IF(Kundendaten!C550="","",IF(Kundendaten!E550="","",Kundendaten!E550))</f>
        <v/>
      </c>
      <c r="F549" s="38" t="str">
        <f>IF(Kundendaten!C550="","",IF(Kundendaten!F550="","",Kundendaten!F550))</f>
        <v/>
      </c>
      <c r="G549" s="37" t="str">
        <f>IF(Kundendaten!C550="","",IF(Kundendaten!G550="","",Kundendaten!G550))</f>
        <v/>
      </c>
      <c r="H549" s="38" t="str">
        <f>IF(Kundendaten!C550="","",IF(Kundendaten!H550="","",Kundendaten!H550))</f>
        <v/>
      </c>
      <c r="I549" s="37" t="str">
        <f>IF(Kundendaten!C550="","",IF(Kundendaten!I550="","",IF(OR(UPPER(Kundendaten!I550)="D",UPPER(Kundendaten!I550)="DE",UPPER(Kundendaten!I550)="DEU",UPPER(Kundendaten!I550)="DEUTSCHLAND",UPPER(Kundendaten!I550)="GERMANY",UPPER(Kundendaten!I550)="GER"),"",IFERROR(UPPER(VLOOKUP(UPPER(Kundendaten!I550),Laendercodes!$A:$B,2,FALSE())),UPPER(Kundendaten!I550)))))</f>
        <v/>
      </c>
      <c r="J549" s="59" t="str">
        <f>IF(Kundendaten!C550="","",Einstellungen!$C$9-Kundendaten!J550)</f>
        <v/>
      </c>
      <c r="K549" s="37" t="str">
        <f>IF(Kundendaten!C550="","",IF(J549&lt;0,-1,IF(J549&gt;Einstellungen!$C$11,0,IF(J549&lt;=Einstellungen!$D$15,5,IF(J549&lt;=Einstellungen!$D$16,4,IF(J549&lt;=Einstellungen!$D$17,3,IF(J549&lt;=Einstellungen!$D$18,2,1)))))))</f>
        <v/>
      </c>
      <c r="L549" s="37" t="str">
        <f>IF(Kundendaten!C550="","",IF(J549&lt;0,-1,IF(J549&gt;Einstellungen!$C$11,0,IF(Kundendaten!K550&gt;=Einstellungen!$C$24,5,IF(Kundendaten!K550&gt;=Einstellungen!$C$25,4,IF(Kundendaten!K550&gt;=Einstellungen!$C$26,3,IF(Kundendaten!K550&gt;=Einstellungen!$C$27,2,1)))))))</f>
        <v/>
      </c>
      <c r="M549" s="37" t="str">
        <f>IF(Kundendaten!C550="","",IF(J549&lt;0,-1,IF(J549&gt;Einstellungen!$C$11,0,IF(Kundendaten!L550&gt;=Einstellungen!$C$32,5,IF(Kundendaten!L550&gt;=Einstellungen!$C$33,4,IF(Kundendaten!L550&gt;=Einstellungen!$C$34,3,IF(Kundendaten!L550&gt;=Einstellungen!$C$35,2,1)))))))</f>
        <v/>
      </c>
      <c r="N549" s="37" t="str">
        <f>IF(Kundendaten!C550="","",IF(K549=-1,"",IF(K549=0,0,IF(SUM(Einstellungen!$G$15,Einstellungen!$G$24,Einstellungen!$G$32)&lt;&gt;100,"—",ROUND((K549*Einstellungen!$G$15+L549*Einstellungen!$G$24+M549*Einstellungen!$G$32)/100,1)))))</f>
        <v/>
      </c>
      <c r="O549" s="37" t="str">
        <f>IF(Kundendaten!C550="","",IF(K549=-1,"⚠ Datenfehler",IF(K549=0,"Inaktiv",IF(SUM(Einstellungen!$G$15,Einstellungen!$G$24,Einstellungen!$G$32)&lt;&gt;100,"—",IF(N549&gt;=4,"Champion",IF(N549&gt;=3,"Entwicklung",IF(N549&gt;=2,"Gefährdet","Abwanderung")))))))</f>
        <v/>
      </c>
    </row>
    <row r="550" spans="2:15" ht="14.25" customHeight="1" x14ac:dyDescent="0.35">
      <c r="B550" s="37" t="str">
        <f>IF(Kundendaten!C551="","",Kundendaten!B551)</f>
        <v/>
      </c>
      <c r="C550" s="38" t="str">
        <f>IF(Kundendaten!C551="","",IF(Kundendaten!C551="","",Kundendaten!C551))</f>
        <v/>
      </c>
      <c r="D550" s="38" t="str">
        <f>IF(Kundendaten!C551="","",IF(Kundendaten!D551="","",Kundendaten!D551))</f>
        <v/>
      </c>
      <c r="E550" s="38" t="str">
        <f>IF(Kundendaten!C551="","",IF(Kundendaten!E551="","",Kundendaten!E551))</f>
        <v/>
      </c>
      <c r="F550" s="38" t="str">
        <f>IF(Kundendaten!C551="","",IF(Kundendaten!F551="","",Kundendaten!F551))</f>
        <v/>
      </c>
      <c r="G550" s="37" t="str">
        <f>IF(Kundendaten!C551="","",IF(Kundendaten!G551="","",Kundendaten!G551))</f>
        <v/>
      </c>
      <c r="H550" s="38" t="str">
        <f>IF(Kundendaten!C551="","",IF(Kundendaten!H551="","",Kundendaten!H551))</f>
        <v/>
      </c>
      <c r="I550" s="37" t="str">
        <f>IF(Kundendaten!C551="","",IF(Kundendaten!I551="","",IF(OR(UPPER(Kundendaten!I551)="D",UPPER(Kundendaten!I551)="DE",UPPER(Kundendaten!I551)="DEU",UPPER(Kundendaten!I551)="DEUTSCHLAND",UPPER(Kundendaten!I551)="GERMANY",UPPER(Kundendaten!I551)="GER"),"",IFERROR(UPPER(VLOOKUP(UPPER(Kundendaten!I551),Laendercodes!$A:$B,2,FALSE())),UPPER(Kundendaten!I551)))))</f>
        <v/>
      </c>
      <c r="J550" s="59" t="str">
        <f>IF(Kundendaten!C551="","",Einstellungen!$C$9-Kundendaten!J551)</f>
        <v/>
      </c>
      <c r="K550" s="37" t="str">
        <f>IF(Kundendaten!C551="","",IF(J550&lt;0,-1,IF(J550&gt;Einstellungen!$C$11,0,IF(J550&lt;=Einstellungen!$D$15,5,IF(J550&lt;=Einstellungen!$D$16,4,IF(J550&lt;=Einstellungen!$D$17,3,IF(J550&lt;=Einstellungen!$D$18,2,1)))))))</f>
        <v/>
      </c>
      <c r="L550" s="37" t="str">
        <f>IF(Kundendaten!C551="","",IF(J550&lt;0,-1,IF(J550&gt;Einstellungen!$C$11,0,IF(Kundendaten!K551&gt;=Einstellungen!$C$24,5,IF(Kundendaten!K551&gt;=Einstellungen!$C$25,4,IF(Kundendaten!K551&gt;=Einstellungen!$C$26,3,IF(Kundendaten!K551&gt;=Einstellungen!$C$27,2,1)))))))</f>
        <v/>
      </c>
      <c r="M550" s="37" t="str">
        <f>IF(Kundendaten!C551="","",IF(J550&lt;0,-1,IF(J550&gt;Einstellungen!$C$11,0,IF(Kundendaten!L551&gt;=Einstellungen!$C$32,5,IF(Kundendaten!L551&gt;=Einstellungen!$C$33,4,IF(Kundendaten!L551&gt;=Einstellungen!$C$34,3,IF(Kundendaten!L551&gt;=Einstellungen!$C$35,2,1)))))))</f>
        <v/>
      </c>
      <c r="N550" s="37" t="str">
        <f>IF(Kundendaten!C551="","",IF(K550=-1,"",IF(K550=0,0,IF(SUM(Einstellungen!$G$15,Einstellungen!$G$24,Einstellungen!$G$32)&lt;&gt;100,"—",ROUND((K550*Einstellungen!$G$15+L550*Einstellungen!$G$24+M550*Einstellungen!$G$32)/100,1)))))</f>
        <v/>
      </c>
      <c r="O550" s="37" t="str">
        <f>IF(Kundendaten!C551="","",IF(K550=-1,"⚠ Datenfehler",IF(K550=0,"Inaktiv",IF(SUM(Einstellungen!$G$15,Einstellungen!$G$24,Einstellungen!$G$32)&lt;&gt;100,"—",IF(N550&gt;=4,"Champion",IF(N550&gt;=3,"Entwicklung",IF(N550&gt;=2,"Gefährdet","Abwanderung")))))))</f>
        <v/>
      </c>
    </row>
    <row r="551" spans="2:15" ht="14.25" customHeight="1" x14ac:dyDescent="0.35">
      <c r="B551" s="37" t="str">
        <f>IF(Kundendaten!C552="","",Kundendaten!B552)</f>
        <v/>
      </c>
      <c r="C551" s="38" t="str">
        <f>IF(Kundendaten!C552="","",IF(Kundendaten!C552="","",Kundendaten!C552))</f>
        <v/>
      </c>
      <c r="D551" s="38" t="str">
        <f>IF(Kundendaten!C552="","",IF(Kundendaten!D552="","",Kundendaten!D552))</f>
        <v/>
      </c>
      <c r="E551" s="38" t="str">
        <f>IF(Kundendaten!C552="","",IF(Kundendaten!E552="","",Kundendaten!E552))</f>
        <v/>
      </c>
      <c r="F551" s="38" t="str">
        <f>IF(Kundendaten!C552="","",IF(Kundendaten!F552="","",Kundendaten!F552))</f>
        <v/>
      </c>
      <c r="G551" s="37" t="str">
        <f>IF(Kundendaten!C552="","",IF(Kundendaten!G552="","",Kundendaten!G552))</f>
        <v/>
      </c>
      <c r="H551" s="38" t="str">
        <f>IF(Kundendaten!C552="","",IF(Kundendaten!H552="","",Kundendaten!H552))</f>
        <v/>
      </c>
      <c r="I551" s="37" t="str">
        <f>IF(Kundendaten!C552="","",IF(Kundendaten!I552="","",IF(OR(UPPER(Kundendaten!I552)="D",UPPER(Kundendaten!I552)="DE",UPPER(Kundendaten!I552)="DEU",UPPER(Kundendaten!I552)="DEUTSCHLAND",UPPER(Kundendaten!I552)="GERMANY",UPPER(Kundendaten!I552)="GER"),"",IFERROR(UPPER(VLOOKUP(UPPER(Kundendaten!I552),Laendercodes!$A:$B,2,FALSE())),UPPER(Kundendaten!I552)))))</f>
        <v/>
      </c>
      <c r="J551" s="59" t="str">
        <f>IF(Kundendaten!C552="","",Einstellungen!$C$9-Kundendaten!J552)</f>
        <v/>
      </c>
      <c r="K551" s="37" t="str">
        <f>IF(Kundendaten!C552="","",IF(J551&lt;0,-1,IF(J551&gt;Einstellungen!$C$11,0,IF(J551&lt;=Einstellungen!$D$15,5,IF(J551&lt;=Einstellungen!$D$16,4,IF(J551&lt;=Einstellungen!$D$17,3,IF(J551&lt;=Einstellungen!$D$18,2,1)))))))</f>
        <v/>
      </c>
      <c r="L551" s="37" t="str">
        <f>IF(Kundendaten!C552="","",IF(J551&lt;0,-1,IF(J551&gt;Einstellungen!$C$11,0,IF(Kundendaten!K552&gt;=Einstellungen!$C$24,5,IF(Kundendaten!K552&gt;=Einstellungen!$C$25,4,IF(Kundendaten!K552&gt;=Einstellungen!$C$26,3,IF(Kundendaten!K552&gt;=Einstellungen!$C$27,2,1)))))))</f>
        <v/>
      </c>
      <c r="M551" s="37" t="str">
        <f>IF(Kundendaten!C552="","",IF(J551&lt;0,-1,IF(J551&gt;Einstellungen!$C$11,0,IF(Kundendaten!L552&gt;=Einstellungen!$C$32,5,IF(Kundendaten!L552&gt;=Einstellungen!$C$33,4,IF(Kundendaten!L552&gt;=Einstellungen!$C$34,3,IF(Kundendaten!L552&gt;=Einstellungen!$C$35,2,1)))))))</f>
        <v/>
      </c>
      <c r="N551" s="37" t="str">
        <f>IF(Kundendaten!C552="","",IF(K551=-1,"",IF(K551=0,0,IF(SUM(Einstellungen!$G$15,Einstellungen!$G$24,Einstellungen!$G$32)&lt;&gt;100,"—",ROUND((K551*Einstellungen!$G$15+L551*Einstellungen!$G$24+M551*Einstellungen!$G$32)/100,1)))))</f>
        <v/>
      </c>
      <c r="O551" s="37" t="str">
        <f>IF(Kundendaten!C552="","",IF(K551=-1,"⚠ Datenfehler",IF(K551=0,"Inaktiv",IF(SUM(Einstellungen!$G$15,Einstellungen!$G$24,Einstellungen!$G$32)&lt;&gt;100,"—",IF(N551&gt;=4,"Champion",IF(N551&gt;=3,"Entwicklung",IF(N551&gt;=2,"Gefährdet","Abwanderung")))))))</f>
        <v/>
      </c>
    </row>
    <row r="552" spans="2:15" ht="14.25" customHeight="1" x14ac:dyDescent="0.35">
      <c r="B552" s="37" t="str">
        <f>IF(Kundendaten!C553="","",Kundendaten!B553)</f>
        <v/>
      </c>
      <c r="C552" s="38" t="str">
        <f>IF(Kundendaten!C553="","",IF(Kundendaten!C553="","",Kundendaten!C553))</f>
        <v/>
      </c>
      <c r="D552" s="38" t="str">
        <f>IF(Kundendaten!C553="","",IF(Kundendaten!D553="","",Kundendaten!D553))</f>
        <v/>
      </c>
      <c r="E552" s="38" t="str">
        <f>IF(Kundendaten!C553="","",IF(Kundendaten!E553="","",Kundendaten!E553))</f>
        <v/>
      </c>
      <c r="F552" s="38" t="str">
        <f>IF(Kundendaten!C553="","",IF(Kundendaten!F553="","",Kundendaten!F553))</f>
        <v/>
      </c>
      <c r="G552" s="37" t="str">
        <f>IF(Kundendaten!C553="","",IF(Kundendaten!G553="","",Kundendaten!G553))</f>
        <v/>
      </c>
      <c r="H552" s="38" t="str">
        <f>IF(Kundendaten!C553="","",IF(Kundendaten!H553="","",Kundendaten!H553))</f>
        <v/>
      </c>
      <c r="I552" s="37" t="str">
        <f>IF(Kundendaten!C553="","",IF(Kundendaten!I553="","",IF(OR(UPPER(Kundendaten!I553)="D",UPPER(Kundendaten!I553)="DE",UPPER(Kundendaten!I553)="DEU",UPPER(Kundendaten!I553)="DEUTSCHLAND",UPPER(Kundendaten!I553)="GERMANY",UPPER(Kundendaten!I553)="GER"),"",IFERROR(UPPER(VLOOKUP(UPPER(Kundendaten!I553),Laendercodes!$A:$B,2,FALSE())),UPPER(Kundendaten!I553)))))</f>
        <v/>
      </c>
      <c r="J552" s="59" t="str">
        <f>IF(Kundendaten!C553="","",Einstellungen!$C$9-Kundendaten!J553)</f>
        <v/>
      </c>
      <c r="K552" s="37" t="str">
        <f>IF(Kundendaten!C553="","",IF(J552&lt;0,-1,IF(J552&gt;Einstellungen!$C$11,0,IF(J552&lt;=Einstellungen!$D$15,5,IF(J552&lt;=Einstellungen!$D$16,4,IF(J552&lt;=Einstellungen!$D$17,3,IF(J552&lt;=Einstellungen!$D$18,2,1)))))))</f>
        <v/>
      </c>
      <c r="L552" s="37" t="str">
        <f>IF(Kundendaten!C553="","",IF(J552&lt;0,-1,IF(J552&gt;Einstellungen!$C$11,0,IF(Kundendaten!K553&gt;=Einstellungen!$C$24,5,IF(Kundendaten!K553&gt;=Einstellungen!$C$25,4,IF(Kundendaten!K553&gt;=Einstellungen!$C$26,3,IF(Kundendaten!K553&gt;=Einstellungen!$C$27,2,1)))))))</f>
        <v/>
      </c>
      <c r="M552" s="37" t="str">
        <f>IF(Kundendaten!C553="","",IF(J552&lt;0,-1,IF(J552&gt;Einstellungen!$C$11,0,IF(Kundendaten!L553&gt;=Einstellungen!$C$32,5,IF(Kundendaten!L553&gt;=Einstellungen!$C$33,4,IF(Kundendaten!L553&gt;=Einstellungen!$C$34,3,IF(Kundendaten!L553&gt;=Einstellungen!$C$35,2,1)))))))</f>
        <v/>
      </c>
      <c r="N552" s="37" t="str">
        <f>IF(Kundendaten!C553="","",IF(K552=-1,"",IF(K552=0,0,IF(SUM(Einstellungen!$G$15,Einstellungen!$G$24,Einstellungen!$G$32)&lt;&gt;100,"—",ROUND((K552*Einstellungen!$G$15+L552*Einstellungen!$G$24+M552*Einstellungen!$G$32)/100,1)))))</f>
        <v/>
      </c>
      <c r="O552" s="37" t="str">
        <f>IF(Kundendaten!C553="","",IF(K552=-1,"⚠ Datenfehler",IF(K552=0,"Inaktiv",IF(SUM(Einstellungen!$G$15,Einstellungen!$G$24,Einstellungen!$G$32)&lt;&gt;100,"—",IF(N552&gt;=4,"Champion",IF(N552&gt;=3,"Entwicklung",IF(N552&gt;=2,"Gefährdet","Abwanderung")))))))</f>
        <v/>
      </c>
    </row>
    <row r="553" spans="2:15" ht="14.25" customHeight="1" x14ac:dyDescent="0.35">
      <c r="B553" s="37" t="str">
        <f>IF(Kundendaten!C554="","",Kundendaten!B554)</f>
        <v/>
      </c>
      <c r="C553" s="38" t="str">
        <f>IF(Kundendaten!C554="","",IF(Kundendaten!C554="","",Kundendaten!C554))</f>
        <v/>
      </c>
      <c r="D553" s="38" t="str">
        <f>IF(Kundendaten!C554="","",IF(Kundendaten!D554="","",Kundendaten!D554))</f>
        <v/>
      </c>
      <c r="E553" s="38" t="str">
        <f>IF(Kundendaten!C554="","",IF(Kundendaten!E554="","",Kundendaten!E554))</f>
        <v/>
      </c>
      <c r="F553" s="38" t="str">
        <f>IF(Kundendaten!C554="","",IF(Kundendaten!F554="","",Kundendaten!F554))</f>
        <v/>
      </c>
      <c r="G553" s="37" t="str">
        <f>IF(Kundendaten!C554="","",IF(Kundendaten!G554="","",Kundendaten!G554))</f>
        <v/>
      </c>
      <c r="H553" s="38" t="str">
        <f>IF(Kundendaten!C554="","",IF(Kundendaten!H554="","",Kundendaten!H554))</f>
        <v/>
      </c>
      <c r="I553" s="37" t="str">
        <f>IF(Kundendaten!C554="","",IF(Kundendaten!I554="","",IF(OR(UPPER(Kundendaten!I554)="D",UPPER(Kundendaten!I554)="DE",UPPER(Kundendaten!I554)="DEU",UPPER(Kundendaten!I554)="DEUTSCHLAND",UPPER(Kundendaten!I554)="GERMANY",UPPER(Kundendaten!I554)="GER"),"",IFERROR(UPPER(VLOOKUP(UPPER(Kundendaten!I554),Laendercodes!$A:$B,2,FALSE())),UPPER(Kundendaten!I554)))))</f>
        <v/>
      </c>
      <c r="J553" s="59" t="str">
        <f>IF(Kundendaten!C554="","",Einstellungen!$C$9-Kundendaten!J554)</f>
        <v/>
      </c>
      <c r="K553" s="37" t="str">
        <f>IF(Kundendaten!C554="","",IF(J553&lt;0,-1,IF(J553&gt;Einstellungen!$C$11,0,IF(J553&lt;=Einstellungen!$D$15,5,IF(J553&lt;=Einstellungen!$D$16,4,IF(J553&lt;=Einstellungen!$D$17,3,IF(J553&lt;=Einstellungen!$D$18,2,1)))))))</f>
        <v/>
      </c>
      <c r="L553" s="37" t="str">
        <f>IF(Kundendaten!C554="","",IF(J553&lt;0,-1,IF(J553&gt;Einstellungen!$C$11,0,IF(Kundendaten!K554&gt;=Einstellungen!$C$24,5,IF(Kundendaten!K554&gt;=Einstellungen!$C$25,4,IF(Kundendaten!K554&gt;=Einstellungen!$C$26,3,IF(Kundendaten!K554&gt;=Einstellungen!$C$27,2,1)))))))</f>
        <v/>
      </c>
      <c r="M553" s="37" t="str">
        <f>IF(Kundendaten!C554="","",IF(J553&lt;0,-1,IF(J553&gt;Einstellungen!$C$11,0,IF(Kundendaten!L554&gt;=Einstellungen!$C$32,5,IF(Kundendaten!L554&gt;=Einstellungen!$C$33,4,IF(Kundendaten!L554&gt;=Einstellungen!$C$34,3,IF(Kundendaten!L554&gt;=Einstellungen!$C$35,2,1)))))))</f>
        <v/>
      </c>
      <c r="N553" s="37" t="str">
        <f>IF(Kundendaten!C554="","",IF(K553=-1,"",IF(K553=0,0,IF(SUM(Einstellungen!$G$15,Einstellungen!$G$24,Einstellungen!$G$32)&lt;&gt;100,"—",ROUND((K553*Einstellungen!$G$15+L553*Einstellungen!$G$24+M553*Einstellungen!$G$32)/100,1)))))</f>
        <v/>
      </c>
      <c r="O553" s="37" t="str">
        <f>IF(Kundendaten!C554="","",IF(K553=-1,"⚠ Datenfehler",IF(K553=0,"Inaktiv",IF(SUM(Einstellungen!$G$15,Einstellungen!$G$24,Einstellungen!$G$32)&lt;&gt;100,"—",IF(N553&gt;=4,"Champion",IF(N553&gt;=3,"Entwicklung",IF(N553&gt;=2,"Gefährdet","Abwanderung")))))))</f>
        <v/>
      </c>
    </row>
    <row r="554" spans="2:15" ht="14.25" customHeight="1" x14ac:dyDescent="0.35">
      <c r="B554" s="37" t="str">
        <f>IF(Kundendaten!C555="","",Kundendaten!B555)</f>
        <v/>
      </c>
      <c r="C554" s="38" t="str">
        <f>IF(Kundendaten!C555="","",IF(Kundendaten!C555="","",Kundendaten!C555))</f>
        <v/>
      </c>
      <c r="D554" s="38" t="str">
        <f>IF(Kundendaten!C555="","",IF(Kundendaten!D555="","",Kundendaten!D555))</f>
        <v/>
      </c>
      <c r="E554" s="38" t="str">
        <f>IF(Kundendaten!C555="","",IF(Kundendaten!E555="","",Kundendaten!E555))</f>
        <v/>
      </c>
      <c r="F554" s="38" t="str">
        <f>IF(Kundendaten!C555="","",IF(Kundendaten!F555="","",Kundendaten!F555))</f>
        <v/>
      </c>
      <c r="G554" s="37" t="str">
        <f>IF(Kundendaten!C555="","",IF(Kundendaten!G555="","",Kundendaten!G555))</f>
        <v/>
      </c>
      <c r="H554" s="38" t="str">
        <f>IF(Kundendaten!C555="","",IF(Kundendaten!H555="","",Kundendaten!H555))</f>
        <v/>
      </c>
      <c r="I554" s="37" t="str">
        <f>IF(Kundendaten!C555="","",IF(Kundendaten!I555="","",IF(OR(UPPER(Kundendaten!I555)="D",UPPER(Kundendaten!I555)="DE",UPPER(Kundendaten!I555)="DEU",UPPER(Kundendaten!I555)="DEUTSCHLAND",UPPER(Kundendaten!I555)="GERMANY",UPPER(Kundendaten!I555)="GER"),"",IFERROR(UPPER(VLOOKUP(UPPER(Kundendaten!I555),Laendercodes!$A:$B,2,FALSE())),UPPER(Kundendaten!I555)))))</f>
        <v/>
      </c>
      <c r="J554" s="59" t="str">
        <f>IF(Kundendaten!C555="","",Einstellungen!$C$9-Kundendaten!J555)</f>
        <v/>
      </c>
      <c r="K554" s="37" t="str">
        <f>IF(Kundendaten!C555="","",IF(J554&lt;0,-1,IF(J554&gt;Einstellungen!$C$11,0,IF(J554&lt;=Einstellungen!$D$15,5,IF(J554&lt;=Einstellungen!$D$16,4,IF(J554&lt;=Einstellungen!$D$17,3,IF(J554&lt;=Einstellungen!$D$18,2,1)))))))</f>
        <v/>
      </c>
      <c r="L554" s="37" t="str">
        <f>IF(Kundendaten!C555="","",IF(J554&lt;0,-1,IF(J554&gt;Einstellungen!$C$11,0,IF(Kundendaten!K555&gt;=Einstellungen!$C$24,5,IF(Kundendaten!K555&gt;=Einstellungen!$C$25,4,IF(Kundendaten!K555&gt;=Einstellungen!$C$26,3,IF(Kundendaten!K555&gt;=Einstellungen!$C$27,2,1)))))))</f>
        <v/>
      </c>
      <c r="M554" s="37" t="str">
        <f>IF(Kundendaten!C555="","",IF(J554&lt;0,-1,IF(J554&gt;Einstellungen!$C$11,0,IF(Kundendaten!L555&gt;=Einstellungen!$C$32,5,IF(Kundendaten!L555&gt;=Einstellungen!$C$33,4,IF(Kundendaten!L555&gt;=Einstellungen!$C$34,3,IF(Kundendaten!L555&gt;=Einstellungen!$C$35,2,1)))))))</f>
        <v/>
      </c>
      <c r="N554" s="37" t="str">
        <f>IF(Kundendaten!C555="","",IF(K554=-1,"",IF(K554=0,0,IF(SUM(Einstellungen!$G$15,Einstellungen!$G$24,Einstellungen!$G$32)&lt;&gt;100,"—",ROUND((K554*Einstellungen!$G$15+L554*Einstellungen!$G$24+M554*Einstellungen!$G$32)/100,1)))))</f>
        <v/>
      </c>
      <c r="O554" s="37" t="str">
        <f>IF(Kundendaten!C555="","",IF(K554=-1,"⚠ Datenfehler",IF(K554=0,"Inaktiv",IF(SUM(Einstellungen!$G$15,Einstellungen!$G$24,Einstellungen!$G$32)&lt;&gt;100,"—",IF(N554&gt;=4,"Champion",IF(N554&gt;=3,"Entwicklung",IF(N554&gt;=2,"Gefährdet","Abwanderung")))))))</f>
        <v/>
      </c>
    </row>
    <row r="555" spans="2:15" ht="14.25" customHeight="1" x14ac:dyDescent="0.35">
      <c r="B555" s="37" t="str">
        <f>IF(Kundendaten!C556="","",Kundendaten!B556)</f>
        <v/>
      </c>
      <c r="C555" s="38" t="str">
        <f>IF(Kundendaten!C556="","",IF(Kundendaten!C556="","",Kundendaten!C556))</f>
        <v/>
      </c>
      <c r="D555" s="38" t="str">
        <f>IF(Kundendaten!C556="","",IF(Kundendaten!D556="","",Kundendaten!D556))</f>
        <v/>
      </c>
      <c r="E555" s="38" t="str">
        <f>IF(Kundendaten!C556="","",IF(Kundendaten!E556="","",Kundendaten!E556))</f>
        <v/>
      </c>
      <c r="F555" s="38" t="str">
        <f>IF(Kundendaten!C556="","",IF(Kundendaten!F556="","",Kundendaten!F556))</f>
        <v/>
      </c>
      <c r="G555" s="37" t="str">
        <f>IF(Kundendaten!C556="","",IF(Kundendaten!G556="","",Kundendaten!G556))</f>
        <v/>
      </c>
      <c r="H555" s="38" t="str">
        <f>IF(Kundendaten!C556="","",IF(Kundendaten!H556="","",Kundendaten!H556))</f>
        <v/>
      </c>
      <c r="I555" s="37" t="str">
        <f>IF(Kundendaten!C556="","",IF(Kundendaten!I556="","",IF(OR(UPPER(Kundendaten!I556)="D",UPPER(Kundendaten!I556)="DE",UPPER(Kundendaten!I556)="DEU",UPPER(Kundendaten!I556)="DEUTSCHLAND",UPPER(Kundendaten!I556)="GERMANY",UPPER(Kundendaten!I556)="GER"),"",IFERROR(UPPER(VLOOKUP(UPPER(Kundendaten!I556),Laendercodes!$A:$B,2,FALSE())),UPPER(Kundendaten!I556)))))</f>
        <v/>
      </c>
      <c r="J555" s="59" t="str">
        <f>IF(Kundendaten!C556="","",Einstellungen!$C$9-Kundendaten!J556)</f>
        <v/>
      </c>
      <c r="K555" s="37" t="str">
        <f>IF(Kundendaten!C556="","",IF(J555&lt;0,-1,IF(J555&gt;Einstellungen!$C$11,0,IF(J555&lt;=Einstellungen!$D$15,5,IF(J555&lt;=Einstellungen!$D$16,4,IF(J555&lt;=Einstellungen!$D$17,3,IF(J555&lt;=Einstellungen!$D$18,2,1)))))))</f>
        <v/>
      </c>
      <c r="L555" s="37" t="str">
        <f>IF(Kundendaten!C556="","",IF(J555&lt;0,-1,IF(J555&gt;Einstellungen!$C$11,0,IF(Kundendaten!K556&gt;=Einstellungen!$C$24,5,IF(Kundendaten!K556&gt;=Einstellungen!$C$25,4,IF(Kundendaten!K556&gt;=Einstellungen!$C$26,3,IF(Kundendaten!K556&gt;=Einstellungen!$C$27,2,1)))))))</f>
        <v/>
      </c>
      <c r="M555" s="37" t="str">
        <f>IF(Kundendaten!C556="","",IF(J555&lt;0,-1,IF(J555&gt;Einstellungen!$C$11,0,IF(Kundendaten!L556&gt;=Einstellungen!$C$32,5,IF(Kundendaten!L556&gt;=Einstellungen!$C$33,4,IF(Kundendaten!L556&gt;=Einstellungen!$C$34,3,IF(Kundendaten!L556&gt;=Einstellungen!$C$35,2,1)))))))</f>
        <v/>
      </c>
      <c r="N555" s="37" t="str">
        <f>IF(Kundendaten!C556="","",IF(K555=-1,"",IF(K555=0,0,IF(SUM(Einstellungen!$G$15,Einstellungen!$G$24,Einstellungen!$G$32)&lt;&gt;100,"—",ROUND((K555*Einstellungen!$G$15+L555*Einstellungen!$G$24+M555*Einstellungen!$G$32)/100,1)))))</f>
        <v/>
      </c>
      <c r="O555" s="37" t="str">
        <f>IF(Kundendaten!C556="","",IF(K555=-1,"⚠ Datenfehler",IF(K555=0,"Inaktiv",IF(SUM(Einstellungen!$G$15,Einstellungen!$G$24,Einstellungen!$G$32)&lt;&gt;100,"—",IF(N555&gt;=4,"Champion",IF(N555&gt;=3,"Entwicklung",IF(N555&gt;=2,"Gefährdet","Abwanderung")))))))</f>
        <v/>
      </c>
    </row>
    <row r="556" spans="2:15" ht="14.25" customHeight="1" x14ac:dyDescent="0.35">
      <c r="B556" s="37" t="str">
        <f>IF(Kundendaten!C557="","",Kundendaten!B557)</f>
        <v/>
      </c>
      <c r="C556" s="38" t="str">
        <f>IF(Kundendaten!C557="","",IF(Kundendaten!C557="","",Kundendaten!C557))</f>
        <v/>
      </c>
      <c r="D556" s="38" t="str">
        <f>IF(Kundendaten!C557="","",IF(Kundendaten!D557="","",Kundendaten!D557))</f>
        <v/>
      </c>
      <c r="E556" s="38" t="str">
        <f>IF(Kundendaten!C557="","",IF(Kundendaten!E557="","",Kundendaten!E557))</f>
        <v/>
      </c>
      <c r="F556" s="38" t="str">
        <f>IF(Kundendaten!C557="","",IF(Kundendaten!F557="","",Kundendaten!F557))</f>
        <v/>
      </c>
      <c r="G556" s="37" t="str">
        <f>IF(Kundendaten!C557="","",IF(Kundendaten!G557="","",Kundendaten!G557))</f>
        <v/>
      </c>
      <c r="H556" s="38" t="str">
        <f>IF(Kundendaten!C557="","",IF(Kundendaten!H557="","",Kundendaten!H557))</f>
        <v/>
      </c>
      <c r="I556" s="37" t="str">
        <f>IF(Kundendaten!C557="","",IF(Kundendaten!I557="","",IF(OR(UPPER(Kundendaten!I557)="D",UPPER(Kundendaten!I557)="DE",UPPER(Kundendaten!I557)="DEU",UPPER(Kundendaten!I557)="DEUTSCHLAND",UPPER(Kundendaten!I557)="GERMANY",UPPER(Kundendaten!I557)="GER"),"",IFERROR(UPPER(VLOOKUP(UPPER(Kundendaten!I557),Laendercodes!$A:$B,2,FALSE())),UPPER(Kundendaten!I557)))))</f>
        <v/>
      </c>
      <c r="J556" s="59" t="str">
        <f>IF(Kundendaten!C557="","",Einstellungen!$C$9-Kundendaten!J557)</f>
        <v/>
      </c>
      <c r="K556" s="37" t="str">
        <f>IF(Kundendaten!C557="","",IF(J556&lt;0,-1,IF(J556&gt;Einstellungen!$C$11,0,IF(J556&lt;=Einstellungen!$D$15,5,IF(J556&lt;=Einstellungen!$D$16,4,IF(J556&lt;=Einstellungen!$D$17,3,IF(J556&lt;=Einstellungen!$D$18,2,1)))))))</f>
        <v/>
      </c>
      <c r="L556" s="37" t="str">
        <f>IF(Kundendaten!C557="","",IF(J556&lt;0,-1,IF(J556&gt;Einstellungen!$C$11,0,IF(Kundendaten!K557&gt;=Einstellungen!$C$24,5,IF(Kundendaten!K557&gt;=Einstellungen!$C$25,4,IF(Kundendaten!K557&gt;=Einstellungen!$C$26,3,IF(Kundendaten!K557&gt;=Einstellungen!$C$27,2,1)))))))</f>
        <v/>
      </c>
      <c r="M556" s="37" t="str">
        <f>IF(Kundendaten!C557="","",IF(J556&lt;0,-1,IF(J556&gt;Einstellungen!$C$11,0,IF(Kundendaten!L557&gt;=Einstellungen!$C$32,5,IF(Kundendaten!L557&gt;=Einstellungen!$C$33,4,IF(Kundendaten!L557&gt;=Einstellungen!$C$34,3,IF(Kundendaten!L557&gt;=Einstellungen!$C$35,2,1)))))))</f>
        <v/>
      </c>
      <c r="N556" s="37" t="str">
        <f>IF(Kundendaten!C557="","",IF(K556=-1,"",IF(K556=0,0,IF(SUM(Einstellungen!$G$15,Einstellungen!$G$24,Einstellungen!$G$32)&lt;&gt;100,"—",ROUND((K556*Einstellungen!$G$15+L556*Einstellungen!$G$24+M556*Einstellungen!$G$32)/100,1)))))</f>
        <v/>
      </c>
      <c r="O556" s="37" t="str">
        <f>IF(Kundendaten!C557="","",IF(K556=-1,"⚠ Datenfehler",IF(K556=0,"Inaktiv",IF(SUM(Einstellungen!$G$15,Einstellungen!$G$24,Einstellungen!$G$32)&lt;&gt;100,"—",IF(N556&gt;=4,"Champion",IF(N556&gt;=3,"Entwicklung",IF(N556&gt;=2,"Gefährdet","Abwanderung")))))))</f>
        <v/>
      </c>
    </row>
    <row r="557" spans="2:15" ht="14.25" customHeight="1" x14ac:dyDescent="0.35">
      <c r="B557" s="37" t="str">
        <f>IF(Kundendaten!C558="","",Kundendaten!B558)</f>
        <v/>
      </c>
      <c r="C557" s="38" t="str">
        <f>IF(Kundendaten!C558="","",IF(Kundendaten!C558="","",Kundendaten!C558))</f>
        <v/>
      </c>
      <c r="D557" s="38" t="str">
        <f>IF(Kundendaten!C558="","",IF(Kundendaten!D558="","",Kundendaten!D558))</f>
        <v/>
      </c>
      <c r="E557" s="38" t="str">
        <f>IF(Kundendaten!C558="","",IF(Kundendaten!E558="","",Kundendaten!E558))</f>
        <v/>
      </c>
      <c r="F557" s="38" t="str">
        <f>IF(Kundendaten!C558="","",IF(Kundendaten!F558="","",Kundendaten!F558))</f>
        <v/>
      </c>
      <c r="G557" s="37" t="str">
        <f>IF(Kundendaten!C558="","",IF(Kundendaten!G558="","",Kundendaten!G558))</f>
        <v/>
      </c>
      <c r="H557" s="38" t="str">
        <f>IF(Kundendaten!C558="","",IF(Kundendaten!H558="","",Kundendaten!H558))</f>
        <v/>
      </c>
      <c r="I557" s="37" t="str">
        <f>IF(Kundendaten!C558="","",IF(Kundendaten!I558="","",IF(OR(UPPER(Kundendaten!I558)="D",UPPER(Kundendaten!I558)="DE",UPPER(Kundendaten!I558)="DEU",UPPER(Kundendaten!I558)="DEUTSCHLAND",UPPER(Kundendaten!I558)="GERMANY",UPPER(Kundendaten!I558)="GER"),"",IFERROR(UPPER(VLOOKUP(UPPER(Kundendaten!I558),Laendercodes!$A:$B,2,FALSE())),UPPER(Kundendaten!I558)))))</f>
        <v/>
      </c>
      <c r="J557" s="59" t="str">
        <f>IF(Kundendaten!C558="","",Einstellungen!$C$9-Kundendaten!J558)</f>
        <v/>
      </c>
      <c r="K557" s="37" t="str">
        <f>IF(Kundendaten!C558="","",IF(J557&lt;0,-1,IF(J557&gt;Einstellungen!$C$11,0,IF(J557&lt;=Einstellungen!$D$15,5,IF(J557&lt;=Einstellungen!$D$16,4,IF(J557&lt;=Einstellungen!$D$17,3,IF(J557&lt;=Einstellungen!$D$18,2,1)))))))</f>
        <v/>
      </c>
      <c r="L557" s="37" t="str">
        <f>IF(Kundendaten!C558="","",IF(J557&lt;0,-1,IF(J557&gt;Einstellungen!$C$11,0,IF(Kundendaten!K558&gt;=Einstellungen!$C$24,5,IF(Kundendaten!K558&gt;=Einstellungen!$C$25,4,IF(Kundendaten!K558&gt;=Einstellungen!$C$26,3,IF(Kundendaten!K558&gt;=Einstellungen!$C$27,2,1)))))))</f>
        <v/>
      </c>
      <c r="M557" s="37" t="str">
        <f>IF(Kundendaten!C558="","",IF(J557&lt;0,-1,IF(J557&gt;Einstellungen!$C$11,0,IF(Kundendaten!L558&gt;=Einstellungen!$C$32,5,IF(Kundendaten!L558&gt;=Einstellungen!$C$33,4,IF(Kundendaten!L558&gt;=Einstellungen!$C$34,3,IF(Kundendaten!L558&gt;=Einstellungen!$C$35,2,1)))))))</f>
        <v/>
      </c>
      <c r="N557" s="37" t="str">
        <f>IF(Kundendaten!C558="","",IF(K557=-1,"",IF(K557=0,0,IF(SUM(Einstellungen!$G$15,Einstellungen!$G$24,Einstellungen!$G$32)&lt;&gt;100,"—",ROUND((K557*Einstellungen!$G$15+L557*Einstellungen!$G$24+M557*Einstellungen!$G$32)/100,1)))))</f>
        <v/>
      </c>
      <c r="O557" s="37" t="str">
        <f>IF(Kundendaten!C558="","",IF(K557=-1,"⚠ Datenfehler",IF(K557=0,"Inaktiv",IF(SUM(Einstellungen!$G$15,Einstellungen!$G$24,Einstellungen!$G$32)&lt;&gt;100,"—",IF(N557&gt;=4,"Champion",IF(N557&gt;=3,"Entwicklung",IF(N557&gt;=2,"Gefährdet","Abwanderung")))))))</f>
        <v/>
      </c>
    </row>
    <row r="558" spans="2:15" ht="14.25" customHeight="1" x14ac:dyDescent="0.35">
      <c r="B558" s="37" t="str">
        <f>IF(Kundendaten!C559="","",Kundendaten!B559)</f>
        <v/>
      </c>
      <c r="C558" s="38" t="str">
        <f>IF(Kundendaten!C559="","",IF(Kundendaten!C559="","",Kundendaten!C559))</f>
        <v/>
      </c>
      <c r="D558" s="38" t="str">
        <f>IF(Kundendaten!C559="","",IF(Kundendaten!D559="","",Kundendaten!D559))</f>
        <v/>
      </c>
      <c r="E558" s="38" t="str">
        <f>IF(Kundendaten!C559="","",IF(Kundendaten!E559="","",Kundendaten!E559))</f>
        <v/>
      </c>
      <c r="F558" s="38" t="str">
        <f>IF(Kundendaten!C559="","",IF(Kundendaten!F559="","",Kundendaten!F559))</f>
        <v/>
      </c>
      <c r="G558" s="37" t="str">
        <f>IF(Kundendaten!C559="","",IF(Kundendaten!G559="","",Kundendaten!G559))</f>
        <v/>
      </c>
      <c r="H558" s="38" t="str">
        <f>IF(Kundendaten!C559="","",IF(Kundendaten!H559="","",Kundendaten!H559))</f>
        <v/>
      </c>
      <c r="I558" s="37" t="str">
        <f>IF(Kundendaten!C559="","",IF(Kundendaten!I559="","",IF(OR(UPPER(Kundendaten!I559)="D",UPPER(Kundendaten!I559)="DE",UPPER(Kundendaten!I559)="DEU",UPPER(Kundendaten!I559)="DEUTSCHLAND",UPPER(Kundendaten!I559)="GERMANY",UPPER(Kundendaten!I559)="GER"),"",IFERROR(UPPER(VLOOKUP(UPPER(Kundendaten!I559),Laendercodes!$A:$B,2,FALSE())),UPPER(Kundendaten!I559)))))</f>
        <v/>
      </c>
      <c r="J558" s="59" t="str">
        <f>IF(Kundendaten!C559="","",Einstellungen!$C$9-Kundendaten!J559)</f>
        <v/>
      </c>
      <c r="K558" s="37" t="str">
        <f>IF(Kundendaten!C559="","",IF(J558&lt;0,-1,IF(J558&gt;Einstellungen!$C$11,0,IF(J558&lt;=Einstellungen!$D$15,5,IF(J558&lt;=Einstellungen!$D$16,4,IF(J558&lt;=Einstellungen!$D$17,3,IF(J558&lt;=Einstellungen!$D$18,2,1)))))))</f>
        <v/>
      </c>
      <c r="L558" s="37" t="str">
        <f>IF(Kundendaten!C559="","",IF(J558&lt;0,-1,IF(J558&gt;Einstellungen!$C$11,0,IF(Kundendaten!K559&gt;=Einstellungen!$C$24,5,IF(Kundendaten!K559&gt;=Einstellungen!$C$25,4,IF(Kundendaten!K559&gt;=Einstellungen!$C$26,3,IF(Kundendaten!K559&gt;=Einstellungen!$C$27,2,1)))))))</f>
        <v/>
      </c>
      <c r="M558" s="37" t="str">
        <f>IF(Kundendaten!C559="","",IF(J558&lt;0,-1,IF(J558&gt;Einstellungen!$C$11,0,IF(Kundendaten!L559&gt;=Einstellungen!$C$32,5,IF(Kundendaten!L559&gt;=Einstellungen!$C$33,4,IF(Kundendaten!L559&gt;=Einstellungen!$C$34,3,IF(Kundendaten!L559&gt;=Einstellungen!$C$35,2,1)))))))</f>
        <v/>
      </c>
      <c r="N558" s="37" t="str">
        <f>IF(Kundendaten!C559="","",IF(K558=-1,"",IF(K558=0,0,IF(SUM(Einstellungen!$G$15,Einstellungen!$G$24,Einstellungen!$G$32)&lt;&gt;100,"—",ROUND((K558*Einstellungen!$G$15+L558*Einstellungen!$G$24+M558*Einstellungen!$G$32)/100,1)))))</f>
        <v/>
      </c>
      <c r="O558" s="37" t="str">
        <f>IF(Kundendaten!C559="","",IF(K558=-1,"⚠ Datenfehler",IF(K558=0,"Inaktiv",IF(SUM(Einstellungen!$G$15,Einstellungen!$G$24,Einstellungen!$G$32)&lt;&gt;100,"—",IF(N558&gt;=4,"Champion",IF(N558&gt;=3,"Entwicklung",IF(N558&gt;=2,"Gefährdet","Abwanderung")))))))</f>
        <v/>
      </c>
    </row>
    <row r="559" spans="2:15" ht="14.25" customHeight="1" x14ac:dyDescent="0.35">
      <c r="B559" s="37" t="str">
        <f>IF(Kundendaten!C560="","",Kundendaten!B560)</f>
        <v/>
      </c>
      <c r="C559" s="38" t="str">
        <f>IF(Kundendaten!C560="","",IF(Kundendaten!C560="","",Kundendaten!C560))</f>
        <v/>
      </c>
      <c r="D559" s="38" t="str">
        <f>IF(Kundendaten!C560="","",IF(Kundendaten!D560="","",Kundendaten!D560))</f>
        <v/>
      </c>
      <c r="E559" s="38" t="str">
        <f>IF(Kundendaten!C560="","",IF(Kundendaten!E560="","",Kundendaten!E560))</f>
        <v/>
      </c>
      <c r="F559" s="38" t="str">
        <f>IF(Kundendaten!C560="","",IF(Kundendaten!F560="","",Kundendaten!F560))</f>
        <v/>
      </c>
      <c r="G559" s="37" t="str">
        <f>IF(Kundendaten!C560="","",IF(Kundendaten!G560="","",Kundendaten!G560))</f>
        <v/>
      </c>
      <c r="H559" s="38" t="str">
        <f>IF(Kundendaten!C560="","",IF(Kundendaten!H560="","",Kundendaten!H560))</f>
        <v/>
      </c>
      <c r="I559" s="37" t="str">
        <f>IF(Kundendaten!C560="","",IF(Kundendaten!I560="","",IF(OR(UPPER(Kundendaten!I560)="D",UPPER(Kundendaten!I560)="DE",UPPER(Kundendaten!I560)="DEU",UPPER(Kundendaten!I560)="DEUTSCHLAND",UPPER(Kundendaten!I560)="GERMANY",UPPER(Kundendaten!I560)="GER"),"",IFERROR(UPPER(VLOOKUP(UPPER(Kundendaten!I560),Laendercodes!$A:$B,2,FALSE())),UPPER(Kundendaten!I560)))))</f>
        <v/>
      </c>
      <c r="J559" s="59" t="str">
        <f>IF(Kundendaten!C560="","",Einstellungen!$C$9-Kundendaten!J560)</f>
        <v/>
      </c>
      <c r="K559" s="37" t="str">
        <f>IF(Kundendaten!C560="","",IF(J559&lt;0,-1,IF(J559&gt;Einstellungen!$C$11,0,IF(J559&lt;=Einstellungen!$D$15,5,IF(J559&lt;=Einstellungen!$D$16,4,IF(J559&lt;=Einstellungen!$D$17,3,IF(J559&lt;=Einstellungen!$D$18,2,1)))))))</f>
        <v/>
      </c>
      <c r="L559" s="37" t="str">
        <f>IF(Kundendaten!C560="","",IF(J559&lt;0,-1,IF(J559&gt;Einstellungen!$C$11,0,IF(Kundendaten!K560&gt;=Einstellungen!$C$24,5,IF(Kundendaten!K560&gt;=Einstellungen!$C$25,4,IF(Kundendaten!K560&gt;=Einstellungen!$C$26,3,IF(Kundendaten!K560&gt;=Einstellungen!$C$27,2,1)))))))</f>
        <v/>
      </c>
      <c r="M559" s="37" t="str">
        <f>IF(Kundendaten!C560="","",IF(J559&lt;0,-1,IF(J559&gt;Einstellungen!$C$11,0,IF(Kundendaten!L560&gt;=Einstellungen!$C$32,5,IF(Kundendaten!L560&gt;=Einstellungen!$C$33,4,IF(Kundendaten!L560&gt;=Einstellungen!$C$34,3,IF(Kundendaten!L560&gt;=Einstellungen!$C$35,2,1)))))))</f>
        <v/>
      </c>
      <c r="N559" s="37" t="str">
        <f>IF(Kundendaten!C560="","",IF(K559=-1,"",IF(K559=0,0,IF(SUM(Einstellungen!$G$15,Einstellungen!$G$24,Einstellungen!$G$32)&lt;&gt;100,"—",ROUND((K559*Einstellungen!$G$15+L559*Einstellungen!$G$24+M559*Einstellungen!$G$32)/100,1)))))</f>
        <v/>
      </c>
      <c r="O559" s="37" t="str">
        <f>IF(Kundendaten!C560="","",IF(K559=-1,"⚠ Datenfehler",IF(K559=0,"Inaktiv",IF(SUM(Einstellungen!$G$15,Einstellungen!$G$24,Einstellungen!$G$32)&lt;&gt;100,"—",IF(N559&gt;=4,"Champion",IF(N559&gt;=3,"Entwicklung",IF(N559&gt;=2,"Gefährdet","Abwanderung")))))))</f>
        <v/>
      </c>
    </row>
    <row r="560" spans="2:15" ht="14.25" customHeight="1" x14ac:dyDescent="0.35">
      <c r="B560" s="37" t="str">
        <f>IF(Kundendaten!C561="","",Kundendaten!B561)</f>
        <v/>
      </c>
      <c r="C560" s="38" t="str">
        <f>IF(Kundendaten!C561="","",IF(Kundendaten!C561="","",Kundendaten!C561))</f>
        <v/>
      </c>
      <c r="D560" s="38" t="str">
        <f>IF(Kundendaten!C561="","",IF(Kundendaten!D561="","",Kundendaten!D561))</f>
        <v/>
      </c>
      <c r="E560" s="38" t="str">
        <f>IF(Kundendaten!C561="","",IF(Kundendaten!E561="","",Kundendaten!E561))</f>
        <v/>
      </c>
      <c r="F560" s="38" t="str">
        <f>IF(Kundendaten!C561="","",IF(Kundendaten!F561="","",Kundendaten!F561))</f>
        <v/>
      </c>
      <c r="G560" s="37" t="str">
        <f>IF(Kundendaten!C561="","",IF(Kundendaten!G561="","",Kundendaten!G561))</f>
        <v/>
      </c>
      <c r="H560" s="38" t="str">
        <f>IF(Kundendaten!C561="","",IF(Kundendaten!H561="","",Kundendaten!H561))</f>
        <v/>
      </c>
      <c r="I560" s="37" t="str">
        <f>IF(Kundendaten!C561="","",IF(Kundendaten!I561="","",IF(OR(UPPER(Kundendaten!I561)="D",UPPER(Kundendaten!I561)="DE",UPPER(Kundendaten!I561)="DEU",UPPER(Kundendaten!I561)="DEUTSCHLAND",UPPER(Kundendaten!I561)="GERMANY",UPPER(Kundendaten!I561)="GER"),"",IFERROR(UPPER(VLOOKUP(UPPER(Kundendaten!I561),Laendercodes!$A:$B,2,FALSE())),UPPER(Kundendaten!I561)))))</f>
        <v/>
      </c>
      <c r="J560" s="59" t="str">
        <f>IF(Kundendaten!C561="","",Einstellungen!$C$9-Kundendaten!J561)</f>
        <v/>
      </c>
      <c r="K560" s="37" t="str">
        <f>IF(Kundendaten!C561="","",IF(J560&lt;0,-1,IF(J560&gt;Einstellungen!$C$11,0,IF(J560&lt;=Einstellungen!$D$15,5,IF(J560&lt;=Einstellungen!$D$16,4,IF(J560&lt;=Einstellungen!$D$17,3,IF(J560&lt;=Einstellungen!$D$18,2,1)))))))</f>
        <v/>
      </c>
      <c r="L560" s="37" t="str">
        <f>IF(Kundendaten!C561="","",IF(J560&lt;0,-1,IF(J560&gt;Einstellungen!$C$11,0,IF(Kundendaten!K561&gt;=Einstellungen!$C$24,5,IF(Kundendaten!K561&gt;=Einstellungen!$C$25,4,IF(Kundendaten!K561&gt;=Einstellungen!$C$26,3,IF(Kundendaten!K561&gt;=Einstellungen!$C$27,2,1)))))))</f>
        <v/>
      </c>
      <c r="M560" s="37" t="str">
        <f>IF(Kundendaten!C561="","",IF(J560&lt;0,-1,IF(J560&gt;Einstellungen!$C$11,0,IF(Kundendaten!L561&gt;=Einstellungen!$C$32,5,IF(Kundendaten!L561&gt;=Einstellungen!$C$33,4,IF(Kundendaten!L561&gt;=Einstellungen!$C$34,3,IF(Kundendaten!L561&gt;=Einstellungen!$C$35,2,1)))))))</f>
        <v/>
      </c>
      <c r="N560" s="37" t="str">
        <f>IF(Kundendaten!C561="","",IF(K560=-1,"",IF(K560=0,0,IF(SUM(Einstellungen!$G$15,Einstellungen!$G$24,Einstellungen!$G$32)&lt;&gt;100,"—",ROUND((K560*Einstellungen!$G$15+L560*Einstellungen!$G$24+M560*Einstellungen!$G$32)/100,1)))))</f>
        <v/>
      </c>
      <c r="O560" s="37" t="str">
        <f>IF(Kundendaten!C561="","",IF(K560=-1,"⚠ Datenfehler",IF(K560=0,"Inaktiv",IF(SUM(Einstellungen!$G$15,Einstellungen!$G$24,Einstellungen!$G$32)&lt;&gt;100,"—",IF(N560&gt;=4,"Champion",IF(N560&gt;=3,"Entwicklung",IF(N560&gt;=2,"Gefährdet","Abwanderung")))))))</f>
        <v/>
      </c>
    </row>
    <row r="561" spans="2:15" ht="14.25" customHeight="1" x14ac:dyDescent="0.35">
      <c r="B561" s="37" t="str">
        <f>IF(Kundendaten!C562="","",Kundendaten!B562)</f>
        <v/>
      </c>
      <c r="C561" s="38" t="str">
        <f>IF(Kundendaten!C562="","",IF(Kundendaten!C562="","",Kundendaten!C562))</f>
        <v/>
      </c>
      <c r="D561" s="38" t="str">
        <f>IF(Kundendaten!C562="","",IF(Kundendaten!D562="","",Kundendaten!D562))</f>
        <v/>
      </c>
      <c r="E561" s="38" t="str">
        <f>IF(Kundendaten!C562="","",IF(Kundendaten!E562="","",Kundendaten!E562))</f>
        <v/>
      </c>
      <c r="F561" s="38" t="str">
        <f>IF(Kundendaten!C562="","",IF(Kundendaten!F562="","",Kundendaten!F562))</f>
        <v/>
      </c>
      <c r="G561" s="37" t="str">
        <f>IF(Kundendaten!C562="","",IF(Kundendaten!G562="","",Kundendaten!G562))</f>
        <v/>
      </c>
      <c r="H561" s="38" t="str">
        <f>IF(Kundendaten!C562="","",IF(Kundendaten!H562="","",Kundendaten!H562))</f>
        <v/>
      </c>
      <c r="I561" s="37" t="str">
        <f>IF(Kundendaten!C562="","",IF(Kundendaten!I562="","",IF(OR(UPPER(Kundendaten!I562)="D",UPPER(Kundendaten!I562)="DE",UPPER(Kundendaten!I562)="DEU",UPPER(Kundendaten!I562)="DEUTSCHLAND",UPPER(Kundendaten!I562)="GERMANY",UPPER(Kundendaten!I562)="GER"),"",IFERROR(UPPER(VLOOKUP(UPPER(Kundendaten!I562),Laendercodes!$A:$B,2,FALSE())),UPPER(Kundendaten!I562)))))</f>
        <v/>
      </c>
      <c r="J561" s="59" t="str">
        <f>IF(Kundendaten!C562="","",Einstellungen!$C$9-Kundendaten!J562)</f>
        <v/>
      </c>
      <c r="K561" s="37" t="str">
        <f>IF(Kundendaten!C562="","",IF(J561&lt;0,-1,IF(J561&gt;Einstellungen!$C$11,0,IF(J561&lt;=Einstellungen!$D$15,5,IF(J561&lt;=Einstellungen!$D$16,4,IF(J561&lt;=Einstellungen!$D$17,3,IF(J561&lt;=Einstellungen!$D$18,2,1)))))))</f>
        <v/>
      </c>
      <c r="L561" s="37" t="str">
        <f>IF(Kundendaten!C562="","",IF(J561&lt;0,-1,IF(J561&gt;Einstellungen!$C$11,0,IF(Kundendaten!K562&gt;=Einstellungen!$C$24,5,IF(Kundendaten!K562&gt;=Einstellungen!$C$25,4,IF(Kundendaten!K562&gt;=Einstellungen!$C$26,3,IF(Kundendaten!K562&gt;=Einstellungen!$C$27,2,1)))))))</f>
        <v/>
      </c>
      <c r="M561" s="37" t="str">
        <f>IF(Kundendaten!C562="","",IF(J561&lt;0,-1,IF(J561&gt;Einstellungen!$C$11,0,IF(Kundendaten!L562&gt;=Einstellungen!$C$32,5,IF(Kundendaten!L562&gt;=Einstellungen!$C$33,4,IF(Kundendaten!L562&gt;=Einstellungen!$C$34,3,IF(Kundendaten!L562&gt;=Einstellungen!$C$35,2,1)))))))</f>
        <v/>
      </c>
      <c r="N561" s="37" t="str">
        <f>IF(Kundendaten!C562="","",IF(K561=-1,"",IF(K561=0,0,IF(SUM(Einstellungen!$G$15,Einstellungen!$G$24,Einstellungen!$G$32)&lt;&gt;100,"—",ROUND((K561*Einstellungen!$G$15+L561*Einstellungen!$G$24+M561*Einstellungen!$G$32)/100,1)))))</f>
        <v/>
      </c>
      <c r="O561" s="37" t="str">
        <f>IF(Kundendaten!C562="","",IF(K561=-1,"⚠ Datenfehler",IF(K561=0,"Inaktiv",IF(SUM(Einstellungen!$G$15,Einstellungen!$G$24,Einstellungen!$G$32)&lt;&gt;100,"—",IF(N561&gt;=4,"Champion",IF(N561&gt;=3,"Entwicklung",IF(N561&gt;=2,"Gefährdet","Abwanderung")))))))</f>
        <v/>
      </c>
    </row>
    <row r="562" spans="2:15" ht="14.25" customHeight="1" x14ac:dyDescent="0.35">
      <c r="B562" s="37" t="str">
        <f>IF(Kundendaten!C563="","",Kundendaten!B563)</f>
        <v/>
      </c>
      <c r="C562" s="38" t="str">
        <f>IF(Kundendaten!C563="","",IF(Kundendaten!C563="","",Kundendaten!C563))</f>
        <v/>
      </c>
      <c r="D562" s="38" t="str">
        <f>IF(Kundendaten!C563="","",IF(Kundendaten!D563="","",Kundendaten!D563))</f>
        <v/>
      </c>
      <c r="E562" s="38" t="str">
        <f>IF(Kundendaten!C563="","",IF(Kundendaten!E563="","",Kundendaten!E563))</f>
        <v/>
      </c>
      <c r="F562" s="38" t="str">
        <f>IF(Kundendaten!C563="","",IF(Kundendaten!F563="","",Kundendaten!F563))</f>
        <v/>
      </c>
      <c r="G562" s="37" t="str">
        <f>IF(Kundendaten!C563="","",IF(Kundendaten!G563="","",Kundendaten!G563))</f>
        <v/>
      </c>
      <c r="H562" s="38" t="str">
        <f>IF(Kundendaten!C563="","",IF(Kundendaten!H563="","",Kundendaten!H563))</f>
        <v/>
      </c>
      <c r="I562" s="37" t="str">
        <f>IF(Kundendaten!C563="","",IF(Kundendaten!I563="","",IF(OR(UPPER(Kundendaten!I563)="D",UPPER(Kundendaten!I563)="DE",UPPER(Kundendaten!I563)="DEU",UPPER(Kundendaten!I563)="DEUTSCHLAND",UPPER(Kundendaten!I563)="GERMANY",UPPER(Kundendaten!I563)="GER"),"",IFERROR(UPPER(VLOOKUP(UPPER(Kundendaten!I563),Laendercodes!$A:$B,2,FALSE())),UPPER(Kundendaten!I563)))))</f>
        <v/>
      </c>
      <c r="J562" s="59" t="str">
        <f>IF(Kundendaten!C563="","",Einstellungen!$C$9-Kundendaten!J563)</f>
        <v/>
      </c>
      <c r="K562" s="37" t="str">
        <f>IF(Kundendaten!C563="","",IF(J562&lt;0,-1,IF(J562&gt;Einstellungen!$C$11,0,IF(J562&lt;=Einstellungen!$D$15,5,IF(J562&lt;=Einstellungen!$D$16,4,IF(J562&lt;=Einstellungen!$D$17,3,IF(J562&lt;=Einstellungen!$D$18,2,1)))))))</f>
        <v/>
      </c>
      <c r="L562" s="37" t="str">
        <f>IF(Kundendaten!C563="","",IF(J562&lt;0,-1,IF(J562&gt;Einstellungen!$C$11,0,IF(Kundendaten!K563&gt;=Einstellungen!$C$24,5,IF(Kundendaten!K563&gt;=Einstellungen!$C$25,4,IF(Kundendaten!K563&gt;=Einstellungen!$C$26,3,IF(Kundendaten!K563&gt;=Einstellungen!$C$27,2,1)))))))</f>
        <v/>
      </c>
      <c r="M562" s="37" t="str">
        <f>IF(Kundendaten!C563="","",IF(J562&lt;0,-1,IF(J562&gt;Einstellungen!$C$11,0,IF(Kundendaten!L563&gt;=Einstellungen!$C$32,5,IF(Kundendaten!L563&gt;=Einstellungen!$C$33,4,IF(Kundendaten!L563&gt;=Einstellungen!$C$34,3,IF(Kundendaten!L563&gt;=Einstellungen!$C$35,2,1)))))))</f>
        <v/>
      </c>
      <c r="N562" s="37" t="str">
        <f>IF(Kundendaten!C563="","",IF(K562=-1,"",IF(K562=0,0,IF(SUM(Einstellungen!$G$15,Einstellungen!$G$24,Einstellungen!$G$32)&lt;&gt;100,"—",ROUND((K562*Einstellungen!$G$15+L562*Einstellungen!$G$24+M562*Einstellungen!$G$32)/100,1)))))</f>
        <v/>
      </c>
      <c r="O562" s="37" t="str">
        <f>IF(Kundendaten!C563="","",IF(K562=-1,"⚠ Datenfehler",IF(K562=0,"Inaktiv",IF(SUM(Einstellungen!$G$15,Einstellungen!$G$24,Einstellungen!$G$32)&lt;&gt;100,"—",IF(N562&gt;=4,"Champion",IF(N562&gt;=3,"Entwicklung",IF(N562&gt;=2,"Gefährdet","Abwanderung")))))))</f>
        <v/>
      </c>
    </row>
    <row r="563" spans="2:15" ht="14.25" customHeight="1" x14ac:dyDescent="0.35">
      <c r="B563" s="37" t="str">
        <f>IF(Kundendaten!C564="","",Kundendaten!B564)</f>
        <v/>
      </c>
      <c r="C563" s="38" t="str">
        <f>IF(Kundendaten!C564="","",IF(Kundendaten!C564="","",Kundendaten!C564))</f>
        <v/>
      </c>
      <c r="D563" s="38" t="str">
        <f>IF(Kundendaten!C564="","",IF(Kundendaten!D564="","",Kundendaten!D564))</f>
        <v/>
      </c>
      <c r="E563" s="38" t="str">
        <f>IF(Kundendaten!C564="","",IF(Kundendaten!E564="","",Kundendaten!E564))</f>
        <v/>
      </c>
      <c r="F563" s="38" t="str">
        <f>IF(Kundendaten!C564="","",IF(Kundendaten!F564="","",Kundendaten!F564))</f>
        <v/>
      </c>
      <c r="G563" s="37" t="str">
        <f>IF(Kundendaten!C564="","",IF(Kundendaten!G564="","",Kundendaten!G564))</f>
        <v/>
      </c>
      <c r="H563" s="38" t="str">
        <f>IF(Kundendaten!C564="","",IF(Kundendaten!H564="","",Kundendaten!H564))</f>
        <v/>
      </c>
      <c r="I563" s="37" t="str">
        <f>IF(Kundendaten!C564="","",IF(Kundendaten!I564="","",IF(OR(UPPER(Kundendaten!I564)="D",UPPER(Kundendaten!I564)="DE",UPPER(Kundendaten!I564)="DEU",UPPER(Kundendaten!I564)="DEUTSCHLAND",UPPER(Kundendaten!I564)="GERMANY",UPPER(Kundendaten!I564)="GER"),"",IFERROR(UPPER(VLOOKUP(UPPER(Kundendaten!I564),Laendercodes!$A:$B,2,FALSE())),UPPER(Kundendaten!I564)))))</f>
        <v/>
      </c>
      <c r="J563" s="59" t="str">
        <f>IF(Kundendaten!C564="","",Einstellungen!$C$9-Kundendaten!J564)</f>
        <v/>
      </c>
      <c r="K563" s="37" t="str">
        <f>IF(Kundendaten!C564="","",IF(J563&lt;0,-1,IF(J563&gt;Einstellungen!$C$11,0,IF(J563&lt;=Einstellungen!$D$15,5,IF(J563&lt;=Einstellungen!$D$16,4,IF(J563&lt;=Einstellungen!$D$17,3,IF(J563&lt;=Einstellungen!$D$18,2,1)))))))</f>
        <v/>
      </c>
      <c r="L563" s="37" t="str">
        <f>IF(Kundendaten!C564="","",IF(J563&lt;0,-1,IF(J563&gt;Einstellungen!$C$11,0,IF(Kundendaten!K564&gt;=Einstellungen!$C$24,5,IF(Kundendaten!K564&gt;=Einstellungen!$C$25,4,IF(Kundendaten!K564&gt;=Einstellungen!$C$26,3,IF(Kundendaten!K564&gt;=Einstellungen!$C$27,2,1)))))))</f>
        <v/>
      </c>
      <c r="M563" s="37" t="str">
        <f>IF(Kundendaten!C564="","",IF(J563&lt;0,-1,IF(J563&gt;Einstellungen!$C$11,0,IF(Kundendaten!L564&gt;=Einstellungen!$C$32,5,IF(Kundendaten!L564&gt;=Einstellungen!$C$33,4,IF(Kundendaten!L564&gt;=Einstellungen!$C$34,3,IF(Kundendaten!L564&gt;=Einstellungen!$C$35,2,1)))))))</f>
        <v/>
      </c>
      <c r="N563" s="37" t="str">
        <f>IF(Kundendaten!C564="","",IF(K563=-1,"",IF(K563=0,0,IF(SUM(Einstellungen!$G$15,Einstellungen!$G$24,Einstellungen!$G$32)&lt;&gt;100,"—",ROUND((K563*Einstellungen!$G$15+L563*Einstellungen!$G$24+M563*Einstellungen!$G$32)/100,1)))))</f>
        <v/>
      </c>
      <c r="O563" s="37" t="str">
        <f>IF(Kundendaten!C564="","",IF(K563=-1,"⚠ Datenfehler",IF(K563=0,"Inaktiv",IF(SUM(Einstellungen!$G$15,Einstellungen!$G$24,Einstellungen!$G$32)&lt;&gt;100,"—",IF(N563&gt;=4,"Champion",IF(N563&gt;=3,"Entwicklung",IF(N563&gt;=2,"Gefährdet","Abwanderung")))))))</f>
        <v/>
      </c>
    </row>
    <row r="564" spans="2:15" ht="14.25" customHeight="1" x14ac:dyDescent="0.35">
      <c r="B564" s="37" t="str">
        <f>IF(Kundendaten!C565="","",Kundendaten!B565)</f>
        <v/>
      </c>
      <c r="C564" s="38" t="str">
        <f>IF(Kundendaten!C565="","",IF(Kundendaten!C565="","",Kundendaten!C565))</f>
        <v/>
      </c>
      <c r="D564" s="38" t="str">
        <f>IF(Kundendaten!C565="","",IF(Kundendaten!D565="","",Kundendaten!D565))</f>
        <v/>
      </c>
      <c r="E564" s="38" t="str">
        <f>IF(Kundendaten!C565="","",IF(Kundendaten!E565="","",Kundendaten!E565))</f>
        <v/>
      </c>
      <c r="F564" s="38" t="str">
        <f>IF(Kundendaten!C565="","",IF(Kundendaten!F565="","",Kundendaten!F565))</f>
        <v/>
      </c>
      <c r="G564" s="37" t="str">
        <f>IF(Kundendaten!C565="","",IF(Kundendaten!G565="","",Kundendaten!G565))</f>
        <v/>
      </c>
      <c r="H564" s="38" t="str">
        <f>IF(Kundendaten!C565="","",IF(Kundendaten!H565="","",Kundendaten!H565))</f>
        <v/>
      </c>
      <c r="I564" s="37" t="str">
        <f>IF(Kundendaten!C565="","",IF(Kundendaten!I565="","",IF(OR(UPPER(Kundendaten!I565)="D",UPPER(Kundendaten!I565)="DE",UPPER(Kundendaten!I565)="DEU",UPPER(Kundendaten!I565)="DEUTSCHLAND",UPPER(Kundendaten!I565)="GERMANY",UPPER(Kundendaten!I565)="GER"),"",IFERROR(UPPER(VLOOKUP(UPPER(Kundendaten!I565),Laendercodes!$A:$B,2,FALSE())),UPPER(Kundendaten!I565)))))</f>
        <v/>
      </c>
      <c r="J564" s="59" t="str">
        <f>IF(Kundendaten!C565="","",Einstellungen!$C$9-Kundendaten!J565)</f>
        <v/>
      </c>
      <c r="K564" s="37" t="str">
        <f>IF(Kundendaten!C565="","",IF(J564&lt;0,-1,IF(J564&gt;Einstellungen!$C$11,0,IF(J564&lt;=Einstellungen!$D$15,5,IF(J564&lt;=Einstellungen!$D$16,4,IF(J564&lt;=Einstellungen!$D$17,3,IF(J564&lt;=Einstellungen!$D$18,2,1)))))))</f>
        <v/>
      </c>
      <c r="L564" s="37" t="str">
        <f>IF(Kundendaten!C565="","",IF(J564&lt;0,-1,IF(J564&gt;Einstellungen!$C$11,0,IF(Kundendaten!K565&gt;=Einstellungen!$C$24,5,IF(Kundendaten!K565&gt;=Einstellungen!$C$25,4,IF(Kundendaten!K565&gt;=Einstellungen!$C$26,3,IF(Kundendaten!K565&gt;=Einstellungen!$C$27,2,1)))))))</f>
        <v/>
      </c>
      <c r="M564" s="37" t="str">
        <f>IF(Kundendaten!C565="","",IF(J564&lt;0,-1,IF(J564&gt;Einstellungen!$C$11,0,IF(Kundendaten!L565&gt;=Einstellungen!$C$32,5,IF(Kundendaten!L565&gt;=Einstellungen!$C$33,4,IF(Kundendaten!L565&gt;=Einstellungen!$C$34,3,IF(Kundendaten!L565&gt;=Einstellungen!$C$35,2,1)))))))</f>
        <v/>
      </c>
      <c r="N564" s="37" t="str">
        <f>IF(Kundendaten!C565="","",IF(K564=-1,"",IF(K564=0,0,IF(SUM(Einstellungen!$G$15,Einstellungen!$G$24,Einstellungen!$G$32)&lt;&gt;100,"—",ROUND((K564*Einstellungen!$G$15+L564*Einstellungen!$G$24+M564*Einstellungen!$G$32)/100,1)))))</f>
        <v/>
      </c>
      <c r="O564" s="37" t="str">
        <f>IF(Kundendaten!C565="","",IF(K564=-1,"⚠ Datenfehler",IF(K564=0,"Inaktiv",IF(SUM(Einstellungen!$G$15,Einstellungen!$G$24,Einstellungen!$G$32)&lt;&gt;100,"—",IF(N564&gt;=4,"Champion",IF(N564&gt;=3,"Entwicklung",IF(N564&gt;=2,"Gefährdet","Abwanderung")))))))</f>
        <v/>
      </c>
    </row>
    <row r="565" spans="2:15" ht="14.25" customHeight="1" x14ac:dyDescent="0.35">
      <c r="B565" s="37" t="str">
        <f>IF(Kundendaten!C566="","",Kundendaten!B566)</f>
        <v/>
      </c>
      <c r="C565" s="38" t="str">
        <f>IF(Kundendaten!C566="","",IF(Kundendaten!C566="","",Kundendaten!C566))</f>
        <v/>
      </c>
      <c r="D565" s="38" t="str">
        <f>IF(Kundendaten!C566="","",IF(Kundendaten!D566="","",Kundendaten!D566))</f>
        <v/>
      </c>
      <c r="E565" s="38" t="str">
        <f>IF(Kundendaten!C566="","",IF(Kundendaten!E566="","",Kundendaten!E566))</f>
        <v/>
      </c>
      <c r="F565" s="38" t="str">
        <f>IF(Kundendaten!C566="","",IF(Kundendaten!F566="","",Kundendaten!F566))</f>
        <v/>
      </c>
      <c r="G565" s="37" t="str">
        <f>IF(Kundendaten!C566="","",IF(Kundendaten!G566="","",Kundendaten!G566))</f>
        <v/>
      </c>
      <c r="H565" s="38" t="str">
        <f>IF(Kundendaten!C566="","",IF(Kundendaten!H566="","",Kundendaten!H566))</f>
        <v/>
      </c>
      <c r="I565" s="37" t="str">
        <f>IF(Kundendaten!C566="","",IF(Kundendaten!I566="","",IF(OR(UPPER(Kundendaten!I566)="D",UPPER(Kundendaten!I566)="DE",UPPER(Kundendaten!I566)="DEU",UPPER(Kundendaten!I566)="DEUTSCHLAND",UPPER(Kundendaten!I566)="GERMANY",UPPER(Kundendaten!I566)="GER"),"",IFERROR(UPPER(VLOOKUP(UPPER(Kundendaten!I566),Laendercodes!$A:$B,2,FALSE())),UPPER(Kundendaten!I566)))))</f>
        <v/>
      </c>
      <c r="J565" s="59" t="str">
        <f>IF(Kundendaten!C566="","",Einstellungen!$C$9-Kundendaten!J566)</f>
        <v/>
      </c>
      <c r="K565" s="37" t="str">
        <f>IF(Kundendaten!C566="","",IF(J565&lt;0,-1,IF(J565&gt;Einstellungen!$C$11,0,IF(J565&lt;=Einstellungen!$D$15,5,IF(J565&lt;=Einstellungen!$D$16,4,IF(J565&lt;=Einstellungen!$D$17,3,IF(J565&lt;=Einstellungen!$D$18,2,1)))))))</f>
        <v/>
      </c>
      <c r="L565" s="37" t="str">
        <f>IF(Kundendaten!C566="","",IF(J565&lt;0,-1,IF(J565&gt;Einstellungen!$C$11,0,IF(Kundendaten!K566&gt;=Einstellungen!$C$24,5,IF(Kundendaten!K566&gt;=Einstellungen!$C$25,4,IF(Kundendaten!K566&gt;=Einstellungen!$C$26,3,IF(Kundendaten!K566&gt;=Einstellungen!$C$27,2,1)))))))</f>
        <v/>
      </c>
      <c r="M565" s="37" t="str">
        <f>IF(Kundendaten!C566="","",IF(J565&lt;0,-1,IF(J565&gt;Einstellungen!$C$11,0,IF(Kundendaten!L566&gt;=Einstellungen!$C$32,5,IF(Kundendaten!L566&gt;=Einstellungen!$C$33,4,IF(Kundendaten!L566&gt;=Einstellungen!$C$34,3,IF(Kundendaten!L566&gt;=Einstellungen!$C$35,2,1)))))))</f>
        <v/>
      </c>
      <c r="N565" s="37" t="str">
        <f>IF(Kundendaten!C566="","",IF(K565=-1,"",IF(K565=0,0,IF(SUM(Einstellungen!$G$15,Einstellungen!$G$24,Einstellungen!$G$32)&lt;&gt;100,"—",ROUND((K565*Einstellungen!$G$15+L565*Einstellungen!$G$24+M565*Einstellungen!$G$32)/100,1)))))</f>
        <v/>
      </c>
      <c r="O565" s="37" t="str">
        <f>IF(Kundendaten!C566="","",IF(K565=-1,"⚠ Datenfehler",IF(K565=0,"Inaktiv",IF(SUM(Einstellungen!$G$15,Einstellungen!$G$24,Einstellungen!$G$32)&lt;&gt;100,"—",IF(N565&gt;=4,"Champion",IF(N565&gt;=3,"Entwicklung",IF(N565&gt;=2,"Gefährdet","Abwanderung")))))))</f>
        <v/>
      </c>
    </row>
    <row r="566" spans="2:15" ht="14.25" customHeight="1" x14ac:dyDescent="0.35">
      <c r="B566" s="37" t="str">
        <f>IF(Kundendaten!C567="","",Kundendaten!B567)</f>
        <v/>
      </c>
      <c r="C566" s="38" t="str">
        <f>IF(Kundendaten!C567="","",IF(Kundendaten!C567="","",Kundendaten!C567))</f>
        <v/>
      </c>
      <c r="D566" s="38" t="str">
        <f>IF(Kundendaten!C567="","",IF(Kundendaten!D567="","",Kundendaten!D567))</f>
        <v/>
      </c>
      <c r="E566" s="38" t="str">
        <f>IF(Kundendaten!C567="","",IF(Kundendaten!E567="","",Kundendaten!E567))</f>
        <v/>
      </c>
      <c r="F566" s="38" t="str">
        <f>IF(Kundendaten!C567="","",IF(Kundendaten!F567="","",Kundendaten!F567))</f>
        <v/>
      </c>
      <c r="G566" s="37" t="str">
        <f>IF(Kundendaten!C567="","",IF(Kundendaten!G567="","",Kundendaten!G567))</f>
        <v/>
      </c>
      <c r="H566" s="38" t="str">
        <f>IF(Kundendaten!C567="","",IF(Kundendaten!H567="","",Kundendaten!H567))</f>
        <v/>
      </c>
      <c r="I566" s="37" t="str">
        <f>IF(Kundendaten!C567="","",IF(Kundendaten!I567="","",IF(OR(UPPER(Kundendaten!I567)="D",UPPER(Kundendaten!I567)="DE",UPPER(Kundendaten!I567)="DEU",UPPER(Kundendaten!I567)="DEUTSCHLAND",UPPER(Kundendaten!I567)="GERMANY",UPPER(Kundendaten!I567)="GER"),"",IFERROR(UPPER(VLOOKUP(UPPER(Kundendaten!I567),Laendercodes!$A:$B,2,FALSE())),UPPER(Kundendaten!I567)))))</f>
        <v/>
      </c>
      <c r="J566" s="59" t="str">
        <f>IF(Kundendaten!C567="","",Einstellungen!$C$9-Kundendaten!J567)</f>
        <v/>
      </c>
      <c r="K566" s="37" t="str">
        <f>IF(Kundendaten!C567="","",IF(J566&lt;0,-1,IF(J566&gt;Einstellungen!$C$11,0,IF(J566&lt;=Einstellungen!$D$15,5,IF(J566&lt;=Einstellungen!$D$16,4,IF(J566&lt;=Einstellungen!$D$17,3,IF(J566&lt;=Einstellungen!$D$18,2,1)))))))</f>
        <v/>
      </c>
      <c r="L566" s="37" t="str">
        <f>IF(Kundendaten!C567="","",IF(J566&lt;0,-1,IF(J566&gt;Einstellungen!$C$11,0,IF(Kundendaten!K567&gt;=Einstellungen!$C$24,5,IF(Kundendaten!K567&gt;=Einstellungen!$C$25,4,IF(Kundendaten!K567&gt;=Einstellungen!$C$26,3,IF(Kundendaten!K567&gt;=Einstellungen!$C$27,2,1)))))))</f>
        <v/>
      </c>
      <c r="M566" s="37" t="str">
        <f>IF(Kundendaten!C567="","",IF(J566&lt;0,-1,IF(J566&gt;Einstellungen!$C$11,0,IF(Kundendaten!L567&gt;=Einstellungen!$C$32,5,IF(Kundendaten!L567&gt;=Einstellungen!$C$33,4,IF(Kundendaten!L567&gt;=Einstellungen!$C$34,3,IF(Kundendaten!L567&gt;=Einstellungen!$C$35,2,1)))))))</f>
        <v/>
      </c>
      <c r="N566" s="37" t="str">
        <f>IF(Kundendaten!C567="","",IF(K566=-1,"",IF(K566=0,0,IF(SUM(Einstellungen!$G$15,Einstellungen!$G$24,Einstellungen!$G$32)&lt;&gt;100,"—",ROUND((K566*Einstellungen!$G$15+L566*Einstellungen!$G$24+M566*Einstellungen!$G$32)/100,1)))))</f>
        <v/>
      </c>
      <c r="O566" s="37" t="str">
        <f>IF(Kundendaten!C567="","",IF(K566=-1,"⚠ Datenfehler",IF(K566=0,"Inaktiv",IF(SUM(Einstellungen!$G$15,Einstellungen!$G$24,Einstellungen!$G$32)&lt;&gt;100,"—",IF(N566&gt;=4,"Champion",IF(N566&gt;=3,"Entwicklung",IF(N566&gt;=2,"Gefährdet","Abwanderung")))))))</f>
        <v/>
      </c>
    </row>
    <row r="567" spans="2:15" ht="14.25" customHeight="1" x14ac:dyDescent="0.35">
      <c r="B567" s="37" t="str">
        <f>IF(Kundendaten!C568="","",Kundendaten!B568)</f>
        <v/>
      </c>
      <c r="C567" s="38" t="str">
        <f>IF(Kundendaten!C568="","",IF(Kundendaten!C568="","",Kundendaten!C568))</f>
        <v/>
      </c>
      <c r="D567" s="38" t="str">
        <f>IF(Kundendaten!C568="","",IF(Kundendaten!D568="","",Kundendaten!D568))</f>
        <v/>
      </c>
      <c r="E567" s="38" t="str">
        <f>IF(Kundendaten!C568="","",IF(Kundendaten!E568="","",Kundendaten!E568))</f>
        <v/>
      </c>
      <c r="F567" s="38" t="str">
        <f>IF(Kundendaten!C568="","",IF(Kundendaten!F568="","",Kundendaten!F568))</f>
        <v/>
      </c>
      <c r="G567" s="37" t="str">
        <f>IF(Kundendaten!C568="","",IF(Kundendaten!G568="","",Kundendaten!G568))</f>
        <v/>
      </c>
      <c r="H567" s="38" t="str">
        <f>IF(Kundendaten!C568="","",IF(Kundendaten!H568="","",Kundendaten!H568))</f>
        <v/>
      </c>
      <c r="I567" s="37" t="str">
        <f>IF(Kundendaten!C568="","",IF(Kundendaten!I568="","",IF(OR(UPPER(Kundendaten!I568)="D",UPPER(Kundendaten!I568)="DE",UPPER(Kundendaten!I568)="DEU",UPPER(Kundendaten!I568)="DEUTSCHLAND",UPPER(Kundendaten!I568)="GERMANY",UPPER(Kundendaten!I568)="GER"),"",IFERROR(UPPER(VLOOKUP(UPPER(Kundendaten!I568),Laendercodes!$A:$B,2,FALSE())),UPPER(Kundendaten!I568)))))</f>
        <v/>
      </c>
      <c r="J567" s="59" t="str">
        <f>IF(Kundendaten!C568="","",Einstellungen!$C$9-Kundendaten!J568)</f>
        <v/>
      </c>
      <c r="K567" s="37" t="str">
        <f>IF(Kundendaten!C568="","",IF(J567&lt;0,-1,IF(J567&gt;Einstellungen!$C$11,0,IF(J567&lt;=Einstellungen!$D$15,5,IF(J567&lt;=Einstellungen!$D$16,4,IF(J567&lt;=Einstellungen!$D$17,3,IF(J567&lt;=Einstellungen!$D$18,2,1)))))))</f>
        <v/>
      </c>
      <c r="L567" s="37" t="str">
        <f>IF(Kundendaten!C568="","",IF(J567&lt;0,-1,IF(J567&gt;Einstellungen!$C$11,0,IF(Kundendaten!K568&gt;=Einstellungen!$C$24,5,IF(Kundendaten!K568&gt;=Einstellungen!$C$25,4,IF(Kundendaten!K568&gt;=Einstellungen!$C$26,3,IF(Kundendaten!K568&gt;=Einstellungen!$C$27,2,1)))))))</f>
        <v/>
      </c>
      <c r="M567" s="37" t="str">
        <f>IF(Kundendaten!C568="","",IF(J567&lt;0,-1,IF(J567&gt;Einstellungen!$C$11,0,IF(Kundendaten!L568&gt;=Einstellungen!$C$32,5,IF(Kundendaten!L568&gt;=Einstellungen!$C$33,4,IF(Kundendaten!L568&gt;=Einstellungen!$C$34,3,IF(Kundendaten!L568&gt;=Einstellungen!$C$35,2,1)))))))</f>
        <v/>
      </c>
      <c r="N567" s="37" t="str">
        <f>IF(Kundendaten!C568="","",IF(K567=-1,"",IF(K567=0,0,IF(SUM(Einstellungen!$G$15,Einstellungen!$G$24,Einstellungen!$G$32)&lt;&gt;100,"—",ROUND((K567*Einstellungen!$G$15+L567*Einstellungen!$G$24+M567*Einstellungen!$G$32)/100,1)))))</f>
        <v/>
      </c>
      <c r="O567" s="37" t="str">
        <f>IF(Kundendaten!C568="","",IF(K567=-1,"⚠ Datenfehler",IF(K567=0,"Inaktiv",IF(SUM(Einstellungen!$G$15,Einstellungen!$G$24,Einstellungen!$G$32)&lt;&gt;100,"—",IF(N567&gt;=4,"Champion",IF(N567&gt;=3,"Entwicklung",IF(N567&gt;=2,"Gefährdet","Abwanderung")))))))</f>
        <v/>
      </c>
    </row>
    <row r="568" spans="2:15" ht="14.25" customHeight="1" x14ac:dyDescent="0.35">
      <c r="B568" s="37" t="str">
        <f>IF(Kundendaten!C569="","",Kundendaten!B569)</f>
        <v/>
      </c>
      <c r="C568" s="38" t="str">
        <f>IF(Kundendaten!C569="","",IF(Kundendaten!C569="","",Kundendaten!C569))</f>
        <v/>
      </c>
      <c r="D568" s="38" t="str">
        <f>IF(Kundendaten!C569="","",IF(Kundendaten!D569="","",Kundendaten!D569))</f>
        <v/>
      </c>
      <c r="E568" s="38" t="str">
        <f>IF(Kundendaten!C569="","",IF(Kundendaten!E569="","",Kundendaten!E569))</f>
        <v/>
      </c>
      <c r="F568" s="38" t="str">
        <f>IF(Kundendaten!C569="","",IF(Kundendaten!F569="","",Kundendaten!F569))</f>
        <v/>
      </c>
      <c r="G568" s="37" t="str">
        <f>IF(Kundendaten!C569="","",IF(Kundendaten!G569="","",Kundendaten!G569))</f>
        <v/>
      </c>
      <c r="H568" s="38" t="str">
        <f>IF(Kundendaten!C569="","",IF(Kundendaten!H569="","",Kundendaten!H569))</f>
        <v/>
      </c>
      <c r="I568" s="37" t="str">
        <f>IF(Kundendaten!C569="","",IF(Kundendaten!I569="","",IF(OR(UPPER(Kundendaten!I569)="D",UPPER(Kundendaten!I569)="DE",UPPER(Kundendaten!I569)="DEU",UPPER(Kundendaten!I569)="DEUTSCHLAND",UPPER(Kundendaten!I569)="GERMANY",UPPER(Kundendaten!I569)="GER"),"",IFERROR(UPPER(VLOOKUP(UPPER(Kundendaten!I569),Laendercodes!$A:$B,2,FALSE())),UPPER(Kundendaten!I569)))))</f>
        <v/>
      </c>
      <c r="J568" s="59" t="str">
        <f>IF(Kundendaten!C569="","",Einstellungen!$C$9-Kundendaten!J569)</f>
        <v/>
      </c>
      <c r="K568" s="37" t="str">
        <f>IF(Kundendaten!C569="","",IF(J568&lt;0,-1,IF(J568&gt;Einstellungen!$C$11,0,IF(J568&lt;=Einstellungen!$D$15,5,IF(J568&lt;=Einstellungen!$D$16,4,IF(J568&lt;=Einstellungen!$D$17,3,IF(J568&lt;=Einstellungen!$D$18,2,1)))))))</f>
        <v/>
      </c>
      <c r="L568" s="37" t="str">
        <f>IF(Kundendaten!C569="","",IF(J568&lt;0,-1,IF(J568&gt;Einstellungen!$C$11,0,IF(Kundendaten!K569&gt;=Einstellungen!$C$24,5,IF(Kundendaten!K569&gt;=Einstellungen!$C$25,4,IF(Kundendaten!K569&gt;=Einstellungen!$C$26,3,IF(Kundendaten!K569&gt;=Einstellungen!$C$27,2,1)))))))</f>
        <v/>
      </c>
      <c r="M568" s="37" t="str">
        <f>IF(Kundendaten!C569="","",IF(J568&lt;0,-1,IF(J568&gt;Einstellungen!$C$11,0,IF(Kundendaten!L569&gt;=Einstellungen!$C$32,5,IF(Kundendaten!L569&gt;=Einstellungen!$C$33,4,IF(Kundendaten!L569&gt;=Einstellungen!$C$34,3,IF(Kundendaten!L569&gt;=Einstellungen!$C$35,2,1)))))))</f>
        <v/>
      </c>
      <c r="N568" s="37" t="str">
        <f>IF(Kundendaten!C569="","",IF(K568=-1,"",IF(K568=0,0,IF(SUM(Einstellungen!$G$15,Einstellungen!$G$24,Einstellungen!$G$32)&lt;&gt;100,"—",ROUND((K568*Einstellungen!$G$15+L568*Einstellungen!$G$24+M568*Einstellungen!$G$32)/100,1)))))</f>
        <v/>
      </c>
      <c r="O568" s="37" t="str">
        <f>IF(Kundendaten!C569="","",IF(K568=-1,"⚠ Datenfehler",IF(K568=0,"Inaktiv",IF(SUM(Einstellungen!$G$15,Einstellungen!$G$24,Einstellungen!$G$32)&lt;&gt;100,"—",IF(N568&gt;=4,"Champion",IF(N568&gt;=3,"Entwicklung",IF(N568&gt;=2,"Gefährdet","Abwanderung")))))))</f>
        <v/>
      </c>
    </row>
    <row r="569" spans="2:15" ht="14.25" customHeight="1" x14ac:dyDescent="0.35">
      <c r="B569" s="37" t="str">
        <f>IF(Kundendaten!C570="","",Kundendaten!B570)</f>
        <v/>
      </c>
      <c r="C569" s="38" t="str">
        <f>IF(Kundendaten!C570="","",IF(Kundendaten!C570="","",Kundendaten!C570))</f>
        <v/>
      </c>
      <c r="D569" s="38" t="str">
        <f>IF(Kundendaten!C570="","",IF(Kundendaten!D570="","",Kundendaten!D570))</f>
        <v/>
      </c>
      <c r="E569" s="38" t="str">
        <f>IF(Kundendaten!C570="","",IF(Kundendaten!E570="","",Kundendaten!E570))</f>
        <v/>
      </c>
      <c r="F569" s="38" t="str">
        <f>IF(Kundendaten!C570="","",IF(Kundendaten!F570="","",Kundendaten!F570))</f>
        <v/>
      </c>
      <c r="G569" s="37" t="str">
        <f>IF(Kundendaten!C570="","",IF(Kundendaten!G570="","",Kundendaten!G570))</f>
        <v/>
      </c>
      <c r="H569" s="38" t="str">
        <f>IF(Kundendaten!C570="","",IF(Kundendaten!H570="","",Kundendaten!H570))</f>
        <v/>
      </c>
      <c r="I569" s="37" t="str">
        <f>IF(Kundendaten!C570="","",IF(Kundendaten!I570="","",IF(OR(UPPER(Kundendaten!I570)="D",UPPER(Kundendaten!I570)="DE",UPPER(Kundendaten!I570)="DEU",UPPER(Kundendaten!I570)="DEUTSCHLAND",UPPER(Kundendaten!I570)="GERMANY",UPPER(Kundendaten!I570)="GER"),"",IFERROR(UPPER(VLOOKUP(UPPER(Kundendaten!I570),Laendercodes!$A:$B,2,FALSE())),UPPER(Kundendaten!I570)))))</f>
        <v/>
      </c>
      <c r="J569" s="59" t="str">
        <f>IF(Kundendaten!C570="","",Einstellungen!$C$9-Kundendaten!J570)</f>
        <v/>
      </c>
      <c r="K569" s="37" t="str">
        <f>IF(Kundendaten!C570="","",IF(J569&lt;0,-1,IF(J569&gt;Einstellungen!$C$11,0,IF(J569&lt;=Einstellungen!$D$15,5,IF(J569&lt;=Einstellungen!$D$16,4,IF(J569&lt;=Einstellungen!$D$17,3,IF(J569&lt;=Einstellungen!$D$18,2,1)))))))</f>
        <v/>
      </c>
      <c r="L569" s="37" t="str">
        <f>IF(Kundendaten!C570="","",IF(J569&lt;0,-1,IF(J569&gt;Einstellungen!$C$11,0,IF(Kundendaten!K570&gt;=Einstellungen!$C$24,5,IF(Kundendaten!K570&gt;=Einstellungen!$C$25,4,IF(Kundendaten!K570&gt;=Einstellungen!$C$26,3,IF(Kundendaten!K570&gt;=Einstellungen!$C$27,2,1)))))))</f>
        <v/>
      </c>
      <c r="M569" s="37" t="str">
        <f>IF(Kundendaten!C570="","",IF(J569&lt;0,-1,IF(J569&gt;Einstellungen!$C$11,0,IF(Kundendaten!L570&gt;=Einstellungen!$C$32,5,IF(Kundendaten!L570&gt;=Einstellungen!$C$33,4,IF(Kundendaten!L570&gt;=Einstellungen!$C$34,3,IF(Kundendaten!L570&gt;=Einstellungen!$C$35,2,1)))))))</f>
        <v/>
      </c>
      <c r="N569" s="37" t="str">
        <f>IF(Kundendaten!C570="","",IF(K569=-1,"",IF(K569=0,0,IF(SUM(Einstellungen!$G$15,Einstellungen!$G$24,Einstellungen!$G$32)&lt;&gt;100,"—",ROUND((K569*Einstellungen!$G$15+L569*Einstellungen!$G$24+M569*Einstellungen!$G$32)/100,1)))))</f>
        <v/>
      </c>
      <c r="O569" s="37" t="str">
        <f>IF(Kundendaten!C570="","",IF(K569=-1,"⚠ Datenfehler",IF(K569=0,"Inaktiv",IF(SUM(Einstellungen!$G$15,Einstellungen!$G$24,Einstellungen!$G$32)&lt;&gt;100,"—",IF(N569&gt;=4,"Champion",IF(N569&gt;=3,"Entwicklung",IF(N569&gt;=2,"Gefährdet","Abwanderung")))))))</f>
        <v/>
      </c>
    </row>
    <row r="570" spans="2:15" ht="14.25" customHeight="1" x14ac:dyDescent="0.35">
      <c r="B570" s="37" t="str">
        <f>IF(Kundendaten!C571="","",Kundendaten!B571)</f>
        <v/>
      </c>
      <c r="C570" s="38" t="str">
        <f>IF(Kundendaten!C571="","",IF(Kundendaten!C571="","",Kundendaten!C571))</f>
        <v/>
      </c>
      <c r="D570" s="38" t="str">
        <f>IF(Kundendaten!C571="","",IF(Kundendaten!D571="","",Kundendaten!D571))</f>
        <v/>
      </c>
      <c r="E570" s="38" t="str">
        <f>IF(Kundendaten!C571="","",IF(Kundendaten!E571="","",Kundendaten!E571))</f>
        <v/>
      </c>
      <c r="F570" s="38" t="str">
        <f>IF(Kundendaten!C571="","",IF(Kundendaten!F571="","",Kundendaten!F571))</f>
        <v/>
      </c>
      <c r="G570" s="37" t="str">
        <f>IF(Kundendaten!C571="","",IF(Kundendaten!G571="","",Kundendaten!G571))</f>
        <v/>
      </c>
      <c r="H570" s="38" t="str">
        <f>IF(Kundendaten!C571="","",IF(Kundendaten!H571="","",Kundendaten!H571))</f>
        <v/>
      </c>
      <c r="I570" s="37" t="str">
        <f>IF(Kundendaten!C571="","",IF(Kundendaten!I571="","",IF(OR(UPPER(Kundendaten!I571)="D",UPPER(Kundendaten!I571)="DE",UPPER(Kundendaten!I571)="DEU",UPPER(Kundendaten!I571)="DEUTSCHLAND",UPPER(Kundendaten!I571)="GERMANY",UPPER(Kundendaten!I571)="GER"),"",IFERROR(UPPER(VLOOKUP(UPPER(Kundendaten!I571),Laendercodes!$A:$B,2,FALSE())),UPPER(Kundendaten!I571)))))</f>
        <v/>
      </c>
      <c r="J570" s="59" t="str">
        <f>IF(Kundendaten!C571="","",Einstellungen!$C$9-Kundendaten!J571)</f>
        <v/>
      </c>
      <c r="K570" s="37" t="str">
        <f>IF(Kundendaten!C571="","",IF(J570&lt;0,-1,IF(J570&gt;Einstellungen!$C$11,0,IF(J570&lt;=Einstellungen!$D$15,5,IF(J570&lt;=Einstellungen!$D$16,4,IF(J570&lt;=Einstellungen!$D$17,3,IF(J570&lt;=Einstellungen!$D$18,2,1)))))))</f>
        <v/>
      </c>
      <c r="L570" s="37" t="str">
        <f>IF(Kundendaten!C571="","",IF(J570&lt;0,-1,IF(J570&gt;Einstellungen!$C$11,0,IF(Kundendaten!K571&gt;=Einstellungen!$C$24,5,IF(Kundendaten!K571&gt;=Einstellungen!$C$25,4,IF(Kundendaten!K571&gt;=Einstellungen!$C$26,3,IF(Kundendaten!K571&gt;=Einstellungen!$C$27,2,1)))))))</f>
        <v/>
      </c>
      <c r="M570" s="37" t="str">
        <f>IF(Kundendaten!C571="","",IF(J570&lt;0,-1,IF(J570&gt;Einstellungen!$C$11,0,IF(Kundendaten!L571&gt;=Einstellungen!$C$32,5,IF(Kundendaten!L571&gt;=Einstellungen!$C$33,4,IF(Kundendaten!L571&gt;=Einstellungen!$C$34,3,IF(Kundendaten!L571&gt;=Einstellungen!$C$35,2,1)))))))</f>
        <v/>
      </c>
      <c r="N570" s="37" t="str">
        <f>IF(Kundendaten!C571="","",IF(K570=-1,"",IF(K570=0,0,IF(SUM(Einstellungen!$G$15,Einstellungen!$G$24,Einstellungen!$G$32)&lt;&gt;100,"—",ROUND((K570*Einstellungen!$G$15+L570*Einstellungen!$G$24+M570*Einstellungen!$G$32)/100,1)))))</f>
        <v/>
      </c>
      <c r="O570" s="37" t="str">
        <f>IF(Kundendaten!C571="","",IF(K570=-1,"⚠ Datenfehler",IF(K570=0,"Inaktiv",IF(SUM(Einstellungen!$G$15,Einstellungen!$G$24,Einstellungen!$G$32)&lt;&gt;100,"—",IF(N570&gt;=4,"Champion",IF(N570&gt;=3,"Entwicklung",IF(N570&gt;=2,"Gefährdet","Abwanderung")))))))</f>
        <v/>
      </c>
    </row>
    <row r="571" spans="2:15" ht="14.25" customHeight="1" x14ac:dyDescent="0.35">
      <c r="B571" s="37" t="str">
        <f>IF(Kundendaten!C572="","",Kundendaten!B572)</f>
        <v/>
      </c>
      <c r="C571" s="38" t="str">
        <f>IF(Kundendaten!C572="","",IF(Kundendaten!C572="","",Kundendaten!C572))</f>
        <v/>
      </c>
      <c r="D571" s="38" t="str">
        <f>IF(Kundendaten!C572="","",IF(Kundendaten!D572="","",Kundendaten!D572))</f>
        <v/>
      </c>
      <c r="E571" s="38" t="str">
        <f>IF(Kundendaten!C572="","",IF(Kundendaten!E572="","",Kundendaten!E572))</f>
        <v/>
      </c>
      <c r="F571" s="38" t="str">
        <f>IF(Kundendaten!C572="","",IF(Kundendaten!F572="","",Kundendaten!F572))</f>
        <v/>
      </c>
      <c r="G571" s="37" t="str">
        <f>IF(Kundendaten!C572="","",IF(Kundendaten!G572="","",Kundendaten!G572))</f>
        <v/>
      </c>
      <c r="H571" s="38" t="str">
        <f>IF(Kundendaten!C572="","",IF(Kundendaten!H572="","",Kundendaten!H572))</f>
        <v/>
      </c>
      <c r="I571" s="37" t="str">
        <f>IF(Kundendaten!C572="","",IF(Kundendaten!I572="","",IF(OR(UPPER(Kundendaten!I572)="D",UPPER(Kundendaten!I572)="DE",UPPER(Kundendaten!I572)="DEU",UPPER(Kundendaten!I572)="DEUTSCHLAND",UPPER(Kundendaten!I572)="GERMANY",UPPER(Kundendaten!I572)="GER"),"",IFERROR(UPPER(VLOOKUP(UPPER(Kundendaten!I572),Laendercodes!$A:$B,2,FALSE())),UPPER(Kundendaten!I572)))))</f>
        <v/>
      </c>
      <c r="J571" s="59" t="str">
        <f>IF(Kundendaten!C572="","",Einstellungen!$C$9-Kundendaten!J572)</f>
        <v/>
      </c>
      <c r="K571" s="37" t="str">
        <f>IF(Kundendaten!C572="","",IF(J571&lt;0,-1,IF(J571&gt;Einstellungen!$C$11,0,IF(J571&lt;=Einstellungen!$D$15,5,IF(J571&lt;=Einstellungen!$D$16,4,IF(J571&lt;=Einstellungen!$D$17,3,IF(J571&lt;=Einstellungen!$D$18,2,1)))))))</f>
        <v/>
      </c>
      <c r="L571" s="37" t="str">
        <f>IF(Kundendaten!C572="","",IF(J571&lt;0,-1,IF(J571&gt;Einstellungen!$C$11,0,IF(Kundendaten!K572&gt;=Einstellungen!$C$24,5,IF(Kundendaten!K572&gt;=Einstellungen!$C$25,4,IF(Kundendaten!K572&gt;=Einstellungen!$C$26,3,IF(Kundendaten!K572&gt;=Einstellungen!$C$27,2,1)))))))</f>
        <v/>
      </c>
      <c r="M571" s="37" t="str">
        <f>IF(Kundendaten!C572="","",IF(J571&lt;0,-1,IF(J571&gt;Einstellungen!$C$11,0,IF(Kundendaten!L572&gt;=Einstellungen!$C$32,5,IF(Kundendaten!L572&gt;=Einstellungen!$C$33,4,IF(Kundendaten!L572&gt;=Einstellungen!$C$34,3,IF(Kundendaten!L572&gt;=Einstellungen!$C$35,2,1)))))))</f>
        <v/>
      </c>
      <c r="N571" s="37" t="str">
        <f>IF(Kundendaten!C572="","",IF(K571=-1,"",IF(K571=0,0,IF(SUM(Einstellungen!$G$15,Einstellungen!$G$24,Einstellungen!$G$32)&lt;&gt;100,"—",ROUND((K571*Einstellungen!$G$15+L571*Einstellungen!$G$24+M571*Einstellungen!$G$32)/100,1)))))</f>
        <v/>
      </c>
      <c r="O571" s="37" t="str">
        <f>IF(Kundendaten!C572="","",IF(K571=-1,"⚠ Datenfehler",IF(K571=0,"Inaktiv",IF(SUM(Einstellungen!$G$15,Einstellungen!$G$24,Einstellungen!$G$32)&lt;&gt;100,"—",IF(N571&gt;=4,"Champion",IF(N571&gt;=3,"Entwicklung",IF(N571&gt;=2,"Gefährdet","Abwanderung")))))))</f>
        <v/>
      </c>
    </row>
    <row r="572" spans="2:15" ht="14.25" customHeight="1" x14ac:dyDescent="0.35">
      <c r="B572" s="37" t="str">
        <f>IF(Kundendaten!C573="","",Kundendaten!B573)</f>
        <v/>
      </c>
      <c r="C572" s="38" t="str">
        <f>IF(Kundendaten!C573="","",IF(Kundendaten!C573="","",Kundendaten!C573))</f>
        <v/>
      </c>
      <c r="D572" s="38" t="str">
        <f>IF(Kundendaten!C573="","",IF(Kundendaten!D573="","",Kundendaten!D573))</f>
        <v/>
      </c>
      <c r="E572" s="38" t="str">
        <f>IF(Kundendaten!C573="","",IF(Kundendaten!E573="","",Kundendaten!E573))</f>
        <v/>
      </c>
      <c r="F572" s="38" t="str">
        <f>IF(Kundendaten!C573="","",IF(Kundendaten!F573="","",Kundendaten!F573))</f>
        <v/>
      </c>
      <c r="G572" s="37" t="str">
        <f>IF(Kundendaten!C573="","",IF(Kundendaten!G573="","",Kundendaten!G573))</f>
        <v/>
      </c>
      <c r="H572" s="38" t="str">
        <f>IF(Kundendaten!C573="","",IF(Kundendaten!H573="","",Kundendaten!H573))</f>
        <v/>
      </c>
      <c r="I572" s="37" t="str">
        <f>IF(Kundendaten!C573="","",IF(Kundendaten!I573="","",IF(OR(UPPER(Kundendaten!I573)="D",UPPER(Kundendaten!I573)="DE",UPPER(Kundendaten!I573)="DEU",UPPER(Kundendaten!I573)="DEUTSCHLAND",UPPER(Kundendaten!I573)="GERMANY",UPPER(Kundendaten!I573)="GER"),"",IFERROR(UPPER(VLOOKUP(UPPER(Kundendaten!I573),Laendercodes!$A:$B,2,FALSE())),UPPER(Kundendaten!I573)))))</f>
        <v/>
      </c>
      <c r="J572" s="59" t="str">
        <f>IF(Kundendaten!C573="","",Einstellungen!$C$9-Kundendaten!J573)</f>
        <v/>
      </c>
      <c r="K572" s="37" t="str">
        <f>IF(Kundendaten!C573="","",IF(J572&lt;0,-1,IF(J572&gt;Einstellungen!$C$11,0,IF(J572&lt;=Einstellungen!$D$15,5,IF(J572&lt;=Einstellungen!$D$16,4,IF(J572&lt;=Einstellungen!$D$17,3,IF(J572&lt;=Einstellungen!$D$18,2,1)))))))</f>
        <v/>
      </c>
      <c r="L572" s="37" t="str">
        <f>IF(Kundendaten!C573="","",IF(J572&lt;0,-1,IF(J572&gt;Einstellungen!$C$11,0,IF(Kundendaten!K573&gt;=Einstellungen!$C$24,5,IF(Kundendaten!K573&gt;=Einstellungen!$C$25,4,IF(Kundendaten!K573&gt;=Einstellungen!$C$26,3,IF(Kundendaten!K573&gt;=Einstellungen!$C$27,2,1)))))))</f>
        <v/>
      </c>
      <c r="M572" s="37" t="str">
        <f>IF(Kundendaten!C573="","",IF(J572&lt;0,-1,IF(J572&gt;Einstellungen!$C$11,0,IF(Kundendaten!L573&gt;=Einstellungen!$C$32,5,IF(Kundendaten!L573&gt;=Einstellungen!$C$33,4,IF(Kundendaten!L573&gt;=Einstellungen!$C$34,3,IF(Kundendaten!L573&gt;=Einstellungen!$C$35,2,1)))))))</f>
        <v/>
      </c>
      <c r="N572" s="37" t="str">
        <f>IF(Kundendaten!C573="","",IF(K572=-1,"",IF(K572=0,0,IF(SUM(Einstellungen!$G$15,Einstellungen!$G$24,Einstellungen!$G$32)&lt;&gt;100,"—",ROUND((K572*Einstellungen!$G$15+L572*Einstellungen!$G$24+M572*Einstellungen!$G$32)/100,1)))))</f>
        <v/>
      </c>
      <c r="O572" s="37" t="str">
        <f>IF(Kundendaten!C573="","",IF(K572=-1,"⚠ Datenfehler",IF(K572=0,"Inaktiv",IF(SUM(Einstellungen!$G$15,Einstellungen!$G$24,Einstellungen!$G$32)&lt;&gt;100,"—",IF(N572&gt;=4,"Champion",IF(N572&gt;=3,"Entwicklung",IF(N572&gt;=2,"Gefährdet","Abwanderung")))))))</f>
        <v/>
      </c>
    </row>
    <row r="573" spans="2:15" ht="14.25" customHeight="1" x14ac:dyDescent="0.35">
      <c r="B573" s="37" t="str">
        <f>IF(Kundendaten!C574="","",Kundendaten!B574)</f>
        <v/>
      </c>
      <c r="C573" s="38" t="str">
        <f>IF(Kundendaten!C574="","",IF(Kundendaten!C574="","",Kundendaten!C574))</f>
        <v/>
      </c>
      <c r="D573" s="38" t="str">
        <f>IF(Kundendaten!C574="","",IF(Kundendaten!D574="","",Kundendaten!D574))</f>
        <v/>
      </c>
      <c r="E573" s="38" t="str">
        <f>IF(Kundendaten!C574="","",IF(Kundendaten!E574="","",Kundendaten!E574))</f>
        <v/>
      </c>
      <c r="F573" s="38" t="str">
        <f>IF(Kundendaten!C574="","",IF(Kundendaten!F574="","",Kundendaten!F574))</f>
        <v/>
      </c>
      <c r="G573" s="37" t="str">
        <f>IF(Kundendaten!C574="","",IF(Kundendaten!G574="","",Kundendaten!G574))</f>
        <v/>
      </c>
      <c r="H573" s="38" t="str">
        <f>IF(Kundendaten!C574="","",IF(Kundendaten!H574="","",Kundendaten!H574))</f>
        <v/>
      </c>
      <c r="I573" s="37" t="str">
        <f>IF(Kundendaten!C574="","",IF(Kundendaten!I574="","",IF(OR(UPPER(Kundendaten!I574)="D",UPPER(Kundendaten!I574)="DE",UPPER(Kundendaten!I574)="DEU",UPPER(Kundendaten!I574)="DEUTSCHLAND",UPPER(Kundendaten!I574)="GERMANY",UPPER(Kundendaten!I574)="GER"),"",IFERROR(UPPER(VLOOKUP(UPPER(Kundendaten!I574),Laendercodes!$A:$B,2,FALSE())),UPPER(Kundendaten!I574)))))</f>
        <v/>
      </c>
      <c r="J573" s="59" t="str">
        <f>IF(Kundendaten!C574="","",Einstellungen!$C$9-Kundendaten!J574)</f>
        <v/>
      </c>
      <c r="K573" s="37" t="str">
        <f>IF(Kundendaten!C574="","",IF(J573&lt;0,-1,IF(J573&gt;Einstellungen!$C$11,0,IF(J573&lt;=Einstellungen!$D$15,5,IF(J573&lt;=Einstellungen!$D$16,4,IF(J573&lt;=Einstellungen!$D$17,3,IF(J573&lt;=Einstellungen!$D$18,2,1)))))))</f>
        <v/>
      </c>
      <c r="L573" s="37" t="str">
        <f>IF(Kundendaten!C574="","",IF(J573&lt;0,-1,IF(J573&gt;Einstellungen!$C$11,0,IF(Kundendaten!K574&gt;=Einstellungen!$C$24,5,IF(Kundendaten!K574&gt;=Einstellungen!$C$25,4,IF(Kundendaten!K574&gt;=Einstellungen!$C$26,3,IF(Kundendaten!K574&gt;=Einstellungen!$C$27,2,1)))))))</f>
        <v/>
      </c>
      <c r="M573" s="37" t="str">
        <f>IF(Kundendaten!C574="","",IF(J573&lt;0,-1,IF(J573&gt;Einstellungen!$C$11,0,IF(Kundendaten!L574&gt;=Einstellungen!$C$32,5,IF(Kundendaten!L574&gt;=Einstellungen!$C$33,4,IF(Kundendaten!L574&gt;=Einstellungen!$C$34,3,IF(Kundendaten!L574&gt;=Einstellungen!$C$35,2,1)))))))</f>
        <v/>
      </c>
      <c r="N573" s="37" t="str">
        <f>IF(Kundendaten!C574="","",IF(K573=-1,"",IF(K573=0,0,IF(SUM(Einstellungen!$G$15,Einstellungen!$G$24,Einstellungen!$G$32)&lt;&gt;100,"—",ROUND((K573*Einstellungen!$G$15+L573*Einstellungen!$G$24+M573*Einstellungen!$G$32)/100,1)))))</f>
        <v/>
      </c>
      <c r="O573" s="37" t="str">
        <f>IF(Kundendaten!C574="","",IF(K573=-1,"⚠ Datenfehler",IF(K573=0,"Inaktiv",IF(SUM(Einstellungen!$G$15,Einstellungen!$G$24,Einstellungen!$G$32)&lt;&gt;100,"—",IF(N573&gt;=4,"Champion",IF(N573&gt;=3,"Entwicklung",IF(N573&gt;=2,"Gefährdet","Abwanderung")))))))</f>
        <v/>
      </c>
    </row>
    <row r="574" spans="2:15" ht="14.25" customHeight="1" x14ac:dyDescent="0.35">
      <c r="B574" s="37" t="str">
        <f>IF(Kundendaten!C575="","",Kundendaten!B575)</f>
        <v/>
      </c>
      <c r="C574" s="38" t="str">
        <f>IF(Kundendaten!C575="","",IF(Kundendaten!C575="","",Kundendaten!C575))</f>
        <v/>
      </c>
      <c r="D574" s="38" t="str">
        <f>IF(Kundendaten!C575="","",IF(Kundendaten!D575="","",Kundendaten!D575))</f>
        <v/>
      </c>
      <c r="E574" s="38" t="str">
        <f>IF(Kundendaten!C575="","",IF(Kundendaten!E575="","",Kundendaten!E575))</f>
        <v/>
      </c>
      <c r="F574" s="38" t="str">
        <f>IF(Kundendaten!C575="","",IF(Kundendaten!F575="","",Kundendaten!F575))</f>
        <v/>
      </c>
      <c r="G574" s="37" t="str">
        <f>IF(Kundendaten!C575="","",IF(Kundendaten!G575="","",Kundendaten!G575))</f>
        <v/>
      </c>
      <c r="H574" s="38" t="str">
        <f>IF(Kundendaten!C575="","",IF(Kundendaten!H575="","",Kundendaten!H575))</f>
        <v/>
      </c>
      <c r="I574" s="37" t="str">
        <f>IF(Kundendaten!C575="","",IF(Kundendaten!I575="","",IF(OR(UPPER(Kundendaten!I575)="D",UPPER(Kundendaten!I575)="DE",UPPER(Kundendaten!I575)="DEU",UPPER(Kundendaten!I575)="DEUTSCHLAND",UPPER(Kundendaten!I575)="GERMANY",UPPER(Kundendaten!I575)="GER"),"",IFERROR(UPPER(VLOOKUP(UPPER(Kundendaten!I575),Laendercodes!$A:$B,2,FALSE())),UPPER(Kundendaten!I575)))))</f>
        <v/>
      </c>
      <c r="J574" s="59" t="str">
        <f>IF(Kundendaten!C575="","",Einstellungen!$C$9-Kundendaten!J575)</f>
        <v/>
      </c>
      <c r="K574" s="37" t="str">
        <f>IF(Kundendaten!C575="","",IF(J574&lt;0,-1,IF(J574&gt;Einstellungen!$C$11,0,IF(J574&lt;=Einstellungen!$D$15,5,IF(J574&lt;=Einstellungen!$D$16,4,IF(J574&lt;=Einstellungen!$D$17,3,IF(J574&lt;=Einstellungen!$D$18,2,1)))))))</f>
        <v/>
      </c>
      <c r="L574" s="37" t="str">
        <f>IF(Kundendaten!C575="","",IF(J574&lt;0,-1,IF(J574&gt;Einstellungen!$C$11,0,IF(Kundendaten!K575&gt;=Einstellungen!$C$24,5,IF(Kundendaten!K575&gt;=Einstellungen!$C$25,4,IF(Kundendaten!K575&gt;=Einstellungen!$C$26,3,IF(Kundendaten!K575&gt;=Einstellungen!$C$27,2,1)))))))</f>
        <v/>
      </c>
      <c r="M574" s="37" t="str">
        <f>IF(Kundendaten!C575="","",IF(J574&lt;0,-1,IF(J574&gt;Einstellungen!$C$11,0,IF(Kundendaten!L575&gt;=Einstellungen!$C$32,5,IF(Kundendaten!L575&gt;=Einstellungen!$C$33,4,IF(Kundendaten!L575&gt;=Einstellungen!$C$34,3,IF(Kundendaten!L575&gt;=Einstellungen!$C$35,2,1)))))))</f>
        <v/>
      </c>
      <c r="N574" s="37" t="str">
        <f>IF(Kundendaten!C575="","",IF(K574=-1,"",IF(K574=0,0,IF(SUM(Einstellungen!$G$15,Einstellungen!$G$24,Einstellungen!$G$32)&lt;&gt;100,"—",ROUND((K574*Einstellungen!$G$15+L574*Einstellungen!$G$24+M574*Einstellungen!$G$32)/100,1)))))</f>
        <v/>
      </c>
      <c r="O574" s="37" t="str">
        <f>IF(Kundendaten!C575="","",IF(K574=-1,"⚠ Datenfehler",IF(K574=0,"Inaktiv",IF(SUM(Einstellungen!$G$15,Einstellungen!$G$24,Einstellungen!$G$32)&lt;&gt;100,"—",IF(N574&gt;=4,"Champion",IF(N574&gt;=3,"Entwicklung",IF(N574&gt;=2,"Gefährdet","Abwanderung")))))))</f>
        <v/>
      </c>
    </row>
    <row r="575" spans="2:15" ht="14.25" customHeight="1" x14ac:dyDescent="0.35">
      <c r="B575" s="37" t="str">
        <f>IF(Kundendaten!C576="","",Kundendaten!B576)</f>
        <v/>
      </c>
      <c r="C575" s="38" t="str">
        <f>IF(Kundendaten!C576="","",IF(Kundendaten!C576="","",Kundendaten!C576))</f>
        <v/>
      </c>
      <c r="D575" s="38" t="str">
        <f>IF(Kundendaten!C576="","",IF(Kundendaten!D576="","",Kundendaten!D576))</f>
        <v/>
      </c>
      <c r="E575" s="38" t="str">
        <f>IF(Kundendaten!C576="","",IF(Kundendaten!E576="","",Kundendaten!E576))</f>
        <v/>
      </c>
      <c r="F575" s="38" t="str">
        <f>IF(Kundendaten!C576="","",IF(Kundendaten!F576="","",Kundendaten!F576))</f>
        <v/>
      </c>
      <c r="G575" s="37" t="str">
        <f>IF(Kundendaten!C576="","",IF(Kundendaten!G576="","",Kundendaten!G576))</f>
        <v/>
      </c>
      <c r="H575" s="38" t="str">
        <f>IF(Kundendaten!C576="","",IF(Kundendaten!H576="","",Kundendaten!H576))</f>
        <v/>
      </c>
      <c r="I575" s="37" t="str">
        <f>IF(Kundendaten!C576="","",IF(Kundendaten!I576="","",IF(OR(UPPER(Kundendaten!I576)="D",UPPER(Kundendaten!I576)="DE",UPPER(Kundendaten!I576)="DEU",UPPER(Kundendaten!I576)="DEUTSCHLAND",UPPER(Kundendaten!I576)="GERMANY",UPPER(Kundendaten!I576)="GER"),"",IFERROR(UPPER(VLOOKUP(UPPER(Kundendaten!I576),Laendercodes!$A:$B,2,FALSE())),UPPER(Kundendaten!I576)))))</f>
        <v/>
      </c>
      <c r="J575" s="59" t="str">
        <f>IF(Kundendaten!C576="","",Einstellungen!$C$9-Kundendaten!J576)</f>
        <v/>
      </c>
      <c r="K575" s="37" t="str">
        <f>IF(Kundendaten!C576="","",IF(J575&lt;0,-1,IF(J575&gt;Einstellungen!$C$11,0,IF(J575&lt;=Einstellungen!$D$15,5,IF(J575&lt;=Einstellungen!$D$16,4,IF(J575&lt;=Einstellungen!$D$17,3,IF(J575&lt;=Einstellungen!$D$18,2,1)))))))</f>
        <v/>
      </c>
      <c r="L575" s="37" t="str">
        <f>IF(Kundendaten!C576="","",IF(J575&lt;0,-1,IF(J575&gt;Einstellungen!$C$11,0,IF(Kundendaten!K576&gt;=Einstellungen!$C$24,5,IF(Kundendaten!K576&gt;=Einstellungen!$C$25,4,IF(Kundendaten!K576&gt;=Einstellungen!$C$26,3,IF(Kundendaten!K576&gt;=Einstellungen!$C$27,2,1)))))))</f>
        <v/>
      </c>
      <c r="M575" s="37" t="str">
        <f>IF(Kundendaten!C576="","",IF(J575&lt;0,-1,IF(J575&gt;Einstellungen!$C$11,0,IF(Kundendaten!L576&gt;=Einstellungen!$C$32,5,IF(Kundendaten!L576&gt;=Einstellungen!$C$33,4,IF(Kundendaten!L576&gt;=Einstellungen!$C$34,3,IF(Kundendaten!L576&gt;=Einstellungen!$C$35,2,1)))))))</f>
        <v/>
      </c>
      <c r="N575" s="37" t="str">
        <f>IF(Kundendaten!C576="","",IF(K575=-1,"",IF(K575=0,0,IF(SUM(Einstellungen!$G$15,Einstellungen!$G$24,Einstellungen!$G$32)&lt;&gt;100,"—",ROUND((K575*Einstellungen!$G$15+L575*Einstellungen!$G$24+M575*Einstellungen!$G$32)/100,1)))))</f>
        <v/>
      </c>
      <c r="O575" s="37" t="str">
        <f>IF(Kundendaten!C576="","",IF(K575=-1,"⚠ Datenfehler",IF(K575=0,"Inaktiv",IF(SUM(Einstellungen!$G$15,Einstellungen!$G$24,Einstellungen!$G$32)&lt;&gt;100,"—",IF(N575&gt;=4,"Champion",IF(N575&gt;=3,"Entwicklung",IF(N575&gt;=2,"Gefährdet","Abwanderung")))))))</f>
        <v/>
      </c>
    </row>
    <row r="576" spans="2:15" ht="14.25" customHeight="1" x14ac:dyDescent="0.35">
      <c r="B576" s="37" t="str">
        <f>IF(Kundendaten!C577="","",Kundendaten!B577)</f>
        <v/>
      </c>
      <c r="C576" s="38" t="str">
        <f>IF(Kundendaten!C577="","",IF(Kundendaten!C577="","",Kundendaten!C577))</f>
        <v/>
      </c>
      <c r="D576" s="38" t="str">
        <f>IF(Kundendaten!C577="","",IF(Kundendaten!D577="","",Kundendaten!D577))</f>
        <v/>
      </c>
      <c r="E576" s="38" t="str">
        <f>IF(Kundendaten!C577="","",IF(Kundendaten!E577="","",Kundendaten!E577))</f>
        <v/>
      </c>
      <c r="F576" s="38" t="str">
        <f>IF(Kundendaten!C577="","",IF(Kundendaten!F577="","",Kundendaten!F577))</f>
        <v/>
      </c>
      <c r="G576" s="37" t="str">
        <f>IF(Kundendaten!C577="","",IF(Kundendaten!G577="","",Kundendaten!G577))</f>
        <v/>
      </c>
      <c r="H576" s="38" t="str">
        <f>IF(Kundendaten!C577="","",IF(Kundendaten!H577="","",Kundendaten!H577))</f>
        <v/>
      </c>
      <c r="I576" s="37" t="str">
        <f>IF(Kundendaten!C577="","",IF(Kundendaten!I577="","",IF(OR(UPPER(Kundendaten!I577)="D",UPPER(Kundendaten!I577)="DE",UPPER(Kundendaten!I577)="DEU",UPPER(Kundendaten!I577)="DEUTSCHLAND",UPPER(Kundendaten!I577)="GERMANY",UPPER(Kundendaten!I577)="GER"),"",IFERROR(UPPER(VLOOKUP(UPPER(Kundendaten!I577),Laendercodes!$A:$B,2,FALSE())),UPPER(Kundendaten!I577)))))</f>
        <v/>
      </c>
      <c r="J576" s="59" t="str">
        <f>IF(Kundendaten!C577="","",Einstellungen!$C$9-Kundendaten!J577)</f>
        <v/>
      </c>
      <c r="K576" s="37" t="str">
        <f>IF(Kundendaten!C577="","",IF(J576&lt;0,-1,IF(J576&gt;Einstellungen!$C$11,0,IF(J576&lt;=Einstellungen!$D$15,5,IF(J576&lt;=Einstellungen!$D$16,4,IF(J576&lt;=Einstellungen!$D$17,3,IF(J576&lt;=Einstellungen!$D$18,2,1)))))))</f>
        <v/>
      </c>
      <c r="L576" s="37" t="str">
        <f>IF(Kundendaten!C577="","",IF(J576&lt;0,-1,IF(J576&gt;Einstellungen!$C$11,0,IF(Kundendaten!K577&gt;=Einstellungen!$C$24,5,IF(Kundendaten!K577&gt;=Einstellungen!$C$25,4,IF(Kundendaten!K577&gt;=Einstellungen!$C$26,3,IF(Kundendaten!K577&gt;=Einstellungen!$C$27,2,1)))))))</f>
        <v/>
      </c>
      <c r="M576" s="37" t="str">
        <f>IF(Kundendaten!C577="","",IF(J576&lt;0,-1,IF(J576&gt;Einstellungen!$C$11,0,IF(Kundendaten!L577&gt;=Einstellungen!$C$32,5,IF(Kundendaten!L577&gt;=Einstellungen!$C$33,4,IF(Kundendaten!L577&gt;=Einstellungen!$C$34,3,IF(Kundendaten!L577&gt;=Einstellungen!$C$35,2,1)))))))</f>
        <v/>
      </c>
      <c r="N576" s="37" t="str">
        <f>IF(Kundendaten!C577="","",IF(K576=-1,"",IF(K576=0,0,IF(SUM(Einstellungen!$G$15,Einstellungen!$G$24,Einstellungen!$G$32)&lt;&gt;100,"—",ROUND((K576*Einstellungen!$G$15+L576*Einstellungen!$G$24+M576*Einstellungen!$G$32)/100,1)))))</f>
        <v/>
      </c>
      <c r="O576" s="37" t="str">
        <f>IF(Kundendaten!C577="","",IF(K576=-1,"⚠ Datenfehler",IF(K576=0,"Inaktiv",IF(SUM(Einstellungen!$G$15,Einstellungen!$G$24,Einstellungen!$G$32)&lt;&gt;100,"—",IF(N576&gt;=4,"Champion",IF(N576&gt;=3,"Entwicklung",IF(N576&gt;=2,"Gefährdet","Abwanderung")))))))</f>
        <v/>
      </c>
    </row>
    <row r="577" spans="2:15" ht="14.25" customHeight="1" x14ac:dyDescent="0.35">
      <c r="B577" s="37" t="str">
        <f>IF(Kundendaten!C578="","",Kundendaten!B578)</f>
        <v/>
      </c>
      <c r="C577" s="38" t="str">
        <f>IF(Kundendaten!C578="","",IF(Kundendaten!C578="","",Kundendaten!C578))</f>
        <v/>
      </c>
      <c r="D577" s="38" t="str">
        <f>IF(Kundendaten!C578="","",IF(Kundendaten!D578="","",Kundendaten!D578))</f>
        <v/>
      </c>
      <c r="E577" s="38" t="str">
        <f>IF(Kundendaten!C578="","",IF(Kundendaten!E578="","",Kundendaten!E578))</f>
        <v/>
      </c>
      <c r="F577" s="38" t="str">
        <f>IF(Kundendaten!C578="","",IF(Kundendaten!F578="","",Kundendaten!F578))</f>
        <v/>
      </c>
      <c r="G577" s="37" t="str">
        <f>IF(Kundendaten!C578="","",IF(Kundendaten!G578="","",Kundendaten!G578))</f>
        <v/>
      </c>
      <c r="H577" s="38" t="str">
        <f>IF(Kundendaten!C578="","",IF(Kundendaten!H578="","",Kundendaten!H578))</f>
        <v/>
      </c>
      <c r="I577" s="37" t="str">
        <f>IF(Kundendaten!C578="","",IF(Kundendaten!I578="","",IF(OR(UPPER(Kundendaten!I578)="D",UPPER(Kundendaten!I578)="DE",UPPER(Kundendaten!I578)="DEU",UPPER(Kundendaten!I578)="DEUTSCHLAND",UPPER(Kundendaten!I578)="GERMANY",UPPER(Kundendaten!I578)="GER"),"",IFERROR(UPPER(VLOOKUP(UPPER(Kundendaten!I578),Laendercodes!$A:$B,2,FALSE())),UPPER(Kundendaten!I578)))))</f>
        <v/>
      </c>
      <c r="J577" s="59" t="str">
        <f>IF(Kundendaten!C578="","",Einstellungen!$C$9-Kundendaten!J578)</f>
        <v/>
      </c>
      <c r="K577" s="37" t="str">
        <f>IF(Kundendaten!C578="","",IF(J577&lt;0,-1,IF(J577&gt;Einstellungen!$C$11,0,IF(J577&lt;=Einstellungen!$D$15,5,IF(J577&lt;=Einstellungen!$D$16,4,IF(J577&lt;=Einstellungen!$D$17,3,IF(J577&lt;=Einstellungen!$D$18,2,1)))))))</f>
        <v/>
      </c>
      <c r="L577" s="37" t="str">
        <f>IF(Kundendaten!C578="","",IF(J577&lt;0,-1,IF(J577&gt;Einstellungen!$C$11,0,IF(Kundendaten!K578&gt;=Einstellungen!$C$24,5,IF(Kundendaten!K578&gt;=Einstellungen!$C$25,4,IF(Kundendaten!K578&gt;=Einstellungen!$C$26,3,IF(Kundendaten!K578&gt;=Einstellungen!$C$27,2,1)))))))</f>
        <v/>
      </c>
      <c r="M577" s="37" t="str">
        <f>IF(Kundendaten!C578="","",IF(J577&lt;0,-1,IF(J577&gt;Einstellungen!$C$11,0,IF(Kundendaten!L578&gt;=Einstellungen!$C$32,5,IF(Kundendaten!L578&gt;=Einstellungen!$C$33,4,IF(Kundendaten!L578&gt;=Einstellungen!$C$34,3,IF(Kundendaten!L578&gt;=Einstellungen!$C$35,2,1)))))))</f>
        <v/>
      </c>
      <c r="N577" s="37" t="str">
        <f>IF(Kundendaten!C578="","",IF(K577=-1,"",IF(K577=0,0,IF(SUM(Einstellungen!$G$15,Einstellungen!$G$24,Einstellungen!$G$32)&lt;&gt;100,"—",ROUND((K577*Einstellungen!$G$15+L577*Einstellungen!$G$24+M577*Einstellungen!$G$32)/100,1)))))</f>
        <v/>
      </c>
      <c r="O577" s="37" t="str">
        <f>IF(Kundendaten!C578="","",IF(K577=-1,"⚠ Datenfehler",IF(K577=0,"Inaktiv",IF(SUM(Einstellungen!$G$15,Einstellungen!$G$24,Einstellungen!$G$32)&lt;&gt;100,"—",IF(N577&gt;=4,"Champion",IF(N577&gt;=3,"Entwicklung",IF(N577&gt;=2,"Gefährdet","Abwanderung")))))))</f>
        <v/>
      </c>
    </row>
    <row r="578" spans="2:15" ht="14.25" customHeight="1" x14ac:dyDescent="0.35">
      <c r="B578" s="37" t="str">
        <f>IF(Kundendaten!C579="","",Kundendaten!B579)</f>
        <v/>
      </c>
      <c r="C578" s="38" t="str">
        <f>IF(Kundendaten!C579="","",IF(Kundendaten!C579="","",Kundendaten!C579))</f>
        <v/>
      </c>
      <c r="D578" s="38" t="str">
        <f>IF(Kundendaten!C579="","",IF(Kundendaten!D579="","",Kundendaten!D579))</f>
        <v/>
      </c>
      <c r="E578" s="38" t="str">
        <f>IF(Kundendaten!C579="","",IF(Kundendaten!E579="","",Kundendaten!E579))</f>
        <v/>
      </c>
      <c r="F578" s="38" t="str">
        <f>IF(Kundendaten!C579="","",IF(Kundendaten!F579="","",Kundendaten!F579))</f>
        <v/>
      </c>
      <c r="G578" s="37" t="str">
        <f>IF(Kundendaten!C579="","",IF(Kundendaten!G579="","",Kundendaten!G579))</f>
        <v/>
      </c>
      <c r="H578" s="38" t="str">
        <f>IF(Kundendaten!C579="","",IF(Kundendaten!H579="","",Kundendaten!H579))</f>
        <v/>
      </c>
      <c r="I578" s="37" t="str">
        <f>IF(Kundendaten!C579="","",IF(Kundendaten!I579="","",IF(OR(UPPER(Kundendaten!I579)="D",UPPER(Kundendaten!I579)="DE",UPPER(Kundendaten!I579)="DEU",UPPER(Kundendaten!I579)="DEUTSCHLAND",UPPER(Kundendaten!I579)="GERMANY",UPPER(Kundendaten!I579)="GER"),"",IFERROR(UPPER(VLOOKUP(UPPER(Kundendaten!I579),Laendercodes!$A:$B,2,FALSE())),UPPER(Kundendaten!I579)))))</f>
        <v/>
      </c>
      <c r="J578" s="59" t="str">
        <f>IF(Kundendaten!C579="","",Einstellungen!$C$9-Kundendaten!J579)</f>
        <v/>
      </c>
      <c r="K578" s="37" t="str">
        <f>IF(Kundendaten!C579="","",IF(J578&lt;0,-1,IF(J578&gt;Einstellungen!$C$11,0,IF(J578&lt;=Einstellungen!$D$15,5,IF(J578&lt;=Einstellungen!$D$16,4,IF(J578&lt;=Einstellungen!$D$17,3,IF(J578&lt;=Einstellungen!$D$18,2,1)))))))</f>
        <v/>
      </c>
      <c r="L578" s="37" t="str">
        <f>IF(Kundendaten!C579="","",IF(J578&lt;0,-1,IF(J578&gt;Einstellungen!$C$11,0,IF(Kundendaten!K579&gt;=Einstellungen!$C$24,5,IF(Kundendaten!K579&gt;=Einstellungen!$C$25,4,IF(Kundendaten!K579&gt;=Einstellungen!$C$26,3,IF(Kundendaten!K579&gt;=Einstellungen!$C$27,2,1)))))))</f>
        <v/>
      </c>
      <c r="M578" s="37" t="str">
        <f>IF(Kundendaten!C579="","",IF(J578&lt;0,-1,IF(J578&gt;Einstellungen!$C$11,0,IF(Kundendaten!L579&gt;=Einstellungen!$C$32,5,IF(Kundendaten!L579&gt;=Einstellungen!$C$33,4,IF(Kundendaten!L579&gt;=Einstellungen!$C$34,3,IF(Kundendaten!L579&gt;=Einstellungen!$C$35,2,1)))))))</f>
        <v/>
      </c>
      <c r="N578" s="37" t="str">
        <f>IF(Kundendaten!C579="","",IF(K578=-1,"",IF(K578=0,0,IF(SUM(Einstellungen!$G$15,Einstellungen!$G$24,Einstellungen!$G$32)&lt;&gt;100,"—",ROUND((K578*Einstellungen!$G$15+L578*Einstellungen!$G$24+M578*Einstellungen!$G$32)/100,1)))))</f>
        <v/>
      </c>
      <c r="O578" s="37" t="str">
        <f>IF(Kundendaten!C579="","",IF(K578=-1,"⚠ Datenfehler",IF(K578=0,"Inaktiv",IF(SUM(Einstellungen!$G$15,Einstellungen!$G$24,Einstellungen!$G$32)&lt;&gt;100,"—",IF(N578&gt;=4,"Champion",IF(N578&gt;=3,"Entwicklung",IF(N578&gt;=2,"Gefährdet","Abwanderung")))))))</f>
        <v/>
      </c>
    </row>
    <row r="579" spans="2:15" ht="14.25" customHeight="1" x14ac:dyDescent="0.35">
      <c r="B579" s="37" t="str">
        <f>IF(Kundendaten!C580="","",Kundendaten!B580)</f>
        <v/>
      </c>
      <c r="C579" s="38" t="str">
        <f>IF(Kundendaten!C580="","",IF(Kundendaten!C580="","",Kundendaten!C580))</f>
        <v/>
      </c>
      <c r="D579" s="38" t="str">
        <f>IF(Kundendaten!C580="","",IF(Kundendaten!D580="","",Kundendaten!D580))</f>
        <v/>
      </c>
      <c r="E579" s="38" t="str">
        <f>IF(Kundendaten!C580="","",IF(Kundendaten!E580="","",Kundendaten!E580))</f>
        <v/>
      </c>
      <c r="F579" s="38" t="str">
        <f>IF(Kundendaten!C580="","",IF(Kundendaten!F580="","",Kundendaten!F580))</f>
        <v/>
      </c>
      <c r="G579" s="37" t="str">
        <f>IF(Kundendaten!C580="","",IF(Kundendaten!G580="","",Kundendaten!G580))</f>
        <v/>
      </c>
      <c r="H579" s="38" t="str">
        <f>IF(Kundendaten!C580="","",IF(Kundendaten!H580="","",Kundendaten!H580))</f>
        <v/>
      </c>
      <c r="I579" s="37" t="str">
        <f>IF(Kundendaten!C580="","",IF(Kundendaten!I580="","",IF(OR(UPPER(Kundendaten!I580)="D",UPPER(Kundendaten!I580)="DE",UPPER(Kundendaten!I580)="DEU",UPPER(Kundendaten!I580)="DEUTSCHLAND",UPPER(Kundendaten!I580)="GERMANY",UPPER(Kundendaten!I580)="GER"),"",IFERROR(UPPER(VLOOKUP(UPPER(Kundendaten!I580),Laendercodes!$A:$B,2,FALSE())),UPPER(Kundendaten!I580)))))</f>
        <v/>
      </c>
      <c r="J579" s="59" t="str">
        <f>IF(Kundendaten!C580="","",Einstellungen!$C$9-Kundendaten!J580)</f>
        <v/>
      </c>
      <c r="K579" s="37" t="str">
        <f>IF(Kundendaten!C580="","",IF(J579&lt;0,-1,IF(J579&gt;Einstellungen!$C$11,0,IF(J579&lt;=Einstellungen!$D$15,5,IF(J579&lt;=Einstellungen!$D$16,4,IF(J579&lt;=Einstellungen!$D$17,3,IF(J579&lt;=Einstellungen!$D$18,2,1)))))))</f>
        <v/>
      </c>
      <c r="L579" s="37" t="str">
        <f>IF(Kundendaten!C580="","",IF(J579&lt;0,-1,IF(J579&gt;Einstellungen!$C$11,0,IF(Kundendaten!K580&gt;=Einstellungen!$C$24,5,IF(Kundendaten!K580&gt;=Einstellungen!$C$25,4,IF(Kundendaten!K580&gt;=Einstellungen!$C$26,3,IF(Kundendaten!K580&gt;=Einstellungen!$C$27,2,1)))))))</f>
        <v/>
      </c>
      <c r="M579" s="37" t="str">
        <f>IF(Kundendaten!C580="","",IF(J579&lt;0,-1,IF(J579&gt;Einstellungen!$C$11,0,IF(Kundendaten!L580&gt;=Einstellungen!$C$32,5,IF(Kundendaten!L580&gt;=Einstellungen!$C$33,4,IF(Kundendaten!L580&gt;=Einstellungen!$C$34,3,IF(Kundendaten!L580&gt;=Einstellungen!$C$35,2,1)))))))</f>
        <v/>
      </c>
      <c r="N579" s="37" t="str">
        <f>IF(Kundendaten!C580="","",IF(K579=-1,"",IF(K579=0,0,IF(SUM(Einstellungen!$G$15,Einstellungen!$G$24,Einstellungen!$G$32)&lt;&gt;100,"—",ROUND((K579*Einstellungen!$G$15+L579*Einstellungen!$G$24+M579*Einstellungen!$G$32)/100,1)))))</f>
        <v/>
      </c>
      <c r="O579" s="37" t="str">
        <f>IF(Kundendaten!C580="","",IF(K579=-1,"⚠ Datenfehler",IF(K579=0,"Inaktiv",IF(SUM(Einstellungen!$G$15,Einstellungen!$G$24,Einstellungen!$G$32)&lt;&gt;100,"—",IF(N579&gt;=4,"Champion",IF(N579&gt;=3,"Entwicklung",IF(N579&gt;=2,"Gefährdet","Abwanderung")))))))</f>
        <v/>
      </c>
    </row>
    <row r="580" spans="2:15" ht="14.25" customHeight="1" x14ac:dyDescent="0.35">
      <c r="B580" s="37" t="str">
        <f>IF(Kundendaten!C581="","",Kundendaten!B581)</f>
        <v/>
      </c>
      <c r="C580" s="38" t="str">
        <f>IF(Kundendaten!C581="","",IF(Kundendaten!C581="","",Kundendaten!C581))</f>
        <v/>
      </c>
      <c r="D580" s="38" t="str">
        <f>IF(Kundendaten!C581="","",IF(Kundendaten!D581="","",Kundendaten!D581))</f>
        <v/>
      </c>
      <c r="E580" s="38" t="str">
        <f>IF(Kundendaten!C581="","",IF(Kundendaten!E581="","",Kundendaten!E581))</f>
        <v/>
      </c>
      <c r="F580" s="38" t="str">
        <f>IF(Kundendaten!C581="","",IF(Kundendaten!F581="","",Kundendaten!F581))</f>
        <v/>
      </c>
      <c r="G580" s="37" t="str">
        <f>IF(Kundendaten!C581="","",IF(Kundendaten!G581="","",Kundendaten!G581))</f>
        <v/>
      </c>
      <c r="H580" s="38" t="str">
        <f>IF(Kundendaten!C581="","",IF(Kundendaten!H581="","",Kundendaten!H581))</f>
        <v/>
      </c>
      <c r="I580" s="37" t="str">
        <f>IF(Kundendaten!C581="","",IF(Kundendaten!I581="","",IF(OR(UPPER(Kundendaten!I581)="D",UPPER(Kundendaten!I581)="DE",UPPER(Kundendaten!I581)="DEU",UPPER(Kundendaten!I581)="DEUTSCHLAND",UPPER(Kundendaten!I581)="GERMANY",UPPER(Kundendaten!I581)="GER"),"",IFERROR(UPPER(VLOOKUP(UPPER(Kundendaten!I581),Laendercodes!$A:$B,2,FALSE())),UPPER(Kundendaten!I581)))))</f>
        <v/>
      </c>
      <c r="J580" s="59" t="str">
        <f>IF(Kundendaten!C581="","",Einstellungen!$C$9-Kundendaten!J581)</f>
        <v/>
      </c>
      <c r="K580" s="37" t="str">
        <f>IF(Kundendaten!C581="","",IF(J580&lt;0,-1,IF(J580&gt;Einstellungen!$C$11,0,IF(J580&lt;=Einstellungen!$D$15,5,IF(J580&lt;=Einstellungen!$D$16,4,IF(J580&lt;=Einstellungen!$D$17,3,IF(J580&lt;=Einstellungen!$D$18,2,1)))))))</f>
        <v/>
      </c>
      <c r="L580" s="37" t="str">
        <f>IF(Kundendaten!C581="","",IF(J580&lt;0,-1,IF(J580&gt;Einstellungen!$C$11,0,IF(Kundendaten!K581&gt;=Einstellungen!$C$24,5,IF(Kundendaten!K581&gt;=Einstellungen!$C$25,4,IF(Kundendaten!K581&gt;=Einstellungen!$C$26,3,IF(Kundendaten!K581&gt;=Einstellungen!$C$27,2,1)))))))</f>
        <v/>
      </c>
      <c r="M580" s="37" t="str">
        <f>IF(Kundendaten!C581="","",IF(J580&lt;0,-1,IF(J580&gt;Einstellungen!$C$11,0,IF(Kundendaten!L581&gt;=Einstellungen!$C$32,5,IF(Kundendaten!L581&gt;=Einstellungen!$C$33,4,IF(Kundendaten!L581&gt;=Einstellungen!$C$34,3,IF(Kundendaten!L581&gt;=Einstellungen!$C$35,2,1)))))))</f>
        <v/>
      </c>
      <c r="N580" s="37" t="str">
        <f>IF(Kundendaten!C581="","",IF(K580=-1,"",IF(K580=0,0,IF(SUM(Einstellungen!$G$15,Einstellungen!$G$24,Einstellungen!$G$32)&lt;&gt;100,"—",ROUND((K580*Einstellungen!$G$15+L580*Einstellungen!$G$24+M580*Einstellungen!$G$32)/100,1)))))</f>
        <v/>
      </c>
      <c r="O580" s="37" t="str">
        <f>IF(Kundendaten!C581="","",IF(K580=-1,"⚠ Datenfehler",IF(K580=0,"Inaktiv",IF(SUM(Einstellungen!$G$15,Einstellungen!$G$24,Einstellungen!$G$32)&lt;&gt;100,"—",IF(N580&gt;=4,"Champion",IF(N580&gt;=3,"Entwicklung",IF(N580&gt;=2,"Gefährdet","Abwanderung")))))))</f>
        <v/>
      </c>
    </row>
    <row r="581" spans="2:15" ht="14.25" customHeight="1" x14ac:dyDescent="0.35">
      <c r="B581" s="37" t="str">
        <f>IF(Kundendaten!C582="","",Kundendaten!B582)</f>
        <v/>
      </c>
      <c r="C581" s="38" t="str">
        <f>IF(Kundendaten!C582="","",IF(Kundendaten!C582="","",Kundendaten!C582))</f>
        <v/>
      </c>
      <c r="D581" s="38" t="str">
        <f>IF(Kundendaten!C582="","",IF(Kundendaten!D582="","",Kundendaten!D582))</f>
        <v/>
      </c>
      <c r="E581" s="38" t="str">
        <f>IF(Kundendaten!C582="","",IF(Kundendaten!E582="","",Kundendaten!E582))</f>
        <v/>
      </c>
      <c r="F581" s="38" t="str">
        <f>IF(Kundendaten!C582="","",IF(Kundendaten!F582="","",Kundendaten!F582))</f>
        <v/>
      </c>
      <c r="G581" s="37" t="str">
        <f>IF(Kundendaten!C582="","",IF(Kundendaten!G582="","",Kundendaten!G582))</f>
        <v/>
      </c>
      <c r="H581" s="38" t="str">
        <f>IF(Kundendaten!C582="","",IF(Kundendaten!H582="","",Kundendaten!H582))</f>
        <v/>
      </c>
      <c r="I581" s="37" t="str">
        <f>IF(Kundendaten!C582="","",IF(Kundendaten!I582="","",IF(OR(UPPER(Kundendaten!I582)="D",UPPER(Kundendaten!I582)="DE",UPPER(Kundendaten!I582)="DEU",UPPER(Kundendaten!I582)="DEUTSCHLAND",UPPER(Kundendaten!I582)="GERMANY",UPPER(Kundendaten!I582)="GER"),"",IFERROR(UPPER(VLOOKUP(UPPER(Kundendaten!I582),Laendercodes!$A:$B,2,FALSE())),UPPER(Kundendaten!I582)))))</f>
        <v/>
      </c>
      <c r="J581" s="59" t="str">
        <f>IF(Kundendaten!C582="","",Einstellungen!$C$9-Kundendaten!J582)</f>
        <v/>
      </c>
      <c r="K581" s="37" t="str">
        <f>IF(Kundendaten!C582="","",IF(J581&lt;0,-1,IF(J581&gt;Einstellungen!$C$11,0,IF(J581&lt;=Einstellungen!$D$15,5,IF(J581&lt;=Einstellungen!$D$16,4,IF(J581&lt;=Einstellungen!$D$17,3,IF(J581&lt;=Einstellungen!$D$18,2,1)))))))</f>
        <v/>
      </c>
      <c r="L581" s="37" t="str">
        <f>IF(Kundendaten!C582="","",IF(J581&lt;0,-1,IF(J581&gt;Einstellungen!$C$11,0,IF(Kundendaten!K582&gt;=Einstellungen!$C$24,5,IF(Kundendaten!K582&gt;=Einstellungen!$C$25,4,IF(Kundendaten!K582&gt;=Einstellungen!$C$26,3,IF(Kundendaten!K582&gt;=Einstellungen!$C$27,2,1)))))))</f>
        <v/>
      </c>
      <c r="M581" s="37" t="str">
        <f>IF(Kundendaten!C582="","",IF(J581&lt;0,-1,IF(J581&gt;Einstellungen!$C$11,0,IF(Kundendaten!L582&gt;=Einstellungen!$C$32,5,IF(Kundendaten!L582&gt;=Einstellungen!$C$33,4,IF(Kundendaten!L582&gt;=Einstellungen!$C$34,3,IF(Kundendaten!L582&gt;=Einstellungen!$C$35,2,1)))))))</f>
        <v/>
      </c>
      <c r="N581" s="37" t="str">
        <f>IF(Kundendaten!C582="","",IF(K581=-1,"",IF(K581=0,0,IF(SUM(Einstellungen!$G$15,Einstellungen!$G$24,Einstellungen!$G$32)&lt;&gt;100,"—",ROUND((K581*Einstellungen!$G$15+L581*Einstellungen!$G$24+M581*Einstellungen!$G$32)/100,1)))))</f>
        <v/>
      </c>
      <c r="O581" s="37" t="str">
        <f>IF(Kundendaten!C582="","",IF(K581=-1,"⚠ Datenfehler",IF(K581=0,"Inaktiv",IF(SUM(Einstellungen!$G$15,Einstellungen!$G$24,Einstellungen!$G$32)&lt;&gt;100,"—",IF(N581&gt;=4,"Champion",IF(N581&gt;=3,"Entwicklung",IF(N581&gt;=2,"Gefährdet","Abwanderung")))))))</f>
        <v/>
      </c>
    </row>
    <row r="582" spans="2:15" ht="14.25" customHeight="1" x14ac:dyDescent="0.35">
      <c r="B582" s="37" t="str">
        <f>IF(Kundendaten!C583="","",Kundendaten!B583)</f>
        <v/>
      </c>
      <c r="C582" s="38" t="str">
        <f>IF(Kundendaten!C583="","",IF(Kundendaten!C583="","",Kundendaten!C583))</f>
        <v/>
      </c>
      <c r="D582" s="38" t="str">
        <f>IF(Kundendaten!C583="","",IF(Kundendaten!D583="","",Kundendaten!D583))</f>
        <v/>
      </c>
      <c r="E582" s="38" t="str">
        <f>IF(Kundendaten!C583="","",IF(Kundendaten!E583="","",Kundendaten!E583))</f>
        <v/>
      </c>
      <c r="F582" s="38" t="str">
        <f>IF(Kundendaten!C583="","",IF(Kundendaten!F583="","",Kundendaten!F583))</f>
        <v/>
      </c>
      <c r="G582" s="37" t="str">
        <f>IF(Kundendaten!C583="","",IF(Kundendaten!G583="","",Kundendaten!G583))</f>
        <v/>
      </c>
      <c r="H582" s="38" t="str">
        <f>IF(Kundendaten!C583="","",IF(Kundendaten!H583="","",Kundendaten!H583))</f>
        <v/>
      </c>
      <c r="I582" s="37" t="str">
        <f>IF(Kundendaten!C583="","",IF(Kundendaten!I583="","",IF(OR(UPPER(Kundendaten!I583)="D",UPPER(Kundendaten!I583)="DE",UPPER(Kundendaten!I583)="DEU",UPPER(Kundendaten!I583)="DEUTSCHLAND",UPPER(Kundendaten!I583)="GERMANY",UPPER(Kundendaten!I583)="GER"),"",IFERROR(UPPER(VLOOKUP(UPPER(Kundendaten!I583),Laendercodes!$A:$B,2,FALSE())),UPPER(Kundendaten!I583)))))</f>
        <v/>
      </c>
      <c r="J582" s="59" t="str">
        <f>IF(Kundendaten!C583="","",Einstellungen!$C$9-Kundendaten!J583)</f>
        <v/>
      </c>
      <c r="K582" s="37" t="str">
        <f>IF(Kundendaten!C583="","",IF(J582&lt;0,-1,IF(J582&gt;Einstellungen!$C$11,0,IF(J582&lt;=Einstellungen!$D$15,5,IF(J582&lt;=Einstellungen!$D$16,4,IF(J582&lt;=Einstellungen!$D$17,3,IF(J582&lt;=Einstellungen!$D$18,2,1)))))))</f>
        <v/>
      </c>
      <c r="L582" s="37" t="str">
        <f>IF(Kundendaten!C583="","",IF(J582&lt;0,-1,IF(J582&gt;Einstellungen!$C$11,0,IF(Kundendaten!K583&gt;=Einstellungen!$C$24,5,IF(Kundendaten!K583&gt;=Einstellungen!$C$25,4,IF(Kundendaten!K583&gt;=Einstellungen!$C$26,3,IF(Kundendaten!K583&gt;=Einstellungen!$C$27,2,1)))))))</f>
        <v/>
      </c>
      <c r="M582" s="37" t="str">
        <f>IF(Kundendaten!C583="","",IF(J582&lt;0,-1,IF(J582&gt;Einstellungen!$C$11,0,IF(Kundendaten!L583&gt;=Einstellungen!$C$32,5,IF(Kundendaten!L583&gt;=Einstellungen!$C$33,4,IF(Kundendaten!L583&gt;=Einstellungen!$C$34,3,IF(Kundendaten!L583&gt;=Einstellungen!$C$35,2,1)))))))</f>
        <v/>
      </c>
      <c r="N582" s="37" t="str">
        <f>IF(Kundendaten!C583="","",IF(K582=-1,"",IF(K582=0,0,IF(SUM(Einstellungen!$G$15,Einstellungen!$G$24,Einstellungen!$G$32)&lt;&gt;100,"—",ROUND((K582*Einstellungen!$G$15+L582*Einstellungen!$G$24+M582*Einstellungen!$G$32)/100,1)))))</f>
        <v/>
      </c>
      <c r="O582" s="37" t="str">
        <f>IF(Kundendaten!C583="","",IF(K582=-1,"⚠ Datenfehler",IF(K582=0,"Inaktiv",IF(SUM(Einstellungen!$G$15,Einstellungen!$G$24,Einstellungen!$G$32)&lt;&gt;100,"—",IF(N582&gt;=4,"Champion",IF(N582&gt;=3,"Entwicklung",IF(N582&gt;=2,"Gefährdet","Abwanderung")))))))</f>
        <v/>
      </c>
    </row>
    <row r="583" spans="2:15" ht="14.25" customHeight="1" x14ac:dyDescent="0.35">
      <c r="B583" s="37" t="str">
        <f>IF(Kundendaten!C584="","",Kundendaten!B584)</f>
        <v/>
      </c>
      <c r="C583" s="38" t="str">
        <f>IF(Kundendaten!C584="","",IF(Kundendaten!C584="","",Kundendaten!C584))</f>
        <v/>
      </c>
      <c r="D583" s="38" t="str">
        <f>IF(Kundendaten!C584="","",IF(Kundendaten!D584="","",Kundendaten!D584))</f>
        <v/>
      </c>
      <c r="E583" s="38" t="str">
        <f>IF(Kundendaten!C584="","",IF(Kundendaten!E584="","",Kundendaten!E584))</f>
        <v/>
      </c>
      <c r="F583" s="38" t="str">
        <f>IF(Kundendaten!C584="","",IF(Kundendaten!F584="","",Kundendaten!F584))</f>
        <v/>
      </c>
      <c r="G583" s="37" t="str">
        <f>IF(Kundendaten!C584="","",IF(Kundendaten!G584="","",Kundendaten!G584))</f>
        <v/>
      </c>
      <c r="H583" s="38" t="str">
        <f>IF(Kundendaten!C584="","",IF(Kundendaten!H584="","",Kundendaten!H584))</f>
        <v/>
      </c>
      <c r="I583" s="37" t="str">
        <f>IF(Kundendaten!C584="","",IF(Kundendaten!I584="","",IF(OR(UPPER(Kundendaten!I584)="D",UPPER(Kundendaten!I584)="DE",UPPER(Kundendaten!I584)="DEU",UPPER(Kundendaten!I584)="DEUTSCHLAND",UPPER(Kundendaten!I584)="GERMANY",UPPER(Kundendaten!I584)="GER"),"",IFERROR(UPPER(VLOOKUP(UPPER(Kundendaten!I584),Laendercodes!$A:$B,2,FALSE())),UPPER(Kundendaten!I584)))))</f>
        <v/>
      </c>
      <c r="J583" s="59" t="str">
        <f>IF(Kundendaten!C584="","",Einstellungen!$C$9-Kundendaten!J584)</f>
        <v/>
      </c>
      <c r="K583" s="37" t="str">
        <f>IF(Kundendaten!C584="","",IF(J583&lt;0,-1,IF(J583&gt;Einstellungen!$C$11,0,IF(J583&lt;=Einstellungen!$D$15,5,IF(J583&lt;=Einstellungen!$D$16,4,IF(J583&lt;=Einstellungen!$D$17,3,IF(J583&lt;=Einstellungen!$D$18,2,1)))))))</f>
        <v/>
      </c>
      <c r="L583" s="37" t="str">
        <f>IF(Kundendaten!C584="","",IF(J583&lt;0,-1,IF(J583&gt;Einstellungen!$C$11,0,IF(Kundendaten!K584&gt;=Einstellungen!$C$24,5,IF(Kundendaten!K584&gt;=Einstellungen!$C$25,4,IF(Kundendaten!K584&gt;=Einstellungen!$C$26,3,IF(Kundendaten!K584&gt;=Einstellungen!$C$27,2,1)))))))</f>
        <v/>
      </c>
      <c r="M583" s="37" t="str">
        <f>IF(Kundendaten!C584="","",IF(J583&lt;0,-1,IF(J583&gt;Einstellungen!$C$11,0,IF(Kundendaten!L584&gt;=Einstellungen!$C$32,5,IF(Kundendaten!L584&gt;=Einstellungen!$C$33,4,IF(Kundendaten!L584&gt;=Einstellungen!$C$34,3,IF(Kundendaten!L584&gt;=Einstellungen!$C$35,2,1)))))))</f>
        <v/>
      </c>
      <c r="N583" s="37" t="str">
        <f>IF(Kundendaten!C584="","",IF(K583=-1,"",IF(K583=0,0,IF(SUM(Einstellungen!$G$15,Einstellungen!$G$24,Einstellungen!$G$32)&lt;&gt;100,"—",ROUND((K583*Einstellungen!$G$15+L583*Einstellungen!$G$24+M583*Einstellungen!$G$32)/100,1)))))</f>
        <v/>
      </c>
      <c r="O583" s="37" t="str">
        <f>IF(Kundendaten!C584="","",IF(K583=-1,"⚠ Datenfehler",IF(K583=0,"Inaktiv",IF(SUM(Einstellungen!$G$15,Einstellungen!$G$24,Einstellungen!$G$32)&lt;&gt;100,"—",IF(N583&gt;=4,"Champion",IF(N583&gt;=3,"Entwicklung",IF(N583&gt;=2,"Gefährdet","Abwanderung")))))))</f>
        <v/>
      </c>
    </row>
    <row r="584" spans="2:15" ht="14.25" customHeight="1" x14ac:dyDescent="0.35">
      <c r="B584" s="37" t="str">
        <f>IF(Kundendaten!C585="","",Kundendaten!B585)</f>
        <v/>
      </c>
      <c r="C584" s="38" t="str">
        <f>IF(Kundendaten!C585="","",IF(Kundendaten!C585="","",Kundendaten!C585))</f>
        <v/>
      </c>
      <c r="D584" s="38" t="str">
        <f>IF(Kundendaten!C585="","",IF(Kundendaten!D585="","",Kundendaten!D585))</f>
        <v/>
      </c>
      <c r="E584" s="38" t="str">
        <f>IF(Kundendaten!C585="","",IF(Kundendaten!E585="","",Kundendaten!E585))</f>
        <v/>
      </c>
      <c r="F584" s="38" t="str">
        <f>IF(Kundendaten!C585="","",IF(Kundendaten!F585="","",Kundendaten!F585))</f>
        <v/>
      </c>
      <c r="G584" s="37" t="str">
        <f>IF(Kundendaten!C585="","",IF(Kundendaten!G585="","",Kundendaten!G585))</f>
        <v/>
      </c>
      <c r="H584" s="38" t="str">
        <f>IF(Kundendaten!C585="","",IF(Kundendaten!H585="","",Kundendaten!H585))</f>
        <v/>
      </c>
      <c r="I584" s="37" t="str">
        <f>IF(Kundendaten!C585="","",IF(Kundendaten!I585="","",IF(OR(UPPER(Kundendaten!I585)="D",UPPER(Kundendaten!I585)="DE",UPPER(Kundendaten!I585)="DEU",UPPER(Kundendaten!I585)="DEUTSCHLAND",UPPER(Kundendaten!I585)="GERMANY",UPPER(Kundendaten!I585)="GER"),"",IFERROR(UPPER(VLOOKUP(UPPER(Kundendaten!I585),Laendercodes!$A:$B,2,FALSE())),UPPER(Kundendaten!I585)))))</f>
        <v/>
      </c>
      <c r="J584" s="59" t="str">
        <f>IF(Kundendaten!C585="","",Einstellungen!$C$9-Kundendaten!J585)</f>
        <v/>
      </c>
      <c r="K584" s="37" t="str">
        <f>IF(Kundendaten!C585="","",IF(J584&lt;0,-1,IF(J584&gt;Einstellungen!$C$11,0,IF(J584&lt;=Einstellungen!$D$15,5,IF(J584&lt;=Einstellungen!$D$16,4,IF(J584&lt;=Einstellungen!$D$17,3,IF(J584&lt;=Einstellungen!$D$18,2,1)))))))</f>
        <v/>
      </c>
      <c r="L584" s="37" t="str">
        <f>IF(Kundendaten!C585="","",IF(J584&lt;0,-1,IF(J584&gt;Einstellungen!$C$11,0,IF(Kundendaten!K585&gt;=Einstellungen!$C$24,5,IF(Kundendaten!K585&gt;=Einstellungen!$C$25,4,IF(Kundendaten!K585&gt;=Einstellungen!$C$26,3,IF(Kundendaten!K585&gt;=Einstellungen!$C$27,2,1)))))))</f>
        <v/>
      </c>
      <c r="M584" s="37" t="str">
        <f>IF(Kundendaten!C585="","",IF(J584&lt;0,-1,IF(J584&gt;Einstellungen!$C$11,0,IF(Kundendaten!L585&gt;=Einstellungen!$C$32,5,IF(Kundendaten!L585&gt;=Einstellungen!$C$33,4,IF(Kundendaten!L585&gt;=Einstellungen!$C$34,3,IF(Kundendaten!L585&gt;=Einstellungen!$C$35,2,1)))))))</f>
        <v/>
      </c>
      <c r="N584" s="37" t="str">
        <f>IF(Kundendaten!C585="","",IF(K584=-1,"",IF(K584=0,0,IF(SUM(Einstellungen!$G$15,Einstellungen!$G$24,Einstellungen!$G$32)&lt;&gt;100,"—",ROUND((K584*Einstellungen!$G$15+L584*Einstellungen!$G$24+M584*Einstellungen!$G$32)/100,1)))))</f>
        <v/>
      </c>
      <c r="O584" s="37" t="str">
        <f>IF(Kundendaten!C585="","",IF(K584=-1,"⚠ Datenfehler",IF(K584=0,"Inaktiv",IF(SUM(Einstellungen!$G$15,Einstellungen!$G$24,Einstellungen!$G$32)&lt;&gt;100,"—",IF(N584&gt;=4,"Champion",IF(N584&gt;=3,"Entwicklung",IF(N584&gt;=2,"Gefährdet","Abwanderung")))))))</f>
        <v/>
      </c>
    </row>
    <row r="585" spans="2:15" ht="14.25" customHeight="1" x14ac:dyDescent="0.35">
      <c r="B585" s="37" t="str">
        <f>IF(Kundendaten!C586="","",Kundendaten!B586)</f>
        <v/>
      </c>
      <c r="C585" s="38" t="str">
        <f>IF(Kundendaten!C586="","",IF(Kundendaten!C586="","",Kundendaten!C586))</f>
        <v/>
      </c>
      <c r="D585" s="38" t="str">
        <f>IF(Kundendaten!C586="","",IF(Kundendaten!D586="","",Kundendaten!D586))</f>
        <v/>
      </c>
      <c r="E585" s="38" t="str">
        <f>IF(Kundendaten!C586="","",IF(Kundendaten!E586="","",Kundendaten!E586))</f>
        <v/>
      </c>
      <c r="F585" s="38" t="str">
        <f>IF(Kundendaten!C586="","",IF(Kundendaten!F586="","",Kundendaten!F586))</f>
        <v/>
      </c>
      <c r="G585" s="37" t="str">
        <f>IF(Kundendaten!C586="","",IF(Kundendaten!G586="","",Kundendaten!G586))</f>
        <v/>
      </c>
      <c r="H585" s="38" t="str">
        <f>IF(Kundendaten!C586="","",IF(Kundendaten!H586="","",Kundendaten!H586))</f>
        <v/>
      </c>
      <c r="I585" s="37" t="str">
        <f>IF(Kundendaten!C586="","",IF(Kundendaten!I586="","",IF(OR(UPPER(Kundendaten!I586)="D",UPPER(Kundendaten!I586)="DE",UPPER(Kundendaten!I586)="DEU",UPPER(Kundendaten!I586)="DEUTSCHLAND",UPPER(Kundendaten!I586)="GERMANY",UPPER(Kundendaten!I586)="GER"),"",IFERROR(UPPER(VLOOKUP(UPPER(Kundendaten!I586),Laendercodes!$A:$B,2,FALSE())),UPPER(Kundendaten!I586)))))</f>
        <v/>
      </c>
      <c r="J585" s="59" t="str">
        <f>IF(Kundendaten!C586="","",Einstellungen!$C$9-Kundendaten!J586)</f>
        <v/>
      </c>
      <c r="K585" s="37" t="str">
        <f>IF(Kundendaten!C586="","",IF(J585&lt;0,-1,IF(J585&gt;Einstellungen!$C$11,0,IF(J585&lt;=Einstellungen!$D$15,5,IF(J585&lt;=Einstellungen!$D$16,4,IF(J585&lt;=Einstellungen!$D$17,3,IF(J585&lt;=Einstellungen!$D$18,2,1)))))))</f>
        <v/>
      </c>
      <c r="L585" s="37" t="str">
        <f>IF(Kundendaten!C586="","",IF(J585&lt;0,-1,IF(J585&gt;Einstellungen!$C$11,0,IF(Kundendaten!K586&gt;=Einstellungen!$C$24,5,IF(Kundendaten!K586&gt;=Einstellungen!$C$25,4,IF(Kundendaten!K586&gt;=Einstellungen!$C$26,3,IF(Kundendaten!K586&gt;=Einstellungen!$C$27,2,1)))))))</f>
        <v/>
      </c>
      <c r="M585" s="37" t="str">
        <f>IF(Kundendaten!C586="","",IF(J585&lt;0,-1,IF(J585&gt;Einstellungen!$C$11,0,IF(Kundendaten!L586&gt;=Einstellungen!$C$32,5,IF(Kundendaten!L586&gt;=Einstellungen!$C$33,4,IF(Kundendaten!L586&gt;=Einstellungen!$C$34,3,IF(Kundendaten!L586&gt;=Einstellungen!$C$35,2,1)))))))</f>
        <v/>
      </c>
      <c r="N585" s="37" t="str">
        <f>IF(Kundendaten!C586="","",IF(K585=-1,"",IF(K585=0,0,IF(SUM(Einstellungen!$G$15,Einstellungen!$G$24,Einstellungen!$G$32)&lt;&gt;100,"—",ROUND((K585*Einstellungen!$G$15+L585*Einstellungen!$G$24+M585*Einstellungen!$G$32)/100,1)))))</f>
        <v/>
      </c>
      <c r="O585" s="37" t="str">
        <f>IF(Kundendaten!C586="","",IF(K585=-1,"⚠ Datenfehler",IF(K585=0,"Inaktiv",IF(SUM(Einstellungen!$G$15,Einstellungen!$G$24,Einstellungen!$G$32)&lt;&gt;100,"—",IF(N585&gt;=4,"Champion",IF(N585&gt;=3,"Entwicklung",IF(N585&gt;=2,"Gefährdet","Abwanderung")))))))</f>
        <v/>
      </c>
    </row>
    <row r="586" spans="2:15" ht="14.25" customHeight="1" x14ac:dyDescent="0.35">
      <c r="B586" s="37" t="str">
        <f>IF(Kundendaten!C587="","",Kundendaten!B587)</f>
        <v/>
      </c>
      <c r="C586" s="38" t="str">
        <f>IF(Kundendaten!C587="","",IF(Kundendaten!C587="","",Kundendaten!C587))</f>
        <v/>
      </c>
      <c r="D586" s="38" t="str">
        <f>IF(Kundendaten!C587="","",IF(Kundendaten!D587="","",Kundendaten!D587))</f>
        <v/>
      </c>
      <c r="E586" s="38" t="str">
        <f>IF(Kundendaten!C587="","",IF(Kundendaten!E587="","",Kundendaten!E587))</f>
        <v/>
      </c>
      <c r="F586" s="38" t="str">
        <f>IF(Kundendaten!C587="","",IF(Kundendaten!F587="","",Kundendaten!F587))</f>
        <v/>
      </c>
      <c r="G586" s="37" t="str">
        <f>IF(Kundendaten!C587="","",IF(Kundendaten!G587="","",Kundendaten!G587))</f>
        <v/>
      </c>
      <c r="H586" s="38" t="str">
        <f>IF(Kundendaten!C587="","",IF(Kundendaten!H587="","",Kundendaten!H587))</f>
        <v/>
      </c>
      <c r="I586" s="37" t="str">
        <f>IF(Kundendaten!C587="","",IF(Kundendaten!I587="","",IF(OR(UPPER(Kundendaten!I587)="D",UPPER(Kundendaten!I587)="DE",UPPER(Kundendaten!I587)="DEU",UPPER(Kundendaten!I587)="DEUTSCHLAND",UPPER(Kundendaten!I587)="GERMANY",UPPER(Kundendaten!I587)="GER"),"",IFERROR(UPPER(VLOOKUP(UPPER(Kundendaten!I587),Laendercodes!$A:$B,2,FALSE())),UPPER(Kundendaten!I587)))))</f>
        <v/>
      </c>
      <c r="J586" s="59" t="str">
        <f>IF(Kundendaten!C587="","",Einstellungen!$C$9-Kundendaten!J587)</f>
        <v/>
      </c>
      <c r="K586" s="37" t="str">
        <f>IF(Kundendaten!C587="","",IF(J586&lt;0,-1,IF(J586&gt;Einstellungen!$C$11,0,IF(J586&lt;=Einstellungen!$D$15,5,IF(J586&lt;=Einstellungen!$D$16,4,IF(J586&lt;=Einstellungen!$D$17,3,IF(J586&lt;=Einstellungen!$D$18,2,1)))))))</f>
        <v/>
      </c>
      <c r="L586" s="37" t="str">
        <f>IF(Kundendaten!C587="","",IF(J586&lt;0,-1,IF(J586&gt;Einstellungen!$C$11,0,IF(Kundendaten!K587&gt;=Einstellungen!$C$24,5,IF(Kundendaten!K587&gt;=Einstellungen!$C$25,4,IF(Kundendaten!K587&gt;=Einstellungen!$C$26,3,IF(Kundendaten!K587&gt;=Einstellungen!$C$27,2,1)))))))</f>
        <v/>
      </c>
      <c r="M586" s="37" t="str">
        <f>IF(Kundendaten!C587="","",IF(J586&lt;0,-1,IF(J586&gt;Einstellungen!$C$11,0,IF(Kundendaten!L587&gt;=Einstellungen!$C$32,5,IF(Kundendaten!L587&gt;=Einstellungen!$C$33,4,IF(Kundendaten!L587&gt;=Einstellungen!$C$34,3,IF(Kundendaten!L587&gt;=Einstellungen!$C$35,2,1)))))))</f>
        <v/>
      </c>
      <c r="N586" s="37" t="str">
        <f>IF(Kundendaten!C587="","",IF(K586=-1,"",IF(K586=0,0,IF(SUM(Einstellungen!$G$15,Einstellungen!$G$24,Einstellungen!$G$32)&lt;&gt;100,"—",ROUND((K586*Einstellungen!$G$15+L586*Einstellungen!$G$24+M586*Einstellungen!$G$32)/100,1)))))</f>
        <v/>
      </c>
      <c r="O586" s="37" t="str">
        <f>IF(Kundendaten!C587="","",IF(K586=-1,"⚠ Datenfehler",IF(K586=0,"Inaktiv",IF(SUM(Einstellungen!$G$15,Einstellungen!$G$24,Einstellungen!$G$32)&lt;&gt;100,"—",IF(N586&gt;=4,"Champion",IF(N586&gt;=3,"Entwicklung",IF(N586&gt;=2,"Gefährdet","Abwanderung")))))))</f>
        <v/>
      </c>
    </row>
    <row r="587" spans="2:15" ht="14.25" customHeight="1" x14ac:dyDescent="0.35">
      <c r="B587" s="37" t="str">
        <f>IF(Kundendaten!C588="","",Kundendaten!B588)</f>
        <v/>
      </c>
      <c r="C587" s="38" t="str">
        <f>IF(Kundendaten!C588="","",IF(Kundendaten!C588="","",Kundendaten!C588))</f>
        <v/>
      </c>
      <c r="D587" s="38" t="str">
        <f>IF(Kundendaten!C588="","",IF(Kundendaten!D588="","",Kundendaten!D588))</f>
        <v/>
      </c>
      <c r="E587" s="38" t="str">
        <f>IF(Kundendaten!C588="","",IF(Kundendaten!E588="","",Kundendaten!E588))</f>
        <v/>
      </c>
      <c r="F587" s="38" t="str">
        <f>IF(Kundendaten!C588="","",IF(Kundendaten!F588="","",Kundendaten!F588))</f>
        <v/>
      </c>
      <c r="G587" s="37" t="str">
        <f>IF(Kundendaten!C588="","",IF(Kundendaten!G588="","",Kundendaten!G588))</f>
        <v/>
      </c>
      <c r="H587" s="38" t="str">
        <f>IF(Kundendaten!C588="","",IF(Kundendaten!H588="","",Kundendaten!H588))</f>
        <v/>
      </c>
      <c r="I587" s="37" t="str">
        <f>IF(Kundendaten!C588="","",IF(Kundendaten!I588="","",IF(OR(UPPER(Kundendaten!I588)="D",UPPER(Kundendaten!I588)="DE",UPPER(Kundendaten!I588)="DEU",UPPER(Kundendaten!I588)="DEUTSCHLAND",UPPER(Kundendaten!I588)="GERMANY",UPPER(Kundendaten!I588)="GER"),"",IFERROR(UPPER(VLOOKUP(UPPER(Kundendaten!I588),Laendercodes!$A:$B,2,FALSE())),UPPER(Kundendaten!I588)))))</f>
        <v/>
      </c>
      <c r="J587" s="59" t="str">
        <f>IF(Kundendaten!C588="","",Einstellungen!$C$9-Kundendaten!J588)</f>
        <v/>
      </c>
      <c r="K587" s="37" t="str">
        <f>IF(Kundendaten!C588="","",IF(J587&lt;0,-1,IF(J587&gt;Einstellungen!$C$11,0,IF(J587&lt;=Einstellungen!$D$15,5,IF(J587&lt;=Einstellungen!$D$16,4,IF(J587&lt;=Einstellungen!$D$17,3,IF(J587&lt;=Einstellungen!$D$18,2,1)))))))</f>
        <v/>
      </c>
      <c r="L587" s="37" t="str">
        <f>IF(Kundendaten!C588="","",IF(J587&lt;0,-1,IF(J587&gt;Einstellungen!$C$11,0,IF(Kundendaten!K588&gt;=Einstellungen!$C$24,5,IF(Kundendaten!K588&gt;=Einstellungen!$C$25,4,IF(Kundendaten!K588&gt;=Einstellungen!$C$26,3,IF(Kundendaten!K588&gt;=Einstellungen!$C$27,2,1)))))))</f>
        <v/>
      </c>
      <c r="M587" s="37" t="str">
        <f>IF(Kundendaten!C588="","",IF(J587&lt;0,-1,IF(J587&gt;Einstellungen!$C$11,0,IF(Kundendaten!L588&gt;=Einstellungen!$C$32,5,IF(Kundendaten!L588&gt;=Einstellungen!$C$33,4,IF(Kundendaten!L588&gt;=Einstellungen!$C$34,3,IF(Kundendaten!L588&gt;=Einstellungen!$C$35,2,1)))))))</f>
        <v/>
      </c>
      <c r="N587" s="37" t="str">
        <f>IF(Kundendaten!C588="","",IF(K587=-1,"",IF(K587=0,0,IF(SUM(Einstellungen!$G$15,Einstellungen!$G$24,Einstellungen!$G$32)&lt;&gt;100,"—",ROUND((K587*Einstellungen!$G$15+L587*Einstellungen!$G$24+M587*Einstellungen!$G$32)/100,1)))))</f>
        <v/>
      </c>
      <c r="O587" s="37" t="str">
        <f>IF(Kundendaten!C588="","",IF(K587=-1,"⚠ Datenfehler",IF(K587=0,"Inaktiv",IF(SUM(Einstellungen!$G$15,Einstellungen!$G$24,Einstellungen!$G$32)&lt;&gt;100,"—",IF(N587&gt;=4,"Champion",IF(N587&gt;=3,"Entwicklung",IF(N587&gt;=2,"Gefährdet","Abwanderung")))))))</f>
        <v/>
      </c>
    </row>
    <row r="588" spans="2:15" ht="14.25" customHeight="1" x14ac:dyDescent="0.35">
      <c r="B588" s="37" t="str">
        <f>IF(Kundendaten!C589="","",Kundendaten!B589)</f>
        <v/>
      </c>
      <c r="C588" s="38" t="str">
        <f>IF(Kundendaten!C589="","",IF(Kundendaten!C589="","",Kundendaten!C589))</f>
        <v/>
      </c>
      <c r="D588" s="38" t="str">
        <f>IF(Kundendaten!C589="","",IF(Kundendaten!D589="","",Kundendaten!D589))</f>
        <v/>
      </c>
      <c r="E588" s="38" t="str">
        <f>IF(Kundendaten!C589="","",IF(Kundendaten!E589="","",Kundendaten!E589))</f>
        <v/>
      </c>
      <c r="F588" s="38" t="str">
        <f>IF(Kundendaten!C589="","",IF(Kundendaten!F589="","",Kundendaten!F589))</f>
        <v/>
      </c>
      <c r="G588" s="37" t="str">
        <f>IF(Kundendaten!C589="","",IF(Kundendaten!G589="","",Kundendaten!G589))</f>
        <v/>
      </c>
      <c r="H588" s="38" t="str">
        <f>IF(Kundendaten!C589="","",IF(Kundendaten!H589="","",Kundendaten!H589))</f>
        <v/>
      </c>
      <c r="I588" s="37" t="str">
        <f>IF(Kundendaten!C589="","",IF(Kundendaten!I589="","",IF(OR(UPPER(Kundendaten!I589)="D",UPPER(Kundendaten!I589)="DE",UPPER(Kundendaten!I589)="DEU",UPPER(Kundendaten!I589)="DEUTSCHLAND",UPPER(Kundendaten!I589)="GERMANY",UPPER(Kundendaten!I589)="GER"),"",IFERROR(UPPER(VLOOKUP(UPPER(Kundendaten!I589),Laendercodes!$A:$B,2,FALSE())),UPPER(Kundendaten!I589)))))</f>
        <v/>
      </c>
      <c r="J588" s="59" t="str">
        <f>IF(Kundendaten!C589="","",Einstellungen!$C$9-Kundendaten!J589)</f>
        <v/>
      </c>
      <c r="K588" s="37" t="str">
        <f>IF(Kundendaten!C589="","",IF(J588&lt;0,-1,IF(J588&gt;Einstellungen!$C$11,0,IF(J588&lt;=Einstellungen!$D$15,5,IF(J588&lt;=Einstellungen!$D$16,4,IF(J588&lt;=Einstellungen!$D$17,3,IF(J588&lt;=Einstellungen!$D$18,2,1)))))))</f>
        <v/>
      </c>
      <c r="L588" s="37" t="str">
        <f>IF(Kundendaten!C589="","",IF(J588&lt;0,-1,IF(J588&gt;Einstellungen!$C$11,0,IF(Kundendaten!K589&gt;=Einstellungen!$C$24,5,IF(Kundendaten!K589&gt;=Einstellungen!$C$25,4,IF(Kundendaten!K589&gt;=Einstellungen!$C$26,3,IF(Kundendaten!K589&gt;=Einstellungen!$C$27,2,1)))))))</f>
        <v/>
      </c>
      <c r="M588" s="37" t="str">
        <f>IF(Kundendaten!C589="","",IF(J588&lt;0,-1,IF(J588&gt;Einstellungen!$C$11,0,IF(Kundendaten!L589&gt;=Einstellungen!$C$32,5,IF(Kundendaten!L589&gt;=Einstellungen!$C$33,4,IF(Kundendaten!L589&gt;=Einstellungen!$C$34,3,IF(Kundendaten!L589&gt;=Einstellungen!$C$35,2,1)))))))</f>
        <v/>
      </c>
      <c r="N588" s="37" t="str">
        <f>IF(Kundendaten!C589="","",IF(K588=-1,"",IF(K588=0,0,IF(SUM(Einstellungen!$G$15,Einstellungen!$G$24,Einstellungen!$G$32)&lt;&gt;100,"—",ROUND((K588*Einstellungen!$G$15+L588*Einstellungen!$G$24+M588*Einstellungen!$G$32)/100,1)))))</f>
        <v/>
      </c>
      <c r="O588" s="37" t="str">
        <f>IF(Kundendaten!C589="","",IF(K588=-1,"⚠ Datenfehler",IF(K588=0,"Inaktiv",IF(SUM(Einstellungen!$G$15,Einstellungen!$G$24,Einstellungen!$G$32)&lt;&gt;100,"—",IF(N588&gt;=4,"Champion",IF(N588&gt;=3,"Entwicklung",IF(N588&gt;=2,"Gefährdet","Abwanderung")))))))</f>
        <v/>
      </c>
    </row>
    <row r="589" spans="2:15" ht="14.25" customHeight="1" x14ac:dyDescent="0.35">
      <c r="B589" s="37" t="str">
        <f>IF(Kundendaten!C590="","",Kundendaten!B590)</f>
        <v/>
      </c>
      <c r="C589" s="38" t="str">
        <f>IF(Kundendaten!C590="","",IF(Kundendaten!C590="","",Kundendaten!C590))</f>
        <v/>
      </c>
      <c r="D589" s="38" t="str">
        <f>IF(Kundendaten!C590="","",IF(Kundendaten!D590="","",Kundendaten!D590))</f>
        <v/>
      </c>
      <c r="E589" s="38" t="str">
        <f>IF(Kundendaten!C590="","",IF(Kundendaten!E590="","",Kundendaten!E590))</f>
        <v/>
      </c>
      <c r="F589" s="38" t="str">
        <f>IF(Kundendaten!C590="","",IF(Kundendaten!F590="","",Kundendaten!F590))</f>
        <v/>
      </c>
      <c r="G589" s="37" t="str">
        <f>IF(Kundendaten!C590="","",IF(Kundendaten!G590="","",Kundendaten!G590))</f>
        <v/>
      </c>
      <c r="H589" s="38" t="str">
        <f>IF(Kundendaten!C590="","",IF(Kundendaten!H590="","",Kundendaten!H590))</f>
        <v/>
      </c>
      <c r="I589" s="37" t="str">
        <f>IF(Kundendaten!C590="","",IF(Kundendaten!I590="","",IF(OR(UPPER(Kundendaten!I590)="D",UPPER(Kundendaten!I590)="DE",UPPER(Kundendaten!I590)="DEU",UPPER(Kundendaten!I590)="DEUTSCHLAND",UPPER(Kundendaten!I590)="GERMANY",UPPER(Kundendaten!I590)="GER"),"",IFERROR(UPPER(VLOOKUP(UPPER(Kundendaten!I590),Laendercodes!$A:$B,2,FALSE())),UPPER(Kundendaten!I590)))))</f>
        <v/>
      </c>
      <c r="J589" s="59" t="str">
        <f>IF(Kundendaten!C590="","",Einstellungen!$C$9-Kundendaten!J590)</f>
        <v/>
      </c>
      <c r="K589" s="37" t="str">
        <f>IF(Kundendaten!C590="","",IF(J589&lt;0,-1,IF(J589&gt;Einstellungen!$C$11,0,IF(J589&lt;=Einstellungen!$D$15,5,IF(J589&lt;=Einstellungen!$D$16,4,IF(J589&lt;=Einstellungen!$D$17,3,IF(J589&lt;=Einstellungen!$D$18,2,1)))))))</f>
        <v/>
      </c>
      <c r="L589" s="37" t="str">
        <f>IF(Kundendaten!C590="","",IF(J589&lt;0,-1,IF(J589&gt;Einstellungen!$C$11,0,IF(Kundendaten!K590&gt;=Einstellungen!$C$24,5,IF(Kundendaten!K590&gt;=Einstellungen!$C$25,4,IF(Kundendaten!K590&gt;=Einstellungen!$C$26,3,IF(Kundendaten!K590&gt;=Einstellungen!$C$27,2,1)))))))</f>
        <v/>
      </c>
      <c r="M589" s="37" t="str">
        <f>IF(Kundendaten!C590="","",IF(J589&lt;0,-1,IF(J589&gt;Einstellungen!$C$11,0,IF(Kundendaten!L590&gt;=Einstellungen!$C$32,5,IF(Kundendaten!L590&gt;=Einstellungen!$C$33,4,IF(Kundendaten!L590&gt;=Einstellungen!$C$34,3,IF(Kundendaten!L590&gt;=Einstellungen!$C$35,2,1)))))))</f>
        <v/>
      </c>
      <c r="N589" s="37" t="str">
        <f>IF(Kundendaten!C590="","",IF(K589=-1,"",IF(K589=0,0,IF(SUM(Einstellungen!$G$15,Einstellungen!$G$24,Einstellungen!$G$32)&lt;&gt;100,"—",ROUND((K589*Einstellungen!$G$15+L589*Einstellungen!$G$24+M589*Einstellungen!$G$32)/100,1)))))</f>
        <v/>
      </c>
      <c r="O589" s="37" t="str">
        <f>IF(Kundendaten!C590="","",IF(K589=-1,"⚠ Datenfehler",IF(K589=0,"Inaktiv",IF(SUM(Einstellungen!$G$15,Einstellungen!$G$24,Einstellungen!$G$32)&lt;&gt;100,"—",IF(N589&gt;=4,"Champion",IF(N589&gt;=3,"Entwicklung",IF(N589&gt;=2,"Gefährdet","Abwanderung")))))))</f>
        <v/>
      </c>
    </row>
    <row r="590" spans="2:15" ht="14.25" customHeight="1" x14ac:dyDescent="0.35">
      <c r="B590" s="37" t="str">
        <f>IF(Kundendaten!C591="","",Kundendaten!B591)</f>
        <v/>
      </c>
      <c r="C590" s="38" t="str">
        <f>IF(Kundendaten!C591="","",IF(Kundendaten!C591="","",Kundendaten!C591))</f>
        <v/>
      </c>
      <c r="D590" s="38" t="str">
        <f>IF(Kundendaten!C591="","",IF(Kundendaten!D591="","",Kundendaten!D591))</f>
        <v/>
      </c>
      <c r="E590" s="38" t="str">
        <f>IF(Kundendaten!C591="","",IF(Kundendaten!E591="","",Kundendaten!E591))</f>
        <v/>
      </c>
      <c r="F590" s="38" t="str">
        <f>IF(Kundendaten!C591="","",IF(Kundendaten!F591="","",Kundendaten!F591))</f>
        <v/>
      </c>
      <c r="G590" s="37" t="str">
        <f>IF(Kundendaten!C591="","",IF(Kundendaten!G591="","",Kundendaten!G591))</f>
        <v/>
      </c>
      <c r="H590" s="38" t="str">
        <f>IF(Kundendaten!C591="","",IF(Kundendaten!H591="","",Kundendaten!H591))</f>
        <v/>
      </c>
      <c r="I590" s="37" t="str">
        <f>IF(Kundendaten!C591="","",IF(Kundendaten!I591="","",IF(OR(UPPER(Kundendaten!I591)="D",UPPER(Kundendaten!I591)="DE",UPPER(Kundendaten!I591)="DEU",UPPER(Kundendaten!I591)="DEUTSCHLAND",UPPER(Kundendaten!I591)="GERMANY",UPPER(Kundendaten!I591)="GER"),"",IFERROR(UPPER(VLOOKUP(UPPER(Kundendaten!I591),Laendercodes!$A:$B,2,FALSE())),UPPER(Kundendaten!I591)))))</f>
        <v/>
      </c>
      <c r="J590" s="59" t="str">
        <f>IF(Kundendaten!C591="","",Einstellungen!$C$9-Kundendaten!J591)</f>
        <v/>
      </c>
      <c r="K590" s="37" t="str">
        <f>IF(Kundendaten!C591="","",IF(J590&lt;0,-1,IF(J590&gt;Einstellungen!$C$11,0,IF(J590&lt;=Einstellungen!$D$15,5,IF(J590&lt;=Einstellungen!$D$16,4,IF(J590&lt;=Einstellungen!$D$17,3,IF(J590&lt;=Einstellungen!$D$18,2,1)))))))</f>
        <v/>
      </c>
      <c r="L590" s="37" t="str">
        <f>IF(Kundendaten!C591="","",IF(J590&lt;0,-1,IF(J590&gt;Einstellungen!$C$11,0,IF(Kundendaten!K591&gt;=Einstellungen!$C$24,5,IF(Kundendaten!K591&gt;=Einstellungen!$C$25,4,IF(Kundendaten!K591&gt;=Einstellungen!$C$26,3,IF(Kundendaten!K591&gt;=Einstellungen!$C$27,2,1)))))))</f>
        <v/>
      </c>
      <c r="M590" s="37" t="str">
        <f>IF(Kundendaten!C591="","",IF(J590&lt;0,-1,IF(J590&gt;Einstellungen!$C$11,0,IF(Kundendaten!L591&gt;=Einstellungen!$C$32,5,IF(Kundendaten!L591&gt;=Einstellungen!$C$33,4,IF(Kundendaten!L591&gt;=Einstellungen!$C$34,3,IF(Kundendaten!L591&gt;=Einstellungen!$C$35,2,1)))))))</f>
        <v/>
      </c>
      <c r="N590" s="37" t="str">
        <f>IF(Kundendaten!C591="","",IF(K590=-1,"",IF(K590=0,0,IF(SUM(Einstellungen!$G$15,Einstellungen!$G$24,Einstellungen!$G$32)&lt;&gt;100,"—",ROUND((K590*Einstellungen!$G$15+L590*Einstellungen!$G$24+M590*Einstellungen!$G$32)/100,1)))))</f>
        <v/>
      </c>
      <c r="O590" s="37" t="str">
        <f>IF(Kundendaten!C591="","",IF(K590=-1,"⚠ Datenfehler",IF(K590=0,"Inaktiv",IF(SUM(Einstellungen!$G$15,Einstellungen!$G$24,Einstellungen!$G$32)&lt;&gt;100,"—",IF(N590&gt;=4,"Champion",IF(N590&gt;=3,"Entwicklung",IF(N590&gt;=2,"Gefährdet","Abwanderung")))))))</f>
        <v/>
      </c>
    </row>
    <row r="591" spans="2:15" ht="14.25" customHeight="1" x14ac:dyDescent="0.35">
      <c r="B591" s="37" t="str">
        <f>IF(Kundendaten!C592="","",Kundendaten!B592)</f>
        <v/>
      </c>
      <c r="C591" s="38" t="str">
        <f>IF(Kundendaten!C592="","",IF(Kundendaten!C592="","",Kundendaten!C592))</f>
        <v/>
      </c>
      <c r="D591" s="38" t="str">
        <f>IF(Kundendaten!C592="","",IF(Kundendaten!D592="","",Kundendaten!D592))</f>
        <v/>
      </c>
      <c r="E591" s="38" t="str">
        <f>IF(Kundendaten!C592="","",IF(Kundendaten!E592="","",Kundendaten!E592))</f>
        <v/>
      </c>
      <c r="F591" s="38" t="str">
        <f>IF(Kundendaten!C592="","",IF(Kundendaten!F592="","",Kundendaten!F592))</f>
        <v/>
      </c>
      <c r="G591" s="37" t="str">
        <f>IF(Kundendaten!C592="","",IF(Kundendaten!G592="","",Kundendaten!G592))</f>
        <v/>
      </c>
      <c r="H591" s="38" t="str">
        <f>IF(Kundendaten!C592="","",IF(Kundendaten!H592="","",Kundendaten!H592))</f>
        <v/>
      </c>
      <c r="I591" s="37" t="str">
        <f>IF(Kundendaten!C592="","",IF(Kundendaten!I592="","",IF(OR(UPPER(Kundendaten!I592)="D",UPPER(Kundendaten!I592)="DE",UPPER(Kundendaten!I592)="DEU",UPPER(Kundendaten!I592)="DEUTSCHLAND",UPPER(Kundendaten!I592)="GERMANY",UPPER(Kundendaten!I592)="GER"),"",IFERROR(UPPER(VLOOKUP(UPPER(Kundendaten!I592),Laendercodes!$A:$B,2,FALSE())),UPPER(Kundendaten!I592)))))</f>
        <v/>
      </c>
      <c r="J591" s="59" t="str">
        <f>IF(Kundendaten!C592="","",Einstellungen!$C$9-Kundendaten!J592)</f>
        <v/>
      </c>
      <c r="K591" s="37" t="str">
        <f>IF(Kundendaten!C592="","",IF(J591&lt;0,-1,IF(J591&gt;Einstellungen!$C$11,0,IF(J591&lt;=Einstellungen!$D$15,5,IF(J591&lt;=Einstellungen!$D$16,4,IF(J591&lt;=Einstellungen!$D$17,3,IF(J591&lt;=Einstellungen!$D$18,2,1)))))))</f>
        <v/>
      </c>
      <c r="L591" s="37" t="str">
        <f>IF(Kundendaten!C592="","",IF(J591&lt;0,-1,IF(J591&gt;Einstellungen!$C$11,0,IF(Kundendaten!K592&gt;=Einstellungen!$C$24,5,IF(Kundendaten!K592&gt;=Einstellungen!$C$25,4,IF(Kundendaten!K592&gt;=Einstellungen!$C$26,3,IF(Kundendaten!K592&gt;=Einstellungen!$C$27,2,1)))))))</f>
        <v/>
      </c>
      <c r="M591" s="37" t="str">
        <f>IF(Kundendaten!C592="","",IF(J591&lt;0,-1,IF(J591&gt;Einstellungen!$C$11,0,IF(Kundendaten!L592&gt;=Einstellungen!$C$32,5,IF(Kundendaten!L592&gt;=Einstellungen!$C$33,4,IF(Kundendaten!L592&gt;=Einstellungen!$C$34,3,IF(Kundendaten!L592&gt;=Einstellungen!$C$35,2,1)))))))</f>
        <v/>
      </c>
      <c r="N591" s="37" t="str">
        <f>IF(Kundendaten!C592="","",IF(K591=-1,"",IF(K591=0,0,IF(SUM(Einstellungen!$G$15,Einstellungen!$G$24,Einstellungen!$G$32)&lt;&gt;100,"—",ROUND((K591*Einstellungen!$G$15+L591*Einstellungen!$G$24+M591*Einstellungen!$G$32)/100,1)))))</f>
        <v/>
      </c>
      <c r="O591" s="37" t="str">
        <f>IF(Kundendaten!C592="","",IF(K591=-1,"⚠ Datenfehler",IF(K591=0,"Inaktiv",IF(SUM(Einstellungen!$G$15,Einstellungen!$G$24,Einstellungen!$G$32)&lt;&gt;100,"—",IF(N591&gt;=4,"Champion",IF(N591&gt;=3,"Entwicklung",IF(N591&gt;=2,"Gefährdet","Abwanderung")))))))</f>
        <v/>
      </c>
    </row>
    <row r="592" spans="2:15" ht="14.25" customHeight="1" x14ac:dyDescent="0.35">
      <c r="B592" s="37" t="str">
        <f>IF(Kundendaten!C593="","",Kundendaten!B593)</f>
        <v/>
      </c>
      <c r="C592" s="38" t="str">
        <f>IF(Kundendaten!C593="","",IF(Kundendaten!C593="","",Kundendaten!C593))</f>
        <v/>
      </c>
      <c r="D592" s="38" t="str">
        <f>IF(Kundendaten!C593="","",IF(Kundendaten!D593="","",Kundendaten!D593))</f>
        <v/>
      </c>
      <c r="E592" s="38" t="str">
        <f>IF(Kundendaten!C593="","",IF(Kundendaten!E593="","",Kundendaten!E593))</f>
        <v/>
      </c>
      <c r="F592" s="38" t="str">
        <f>IF(Kundendaten!C593="","",IF(Kundendaten!F593="","",Kundendaten!F593))</f>
        <v/>
      </c>
      <c r="G592" s="37" t="str">
        <f>IF(Kundendaten!C593="","",IF(Kundendaten!G593="","",Kundendaten!G593))</f>
        <v/>
      </c>
      <c r="H592" s="38" t="str">
        <f>IF(Kundendaten!C593="","",IF(Kundendaten!H593="","",Kundendaten!H593))</f>
        <v/>
      </c>
      <c r="I592" s="37" t="str">
        <f>IF(Kundendaten!C593="","",IF(Kundendaten!I593="","",IF(OR(UPPER(Kundendaten!I593)="D",UPPER(Kundendaten!I593)="DE",UPPER(Kundendaten!I593)="DEU",UPPER(Kundendaten!I593)="DEUTSCHLAND",UPPER(Kundendaten!I593)="GERMANY",UPPER(Kundendaten!I593)="GER"),"",IFERROR(UPPER(VLOOKUP(UPPER(Kundendaten!I593),Laendercodes!$A:$B,2,FALSE())),UPPER(Kundendaten!I593)))))</f>
        <v/>
      </c>
      <c r="J592" s="59" t="str">
        <f>IF(Kundendaten!C593="","",Einstellungen!$C$9-Kundendaten!J593)</f>
        <v/>
      </c>
      <c r="K592" s="37" t="str">
        <f>IF(Kundendaten!C593="","",IF(J592&lt;0,-1,IF(J592&gt;Einstellungen!$C$11,0,IF(J592&lt;=Einstellungen!$D$15,5,IF(J592&lt;=Einstellungen!$D$16,4,IF(J592&lt;=Einstellungen!$D$17,3,IF(J592&lt;=Einstellungen!$D$18,2,1)))))))</f>
        <v/>
      </c>
      <c r="L592" s="37" t="str">
        <f>IF(Kundendaten!C593="","",IF(J592&lt;0,-1,IF(J592&gt;Einstellungen!$C$11,0,IF(Kundendaten!K593&gt;=Einstellungen!$C$24,5,IF(Kundendaten!K593&gt;=Einstellungen!$C$25,4,IF(Kundendaten!K593&gt;=Einstellungen!$C$26,3,IF(Kundendaten!K593&gt;=Einstellungen!$C$27,2,1)))))))</f>
        <v/>
      </c>
      <c r="M592" s="37" t="str">
        <f>IF(Kundendaten!C593="","",IF(J592&lt;0,-1,IF(J592&gt;Einstellungen!$C$11,0,IF(Kundendaten!L593&gt;=Einstellungen!$C$32,5,IF(Kundendaten!L593&gt;=Einstellungen!$C$33,4,IF(Kundendaten!L593&gt;=Einstellungen!$C$34,3,IF(Kundendaten!L593&gt;=Einstellungen!$C$35,2,1)))))))</f>
        <v/>
      </c>
      <c r="N592" s="37" t="str">
        <f>IF(Kundendaten!C593="","",IF(K592=-1,"",IF(K592=0,0,IF(SUM(Einstellungen!$G$15,Einstellungen!$G$24,Einstellungen!$G$32)&lt;&gt;100,"—",ROUND((K592*Einstellungen!$G$15+L592*Einstellungen!$G$24+M592*Einstellungen!$G$32)/100,1)))))</f>
        <v/>
      </c>
      <c r="O592" s="37" t="str">
        <f>IF(Kundendaten!C593="","",IF(K592=-1,"⚠ Datenfehler",IF(K592=0,"Inaktiv",IF(SUM(Einstellungen!$G$15,Einstellungen!$G$24,Einstellungen!$G$32)&lt;&gt;100,"—",IF(N592&gt;=4,"Champion",IF(N592&gt;=3,"Entwicklung",IF(N592&gt;=2,"Gefährdet","Abwanderung")))))))</f>
        <v/>
      </c>
    </row>
    <row r="593" spans="2:15" ht="14.25" customHeight="1" x14ac:dyDescent="0.35">
      <c r="B593" s="37" t="str">
        <f>IF(Kundendaten!C594="","",Kundendaten!B594)</f>
        <v/>
      </c>
      <c r="C593" s="38" t="str">
        <f>IF(Kundendaten!C594="","",IF(Kundendaten!C594="","",Kundendaten!C594))</f>
        <v/>
      </c>
      <c r="D593" s="38" t="str">
        <f>IF(Kundendaten!C594="","",IF(Kundendaten!D594="","",Kundendaten!D594))</f>
        <v/>
      </c>
      <c r="E593" s="38" t="str">
        <f>IF(Kundendaten!C594="","",IF(Kundendaten!E594="","",Kundendaten!E594))</f>
        <v/>
      </c>
      <c r="F593" s="38" t="str">
        <f>IF(Kundendaten!C594="","",IF(Kundendaten!F594="","",Kundendaten!F594))</f>
        <v/>
      </c>
      <c r="G593" s="37" t="str">
        <f>IF(Kundendaten!C594="","",IF(Kundendaten!G594="","",Kundendaten!G594))</f>
        <v/>
      </c>
      <c r="H593" s="38" t="str">
        <f>IF(Kundendaten!C594="","",IF(Kundendaten!H594="","",Kundendaten!H594))</f>
        <v/>
      </c>
      <c r="I593" s="37" t="str">
        <f>IF(Kundendaten!C594="","",IF(Kundendaten!I594="","",IF(OR(UPPER(Kundendaten!I594)="D",UPPER(Kundendaten!I594)="DE",UPPER(Kundendaten!I594)="DEU",UPPER(Kundendaten!I594)="DEUTSCHLAND",UPPER(Kundendaten!I594)="GERMANY",UPPER(Kundendaten!I594)="GER"),"",IFERROR(UPPER(VLOOKUP(UPPER(Kundendaten!I594),Laendercodes!$A:$B,2,FALSE())),UPPER(Kundendaten!I594)))))</f>
        <v/>
      </c>
      <c r="J593" s="59" t="str">
        <f>IF(Kundendaten!C594="","",Einstellungen!$C$9-Kundendaten!J594)</f>
        <v/>
      </c>
      <c r="K593" s="37" t="str">
        <f>IF(Kundendaten!C594="","",IF(J593&lt;0,-1,IF(J593&gt;Einstellungen!$C$11,0,IF(J593&lt;=Einstellungen!$D$15,5,IF(J593&lt;=Einstellungen!$D$16,4,IF(J593&lt;=Einstellungen!$D$17,3,IF(J593&lt;=Einstellungen!$D$18,2,1)))))))</f>
        <v/>
      </c>
      <c r="L593" s="37" t="str">
        <f>IF(Kundendaten!C594="","",IF(J593&lt;0,-1,IF(J593&gt;Einstellungen!$C$11,0,IF(Kundendaten!K594&gt;=Einstellungen!$C$24,5,IF(Kundendaten!K594&gt;=Einstellungen!$C$25,4,IF(Kundendaten!K594&gt;=Einstellungen!$C$26,3,IF(Kundendaten!K594&gt;=Einstellungen!$C$27,2,1)))))))</f>
        <v/>
      </c>
      <c r="M593" s="37" t="str">
        <f>IF(Kundendaten!C594="","",IF(J593&lt;0,-1,IF(J593&gt;Einstellungen!$C$11,0,IF(Kundendaten!L594&gt;=Einstellungen!$C$32,5,IF(Kundendaten!L594&gt;=Einstellungen!$C$33,4,IF(Kundendaten!L594&gt;=Einstellungen!$C$34,3,IF(Kundendaten!L594&gt;=Einstellungen!$C$35,2,1)))))))</f>
        <v/>
      </c>
      <c r="N593" s="37" t="str">
        <f>IF(Kundendaten!C594="","",IF(K593=-1,"",IF(K593=0,0,IF(SUM(Einstellungen!$G$15,Einstellungen!$G$24,Einstellungen!$G$32)&lt;&gt;100,"—",ROUND((K593*Einstellungen!$G$15+L593*Einstellungen!$G$24+M593*Einstellungen!$G$32)/100,1)))))</f>
        <v/>
      </c>
      <c r="O593" s="37" t="str">
        <f>IF(Kundendaten!C594="","",IF(K593=-1,"⚠ Datenfehler",IF(K593=0,"Inaktiv",IF(SUM(Einstellungen!$G$15,Einstellungen!$G$24,Einstellungen!$G$32)&lt;&gt;100,"—",IF(N593&gt;=4,"Champion",IF(N593&gt;=3,"Entwicklung",IF(N593&gt;=2,"Gefährdet","Abwanderung")))))))</f>
        <v/>
      </c>
    </row>
    <row r="594" spans="2:15" ht="14.25" customHeight="1" x14ac:dyDescent="0.35">
      <c r="B594" s="37" t="str">
        <f>IF(Kundendaten!C595="","",Kundendaten!B595)</f>
        <v/>
      </c>
      <c r="C594" s="38" t="str">
        <f>IF(Kundendaten!C595="","",IF(Kundendaten!C595="","",Kundendaten!C595))</f>
        <v/>
      </c>
      <c r="D594" s="38" t="str">
        <f>IF(Kundendaten!C595="","",IF(Kundendaten!D595="","",Kundendaten!D595))</f>
        <v/>
      </c>
      <c r="E594" s="38" t="str">
        <f>IF(Kundendaten!C595="","",IF(Kundendaten!E595="","",Kundendaten!E595))</f>
        <v/>
      </c>
      <c r="F594" s="38" t="str">
        <f>IF(Kundendaten!C595="","",IF(Kundendaten!F595="","",Kundendaten!F595))</f>
        <v/>
      </c>
      <c r="G594" s="37" t="str">
        <f>IF(Kundendaten!C595="","",IF(Kundendaten!G595="","",Kundendaten!G595))</f>
        <v/>
      </c>
      <c r="H594" s="38" t="str">
        <f>IF(Kundendaten!C595="","",IF(Kundendaten!H595="","",Kundendaten!H595))</f>
        <v/>
      </c>
      <c r="I594" s="37" t="str">
        <f>IF(Kundendaten!C595="","",IF(Kundendaten!I595="","",IF(OR(UPPER(Kundendaten!I595)="D",UPPER(Kundendaten!I595)="DE",UPPER(Kundendaten!I595)="DEU",UPPER(Kundendaten!I595)="DEUTSCHLAND",UPPER(Kundendaten!I595)="GERMANY",UPPER(Kundendaten!I595)="GER"),"",IFERROR(UPPER(VLOOKUP(UPPER(Kundendaten!I595),Laendercodes!$A:$B,2,FALSE())),UPPER(Kundendaten!I595)))))</f>
        <v/>
      </c>
      <c r="J594" s="59" t="str">
        <f>IF(Kundendaten!C595="","",Einstellungen!$C$9-Kundendaten!J595)</f>
        <v/>
      </c>
      <c r="K594" s="37" t="str">
        <f>IF(Kundendaten!C595="","",IF(J594&lt;0,-1,IF(J594&gt;Einstellungen!$C$11,0,IF(J594&lt;=Einstellungen!$D$15,5,IF(J594&lt;=Einstellungen!$D$16,4,IF(J594&lt;=Einstellungen!$D$17,3,IF(J594&lt;=Einstellungen!$D$18,2,1)))))))</f>
        <v/>
      </c>
      <c r="L594" s="37" t="str">
        <f>IF(Kundendaten!C595="","",IF(J594&lt;0,-1,IF(J594&gt;Einstellungen!$C$11,0,IF(Kundendaten!K595&gt;=Einstellungen!$C$24,5,IF(Kundendaten!K595&gt;=Einstellungen!$C$25,4,IF(Kundendaten!K595&gt;=Einstellungen!$C$26,3,IF(Kundendaten!K595&gt;=Einstellungen!$C$27,2,1)))))))</f>
        <v/>
      </c>
      <c r="M594" s="37" t="str">
        <f>IF(Kundendaten!C595="","",IF(J594&lt;0,-1,IF(J594&gt;Einstellungen!$C$11,0,IF(Kundendaten!L595&gt;=Einstellungen!$C$32,5,IF(Kundendaten!L595&gt;=Einstellungen!$C$33,4,IF(Kundendaten!L595&gt;=Einstellungen!$C$34,3,IF(Kundendaten!L595&gt;=Einstellungen!$C$35,2,1)))))))</f>
        <v/>
      </c>
      <c r="N594" s="37" t="str">
        <f>IF(Kundendaten!C595="","",IF(K594=-1,"",IF(K594=0,0,IF(SUM(Einstellungen!$G$15,Einstellungen!$G$24,Einstellungen!$G$32)&lt;&gt;100,"—",ROUND((K594*Einstellungen!$G$15+L594*Einstellungen!$G$24+M594*Einstellungen!$G$32)/100,1)))))</f>
        <v/>
      </c>
      <c r="O594" s="37" t="str">
        <f>IF(Kundendaten!C595="","",IF(K594=-1,"⚠ Datenfehler",IF(K594=0,"Inaktiv",IF(SUM(Einstellungen!$G$15,Einstellungen!$G$24,Einstellungen!$G$32)&lt;&gt;100,"—",IF(N594&gt;=4,"Champion",IF(N594&gt;=3,"Entwicklung",IF(N594&gt;=2,"Gefährdet","Abwanderung")))))))</f>
        <v/>
      </c>
    </row>
    <row r="595" spans="2:15" ht="14.25" customHeight="1" x14ac:dyDescent="0.35">
      <c r="B595" s="37" t="str">
        <f>IF(Kundendaten!C596="","",Kundendaten!B596)</f>
        <v/>
      </c>
      <c r="C595" s="38" t="str">
        <f>IF(Kundendaten!C596="","",IF(Kundendaten!C596="","",Kundendaten!C596))</f>
        <v/>
      </c>
      <c r="D595" s="38" t="str">
        <f>IF(Kundendaten!C596="","",IF(Kundendaten!D596="","",Kundendaten!D596))</f>
        <v/>
      </c>
      <c r="E595" s="38" t="str">
        <f>IF(Kundendaten!C596="","",IF(Kundendaten!E596="","",Kundendaten!E596))</f>
        <v/>
      </c>
      <c r="F595" s="38" t="str">
        <f>IF(Kundendaten!C596="","",IF(Kundendaten!F596="","",Kundendaten!F596))</f>
        <v/>
      </c>
      <c r="G595" s="37" t="str">
        <f>IF(Kundendaten!C596="","",IF(Kundendaten!G596="","",Kundendaten!G596))</f>
        <v/>
      </c>
      <c r="H595" s="38" t="str">
        <f>IF(Kundendaten!C596="","",IF(Kundendaten!H596="","",Kundendaten!H596))</f>
        <v/>
      </c>
      <c r="I595" s="37" t="str">
        <f>IF(Kundendaten!C596="","",IF(Kundendaten!I596="","",IF(OR(UPPER(Kundendaten!I596)="D",UPPER(Kundendaten!I596)="DE",UPPER(Kundendaten!I596)="DEU",UPPER(Kundendaten!I596)="DEUTSCHLAND",UPPER(Kundendaten!I596)="GERMANY",UPPER(Kundendaten!I596)="GER"),"",IFERROR(UPPER(VLOOKUP(UPPER(Kundendaten!I596),Laendercodes!$A:$B,2,FALSE())),UPPER(Kundendaten!I596)))))</f>
        <v/>
      </c>
      <c r="J595" s="59" t="str">
        <f>IF(Kundendaten!C596="","",Einstellungen!$C$9-Kundendaten!J596)</f>
        <v/>
      </c>
      <c r="K595" s="37" t="str">
        <f>IF(Kundendaten!C596="","",IF(J595&lt;0,-1,IF(J595&gt;Einstellungen!$C$11,0,IF(J595&lt;=Einstellungen!$D$15,5,IF(J595&lt;=Einstellungen!$D$16,4,IF(J595&lt;=Einstellungen!$D$17,3,IF(J595&lt;=Einstellungen!$D$18,2,1)))))))</f>
        <v/>
      </c>
      <c r="L595" s="37" t="str">
        <f>IF(Kundendaten!C596="","",IF(J595&lt;0,-1,IF(J595&gt;Einstellungen!$C$11,0,IF(Kundendaten!K596&gt;=Einstellungen!$C$24,5,IF(Kundendaten!K596&gt;=Einstellungen!$C$25,4,IF(Kundendaten!K596&gt;=Einstellungen!$C$26,3,IF(Kundendaten!K596&gt;=Einstellungen!$C$27,2,1)))))))</f>
        <v/>
      </c>
      <c r="M595" s="37" t="str">
        <f>IF(Kundendaten!C596="","",IF(J595&lt;0,-1,IF(J595&gt;Einstellungen!$C$11,0,IF(Kundendaten!L596&gt;=Einstellungen!$C$32,5,IF(Kundendaten!L596&gt;=Einstellungen!$C$33,4,IF(Kundendaten!L596&gt;=Einstellungen!$C$34,3,IF(Kundendaten!L596&gt;=Einstellungen!$C$35,2,1)))))))</f>
        <v/>
      </c>
      <c r="N595" s="37" t="str">
        <f>IF(Kundendaten!C596="","",IF(K595=-1,"",IF(K595=0,0,IF(SUM(Einstellungen!$G$15,Einstellungen!$G$24,Einstellungen!$G$32)&lt;&gt;100,"—",ROUND((K595*Einstellungen!$G$15+L595*Einstellungen!$G$24+M595*Einstellungen!$G$32)/100,1)))))</f>
        <v/>
      </c>
      <c r="O595" s="37" t="str">
        <f>IF(Kundendaten!C596="","",IF(K595=-1,"⚠ Datenfehler",IF(K595=0,"Inaktiv",IF(SUM(Einstellungen!$G$15,Einstellungen!$G$24,Einstellungen!$G$32)&lt;&gt;100,"—",IF(N595&gt;=4,"Champion",IF(N595&gt;=3,"Entwicklung",IF(N595&gt;=2,"Gefährdet","Abwanderung")))))))</f>
        <v/>
      </c>
    </row>
    <row r="596" spans="2:15" ht="14.25" customHeight="1" x14ac:dyDescent="0.35">
      <c r="B596" s="37" t="str">
        <f>IF(Kundendaten!C597="","",Kundendaten!B597)</f>
        <v/>
      </c>
      <c r="C596" s="38" t="str">
        <f>IF(Kundendaten!C597="","",IF(Kundendaten!C597="","",Kundendaten!C597))</f>
        <v/>
      </c>
      <c r="D596" s="38" t="str">
        <f>IF(Kundendaten!C597="","",IF(Kundendaten!D597="","",Kundendaten!D597))</f>
        <v/>
      </c>
      <c r="E596" s="38" t="str">
        <f>IF(Kundendaten!C597="","",IF(Kundendaten!E597="","",Kundendaten!E597))</f>
        <v/>
      </c>
      <c r="F596" s="38" t="str">
        <f>IF(Kundendaten!C597="","",IF(Kundendaten!F597="","",Kundendaten!F597))</f>
        <v/>
      </c>
      <c r="G596" s="37" t="str">
        <f>IF(Kundendaten!C597="","",IF(Kundendaten!G597="","",Kundendaten!G597))</f>
        <v/>
      </c>
      <c r="H596" s="38" t="str">
        <f>IF(Kundendaten!C597="","",IF(Kundendaten!H597="","",Kundendaten!H597))</f>
        <v/>
      </c>
      <c r="I596" s="37" t="str">
        <f>IF(Kundendaten!C597="","",IF(Kundendaten!I597="","",IF(OR(UPPER(Kundendaten!I597)="D",UPPER(Kundendaten!I597)="DE",UPPER(Kundendaten!I597)="DEU",UPPER(Kundendaten!I597)="DEUTSCHLAND",UPPER(Kundendaten!I597)="GERMANY",UPPER(Kundendaten!I597)="GER"),"",IFERROR(UPPER(VLOOKUP(UPPER(Kundendaten!I597),Laendercodes!$A:$B,2,FALSE())),UPPER(Kundendaten!I597)))))</f>
        <v/>
      </c>
      <c r="J596" s="59" t="str">
        <f>IF(Kundendaten!C597="","",Einstellungen!$C$9-Kundendaten!J597)</f>
        <v/>
      </c>
      <c r="K596" s="37" t="str">
        <f>IF(Kundendaten!C597="","",IF(J596&lt;0,-1,IF(J596&gt;Einstellungen!$C$11,0,IF(J596&lt;=Einstellungen!$D$15,5,IF(J596&lt;=Einstellungen!$D$16,4,IF(J596&lt;=Einstellungen!$D$17,3,IF(J596&lt;=Einstellungen!$D$18,2,1)))))))</f>
        <v/>
      </c>
      <c r="L596" s="37" t="str">
        <f>IF(Kundendaten!C597="","",IF(J596&lt;0,-1,IF(J596&gt;Einstellungen!$C$11,0,IF(Kundendaten!K597&gt;=Einstellungen!$C$24,5,IF(Kundendaten!K597&gt;=Einstellungen!$C$25,4,IF(Kundendaten!K597&gt;=Einstellungen!$C$26,3,IF(Kundendaten!K597&gt;=Einstellungen!$C$27,2,1)))))))</f>
        <v/>
      </c>
      <c r="M596" s="37" t="str">
        <f>IF(Kundendaten!C597="","",IF(J596&lt;0,-1,IF(J596&gt;Einstellungen!$C$11,0,IF(Kundendaten!L597&gt;=Einstellungen!$C$32,5,IF(Kundendaten!L597&gt;=Einstellungen!$C$33,4,IF(Kundendaten!L597&gt;=Einstellungen!$C$34,3,IF(Kundendaten!L597&gt;=Einstellungen!$C$35,2,1)))))))</f>
        <v/>
      </c>
      <c r="N596" s="37" t="str">
        <f>IF(Kundendaten!C597="","",IF(K596=-1,"",IF(K596=0,0,IF(SUM(Einstellungen!$G$15,Einstellungen!$G$24,Einstellungen!$G$32)&lt;&gt;100,"—",ROUND((K596*Einstellungen!$G$15+L596*Einstellungen!$G$24+M596*Einstellungen!$G$32)/100,1)))))</f>
        <v/>
      </c>
      <c r="O596" s="37" t="str">
        <f>IF(Kundendaten!C597="","",IF(K596=-1,"⚠ Datenfehler",IF(K596=0,"Inaktiv",IF(SUM(Einstellungen!$G$15,Einstellungen!$G$24,Einstellungen!$G$32)&lt;&gt;100,"—",IF(N596&gt;=4,"Champion",IF(N596&gt;=3,"Entwicklung",IF(N596&gt;=2,"Gefährdet","Abwanderung")))))))</f>
        <v/>
      </c>
    </row>
    <row r="597" spans="2:15" ht="14.25" customHeight="1" x14ac:dyDescent="0.35">
      <c r="B597" s="37" t="str">
        <f>IF(Kundendaten!C598="","",Kundendaten!B598)</f>
        <v/>
      </c>
      <c r="C597" s="38" t="str">
        <f>IF(Kundendaten!C598="","",IF(Kundendaten!C598="","",Kundendaten!C598))</f>
        <v/>
      </c>
      <c r="D597" s="38" t="str">
        <f>IF(Kundendaten!C598="","",IF(Kundendaten!D598="","",Kundendaten!D598))</f>
        <v/>
      </c>
      <c r="E597" s="38" t="str">
        <f>IF(Kundendaten!C598="","",IF(Kundendaten!E598="","",Kundendaten!E598))</f>
        <v/>
      </c>
      <c r="F597" s="38" t="str">
        <f>IF(Kundendaten!C598="","",IF(Kundendaten!F598="","",Kundendaten!F598))</f>
        <v/>
      </c>
      <c r="G597" s="37" t="str">
        <f>IF(Kundendaten!C598="","",IF(Kundendaten!G598="","",Kundendaten!G598))</f>
        <v/>
      </c>
      <c r="H597" s="38" t="str">
        <f>IF(Kundendaten!C598="","",IF(Kundendaten!H598="","",Kundendaten!H598))</f>
        <v/>
      </c>
      <c r="I597" s="37" t="str">
        <f>IF(Kundendaten!C598="","",IF(Kundendaten!I598="","",IF(OR(UPPER(Kundendaten!I598)="D",UPPER(Kundendaten!I598)="DE",UPPER(Kundendaten!I598)="DEU",UPPER(Kundendaten!I598)="DEUTSCHLAND",UPPER(Kundendaten!I598)="GERMANY",UPPER(Kundendaten!I598)="GER"),"",IFERROR(UPPER(VLOOKUP(UPPER(Kundendaten!I598),Laendercodes!$A:$B,2,FALSE())),UPPER(Kundendaten!I598)))))</f>
        <v/>
      </c>
      <c r="J597" s="59" t="str">
        <f>IF(Kundendaten!C598="","",Einstellungen!$C$9-Kundendaten!J598)</f>
        <v/>
      </c>
      <c r="K597" s="37" t="str">
        <f>IF(Kundendaten!C598="","",IF(J597&lt;0,-1,IF(J597&gt;Einstellungen!$C$11,0,IF(J597&lt;=Einstellungen!$D$15,5,IF(J597&lt;=Einstellungen!$D$16,4,IF(J597&lt;=Einstellungen!$D$17,3,IF(J597&lt;=Einstellungen!$D$18,2,1)))))))</f>
        <v/>
      </c>
      <c r="L597" s="37" t="str">
        <f>IF(Kundendaten!C598="","",IF(J597&lt;0,-1,IF(J597&gt;Einstellungen!$C$11,0,IF(Kundendaten!K598&gt;=Einstellungen!$C$24,5,IF(Kundendaten!K598&gt;=Einstellungen!$C$25,4,IF(Kundendaten!K598&gt;=Einstellungen!$C$26,3,IF(Kundendaten!K598&gt;=Einstellungen!$C$27,2,1)))))))</f>
        <v/>
      </c>
      <c r="M597" s="37" t="str">
        <f>IF(Kundendaten!C598="","",IF(J597&lt;0,-1,IF(J597&gt;Einstellungen!$C$11,0,IF(Kundendaten!L598&gt;=Einstellungen!$C$32,5,IF(Kundendaten!L598&gt;=Einstellungen!$C$33,4,IF(Kundendaten!L598&gt;=Einstellungen!$C$34,3,IF(Kundendaten!L598&gt;=Einstellungen!$C$35,2,1)))))))</f>
        <v/>
      </c>
      <c r="N597" s="37" t="str">
        <f>IF(Kundendaten!C598="","",IF(K597=-1,"",IF(K597=0,0,IF(SUM(Einstellungen!$G$15,Einstellungen!$G$24,Einstellungen!$G$32)&lt;&gt;100,"—",ROUND((K597*Einstellungen!$G$15+L597*Einstellungen!$G$24+M597*Einstellungen!$G$32)/100,1)))))</f>
        <v/>
      </c>
      <c r="O597" s="37" t="str">
        <f>IF(Kundendaten!C598="","",IF(K597=-1,"⚠ Datenfehler",IF(K597=0,"Inaktiv",IF(SUM(Einstellungen!$G$15,Einstellungen!$G$24,Einstellungen!$G$32)&lt;&gt;100,"—",IF(N597&gt;=4,"Champion",IF(N597&gt;=3,"Entwicklung",IF(N597&gt;=2,"Gefährdet","Abwanderung")))))))</f>
        <v/>
      </c>
    </row>
    <row r="598" spans="2:15" ht="14.25" customHeight="1" x14ac:dyDescent="0.35">
      <c r="B598" s="37" t="str">
        <f>IF(Kundendaten!C599="","",Kundendaten!B599)</f>
        <v/>
      </c>
      <c r="C598" s="38" t="str">
        <f>IF(Kundendaten!C599="","",IF(Kundendaten!C599="","",Kundendaten!C599))</f>
        <v/>
      </c>
      <c r="D598" s="38" t="str">
        <f>IF(Kundendaten!C599="","",IF(Kundendaten!D599="","",Kundendaten!D599))</f>
        <v/>
      </c>
      <c r="E598" s="38" t="str">
        <f>IF(Kundendaten!C599="","",IF(Kundendaten!E599="","",Kundendaten!E599))</f>
        <v/>
      </c>
      <c r="F598" s="38" t="str">
        <f>IF(Kundendaten!C599="","",IF(Kundendaten!F599="","",Kundendaten!F599))</f>
        <v/>
      </c>
      <c r="G598" s="37" t="str">
        <f>IF(Kundendaten!C599="","",IF(Kundendaten!G599="","",Kundendaten!G599))</f>
        <v/>
      </c>
      <c r="H598" s="38" t="str">
        <f>IF(Kundendaten!C599="","",IF(Kundendaten!H599="","",Kundendaten!H599))</f>
        <v/>
      </c>
      <c r="I598" s="37" t="str">
        <f>IF(Kundendaten!C599="","",IF(Kundendaten!I599="","",IF(OR(UPPER(Kundendaten!I599)="D",UPPER(Kundendaten!I599)="DE",UPPER(Kundendaten!I599)="DEU",UPPER(Kundendaten!I599)="DEUTSCHLAND",UPPER(Kundendaten!I599)="GERMANY",UPPER(Kundendaten!I599)="GER"),"",IFERROR(UPPER(VLOOKUP(UPPER(Kundendaten!I599),Laendercodes!$A:$B,2,FALSE())),UPPER(Kundendaten!I599)))))</f>
        <v/>
      </c>
      <c r="J598" s="59" t="str">
        <f>IF(Kundendaten!C599="","",Einstellungen!$C$9-Kundendaten!J599)</f>
        <v/>
      </c>
      <c r="K598" s="37" t="str">
        <f>IF(Kundendaten!C599="","",IF(J598&lt;0,-1,IF(J598&gt;Einstellungen!$C$11,0,IF(J598&lt;=Einstellungen!$D$15,5,IF(J598&lt;=Einstellungen!$D$16,4,IF(J598&lt;=Einstellungen!$D$17,3,IF(J598&lt;=Einstellungen!$D$18,2,1)))))))</f>
        <v/>
      </c>
      <c r="L598" s="37" t="str">
        <f>IF(Kundendaten!C599="","",IF(J598&lt;0,-1,IF(J598&gt;Einstellungen!$C$11,0,IF(Kundendaten!K599&gt;=Einstellungen!$C$24,5,IF(Kundendaten!K599&gt;=Einstellungen!$C$25,4,IF(Kundendaten!K599&gt;=Einstellungen!$C$26,3,IF(Kundendaten!K599&gt;=Einstellungen!$C$27,2,1)))))))</f>
        <v/>
      </c>
      <c r="M598" s="37" t="str">
        <f>IF(Kundendaten!C599="","",IF(J598&lt;0,-1,IF(J598&gt;Einstellungen!$C$11,0,IF(Kundendaten!L599&gt;=Einstellungen!$C$32,5,IF(Kundendaten!L599&gt;=Einstellungen!$C$33,4,IF(Kundendaten!L599&gt;=Einstellungen!$C$34,3,IF(Kundendaten!L599&gt;=Einstellungen!$C$35,2,1)))))))</f>
        <v/>
      </c>
      <c r="N598" s="37" t="str">
        <f>IF(Kundendaten!C599="","",IF(K598=-1,"",IF(K598=0,0,IF(SUM(Einstellungen!$G$15,Einstellungen!$G$24,Einstellungen!$G$32)&lt;&gt;100,"—",ROUND((K598*Einstellungen!$G$15+L598*Einstellungen!$G$24+M598*Einstellungen!$G$32)/100,1)))))</f>
        <v/>
      </c>
      <c r="O598" s="37" t="str">
        <f>IF(Kundendaten!C599="","",IF(K598=-1,"⚠ Datenfehler",IF(K598=0,"Inaktiv",IF(SUM(Einstellungen!$G$15,Einstellungen!$G$24,Einstellungen!$G$32)&lt;&gt;100,"—",IF(N598&gt;=4,"Champion",IF(N598&gt;=3,"Entwicklung",IF(N598&gt;=2,"Gefährdet","Abwanderung")))))))</f>
        <v/>
      </c>
    </row>
    <row r="599" spans="2:15" ht="14.25" customHeight="1" x14ac:dyDescent="0.35">
      <c r="B599" s="37" t="str">
        <f>IF(Kundendaten!C600="","",Kundendaten!B600)</f>
        <v/>
      </c>
      <c r="C599" s="38" t="str">
        <f>IF(Kundendaten!C600="","",IF(Kundendaten!C600="","",Kundendaten!C600))</f>
        <v/>
      </c>
      <c r="D599" s="38" t="str">
        <f>IF(Kundendaten!C600="","",IF(Kundendaten!D600="","",Kundendaten!D600))</f>
        <v/>
      </c>
      <c r="E599" s="38" t="str">
        <f>IF(Kundendaten!C600="","",IF(Kundendaten!E600="","",Kundendaten!E600))</f>
        <v/>
      </c>
      <c r="F599" s="38" t="str">
        <f>IF(Kundendaten!C600="","",IF(Kundendaten!F600="","",Kundendaten!F600))</f>
        <v/>
      </c>
      <c r="G599" s="37" t="str">
        <f>IF(Kundendaten!C600="","",IF(Kundendaten!G600="","",Kundendaten!G600))</f>
        <v/>
      </c>
      <c r="H599" s="38" t="str">
        <f>IF(Kundendaten!C600="","",IF(Kundendaten!H600="","",Kundendaten!H600))</f>
        <v/>
      </c>
      <c r="I599" s="37" t="str">
        <f>IF(Kundendaten!C600="","",IF(Kundendaten!I600="","",IF(OR(UPPER(Kundendaten!I600)="D",UPPER(Kundendaten!I600)="DE",UPPER(Kundendaten!I600)="DEU",UPPER(Kundendaten!I600)="DEUTSCHLAND",UPPER(Kundendaten!I600)="GERMANY",UPPER(Kundendaten!I600)="GER"),"",IFERROR(UPPER(VLOOKUP(UPPER(Kundendaten!I600),Laendercodes!$A:$B,2,FALSE())),UPPER(Kundendaten!I600)))))</f>
        <v/>
      </c>
      <c r="J599" s="59" t="str">
        <f>IF(Kundendaten!C600="","",Einstellungen!$C$9-Kundendaten!J600)</f>
        <v/>
      </c>
      <c r="K599" s="37" t="str">
        <f>IF(Kundendaten!C600="","",IF(J599&lt;0,-1,IF(J599&gt;Einstellungen!$C$11,0,IF(J599&lt;=Einstellungen!$D$15,5,IF(J599&lt;=Einstellungen!$D$16,4,IF(J599&lt;=Einstellungen!$D$17,3,IF(J599&lt;=Einstellungen!$D$18,2,1)))))))</f>
        <v/>
      </c>
      <c r="L599" s="37" t="str">
        <f>IF(Kundendaten!C600="","",IF(J599&lt;0,-1,IF(J599&gt;Einstellungen!$C$11,0,IF(Kundendaten!K600&gt;=Einstellungen!$C$24,5,IF(Kundendaten!K600&gt;=Einstellungen!$C$25,4,IF(Kundendaten!K600&gt;=Einstellungen!$C$26,3,IF(Kundendaten!K600&gt;=Einstellungen!$C$27,2,1)))))))</f>
        <v/>
      </c>
      <c r="M599" s="37" t="str">
        <f>IF(Kundendaten!C600="","",IF(J599&lt;0,-1,IF(J599&gt;Einstellungen!$C$11,0,IF(Kundendaten!L600&gt;=Einstellungen!$C$32,5,IF(Kundendaten!L600&gt;=Einstellungen!$C$33,4,IF(Kundendaten!L600&gt;=Einstellungen!$C$34,3,IF(Kundendaten!L600&gt;=Einstellungen!$C$35,2,1)))))))</f>
        <v/>
      </c>
      <c r="N599" s="37" t="str">
        <f>IF(Kundendaten!C600="","",IF(K599=-1,"",IF(K599=0,0,IF(SUM(Einstellungen!$G$15,Einstellungen!$G$24,Einstellungen!$G$32)&lt;&gt;100,"—",ROUND((K599*Einstellungen!$G$15+L599*Einstellungen!$G$24+M599*Einstellungen!$G$32)/100,1)))))</f>
        <v/>
      </c>
      <c r="O599" s="37" t="str">
        <f>IF(Kundendaten!C600="","",IF(K599=-1,"⚠ Datenfehler",IF(K599=0,"Inaktiv",IF(SUM(Einstellungen!$G$15,Einstellungen!$G$24,Einstellungen!$G$32)&lt;&gt;100,"—",IF(N599&gt;=4,"Champion",IF(N599&gt;=3,"Entwicklung",IF(N599&gt;=2,"Gefährdet","Abwanderung")))))))</f>
        <v/>
      </c>
    </row>
    <row r="600" spans="2:15" ht="14.25" customHeight="1" x14ac:dyDescent="0.35">
      <c r="B600" s="37" t="str">
        <f>IF(Kundendaten!C601="","",Kundendaten!B601)</f>
        <v/>
      </c>
      <c r="C600" s="38" t="str">
        <f>IF(Kundendaten!C601="","",IF(Kundendaten!C601="","",Kundendaten!C601))</f>
        <v/>
      </c>
      <c r="D600" s="38" t="str">
        <f>IF(Kundendaten!C601="","",IF(Kundendaten!D601="","",Kundendaten!D601))</f>
        <v/>
      </c>
      <c r="E600" s="38" t="str">
        <f>IF(Kundendaten!C601="","",IF(Kundendaten!E601="","",Kundendaten!E601))</f>
        <v/>
      </c>
      <c r="F600" s="38" t="str">
        <f>IF(Kundendaten!C601="","",IF(Kundendaten!F601="","",Kundendaten!F601))</f>
        <v/>
      </c>
      <c r="G600" s="37" t="str">
        <f>IF(Kundendaten!C601="","",IF(Kundendaten!G601="","",Kundendaten!G601))</f>
        <v/>
      </c>
      <c r="H600" s="38" t="str">
        <f>IF(Kundendaten!C601="","",IF(Kundendaten!H601="","",Kundendaten!H601))</f>
        <v/>
      </c>
      <c r="I600" s="37" t="str">
        <f>IF(Kundendaten!C601="","",IF(Kundendaten!I601="","",IF(OR(UPPER(Kundendaten!I601)="D",UPPER(Kundendaten!I601)="DE",UPPER(Kundendaten!I601)="DEU",UPPER(Kundendaten!I601)="DEUTSCHLAND",UPPER(Kundendaten!I601)="GERMANY",UPPER(Kundendaten!I601)="GER"),"",IFERROR(UPPER(VLOOKUP(UPPER(Kundendaten!I601),Laendercodes!$A:$B,2,FALSE())),UPPER(Kundendaten!I601)))))</f>
        <v/>
      </c>
      <c r="J600" s="59" t="str">
        <f>IF(Kundendaten!C601="","",Einstellungen!$C$9-Kundendaten!J601)</f>
        <v/>
      </c>
      <c r="K600" s="37" t="str">
        <f>IF(Kundendaten!C601="","",IF(J600&lt;0,-1,IF(J600&gt;Einstellungen!$C$11,0,IF(J600&lt;=Einstellungen!$D$15,5,IF(J600&lt;=Einstellungen!$D$16,4,IF(J600&lt;=Einstellungen!$D$17,3,IF(J600&lt;=Einstellungen!$D$18,2,1)))))))</f>
        <v/>
      </c>
      <c r="L600" s="37" t="str">
        <f>IF(Kundendaten!C601="","",IF(J600&lt;0,-1,IF(J600&gt;Einstellungen!$C$11,0,IF(Kundendaten!K601&gt;=Einstellungen!$C$24,5,IF(Kundendaten!K601&gt;=Einstellungen!$C$25,4,IF(Kundendaten!K601&gt;=Einstellungen!$C$26,3,IF(Kundendaten!K601&gt;=Einstellungen!$C$27,2,1)))))))</f>
        <v/>
      </c>
      <c r="M600" s="37" t="str">
        <f>IF(Kundendaten!C601="","",IF(J600&lt;0,-1,IF(J600&gt;Einstellungen!$C$11,0,IF(Kundendaten!L601&gt;=Einstellungen!$C$32,5,IF(Kundendaten!L601&gt;=Einstellungen!$C$33,4,IF(Kundendaten!L601&gt;=Einstellungen!$C$34,3,IF(Kundendaten!L601&gt;=Einstellungen!$C$35,2,1)))))))</f>
        <v/>
      </c>
      <c r="N600" s="37" t="str">
        <f>IF(Kundendaten!C601="","",IF(K600=-1,"",IF(K600=0,0,IF(SUM(Einstellungen!$G$15,Einstellungen!$G$24,Einstellungen!$G$32)&lt;&gt;100,"—",ROUND((K600*Einstellungen!$G$15+L600*Einstellungen!$G$24+M600*Einstellungen!$G$32)/100,1)))))</f>
        <v/>
      </c>
      <c r="O600" s="37" t="str">
        <f>IF(Kundendaten!C601="","",IF(K600=-1,"⚠ Datenfehler",IF(K600=0,"Inaktiv",IF(SUM(Einstellungen!$G$15,Einstellungen!$G$24,Einstellungen!$G$32)&lt;&gt;100,"—",IF(N600&gt;=4,"Champion",IF(N600&gt;=3,"Entwicklung",IF(N600&gt;=2,"Gefährdet","Abwanderung")))))))</f>
        <v/>
      </c>
    </row>
    <row r="601" spans="2:15" ht="14.25" customHeight="1" x14ac:dyDescent="0.35">
      <c r="B601" s="37" t="str">
        <f>IF(Kundendaten!C602="","",Kundendaten!B602)</f>
        <v/>
      </c>
      <c r="C601" s="38" t="str">
        <f>IF(Kundendaten!C602="","",IF(Kundendaten!C602="","",Kundendaten!C602))</f>
        <v/>
      </c>
      <c r="D601" s="38" t="str">
        <f>IF(Kundendaten!C602="","",IF(Kundendaten!D602="","",Kundendaten!D602))</f>
        <v/>
      </c>
      <c r="E601" s="38" t="str">
        <f>IF(Kundendaten!C602="","",IF(Kundendaten!E602="","",Kundendaten!E602))</f>
        <v/>
      </c>
      <c r="F601" s="38" t="str">
        <f>IF(Kundendaten!C602="","",IF(Kundendaten!F602="","",Kundendaten!F602))</f>
        <v/>
      </c>
      <c r="G601" s="37" t="str">
        <f>IF(Kundendaten!C602="","",IF(Kundendaten!G602="","",Kundendaten!G602))</f>
        <v/>
      </c>
      <c r="H601" s="38" t="str">
        <f>IF(Kundendaten!C602="","",IF(Kundendaten!H602="","",Kundendaten!H602))</f>
        <v/>
      </c>
      <c r="I601" s="37" t="str">
        <f>IF(Kundendaten!C602="","",IF(Kundendaten!I602="","",IF(OR(UPPER(Kundendaten!I602)="D",UPPER(Kundendaten!I602)="DE",UPPER(Kundendaten!I602)="DEU",UPPER(Kundendaten!I602)="DEUTSCHLAND",UPPER(Kundendaten!I602)="GERMANY",UPPER(Kundendaten!I602)="GER"),"",IFERROR(UPPER(VLOOKUP(UPPER(Kundendaten!I602),Laendercodes!$A:$B,2,FALSE())),UPPER(Kundendaten!I602)))))</f>
        <v/>
      </c>
      <c r="J601" s="59" t="str">
        <f>IF(Kundendaten!C602="","",Einstellungen!$C$9-Kundendaten!J602)</f>
        <v/>
      </c>
      <c r="K601" s="37" t="str">
        <f>IF(Kundendaten!C602="","",IF(J601&lt;0,-1,IF(J601&gt;Einstellungen!$C$11,0,IF(J601&lt;=Einstellungen!$D$15,5,IF(J601&lt;=Einstellungen!$D$16,4,IF(J601&lt;=Einstellungen!$D$17,3,IF(J601&lt;=Einstellungen!$D$18,2,1)))))))</f>
        <v/>
      </c>
      <c r="L601" s="37" t="str">
        <f>IF(Kundendaten!C602="","",IF(J601&lt;0,-1,IF(J601&gt;Einstellungen!$C$11,0,IF(Kundendaten!K602&gt;=Einstellungen!$C$24,5,IF(Kundendaten!K602&gt;=Einstellungen!$C$25,4,IF(Kundendaten!K602&gt;=Einstellungen!$C$26,3,IF(Kundendaten!K602&gt;=Einstellungen!$C$27,2,1)))))))</f>
        <v/>
      </c>
      <c r="M601" s="37" t="str">
        <f>IF(Kundendaten!C602="","",IF(J601&lt;0,-1,IF(J601&gt;Einstellungen!$C$11,0,IF(Kundendaten!L602&gt;=Einstellungen!$C$32,5,IF(Kundendaten!L602&gt;=Einstellungen!$C$33,4,IF(Kundendaten!L602&gt;=Einstellungen!$C$34,3,IF(Kundendaten!L602&gt;=Einstellungen!$C$35,2,1)))))))</f>
        <v/>
      </c>
      <c r="N601" s="37" t="str">
        <f>IF(Kundendaten!C602="","",IF(K601=-1,"",IF(K601=0,0,IF(SUM(Einstellungen!$G$15,Einstellungen!$G$24,Einstellungen!$G$32)&lt;&gt;100,"—",ROUND((K601*Einstellungen!$G$15+L601*Einstellungen!$G$24+M601*Einstellungen!$G$32)/100,1)))))</f>
        <v/>
      </c>
      <c r="O601" s="37" t="str">
        <f>IF(Kundendaten!C602="","",IF(K601=-1,"⚠ Datenfehler",IF(K601=0,"Inaktiv",IF(SUM(Einstellungen!$G$15,Einstellungen!$G$24,Einstellungen!$G$32)&lt;&gt;100,"—",IF(N601&gt;=4,"Champion",IF(N601&gt;=3,"Entwicklung",IF(N601&gt;=2,"Gefährdet","Abwanderung")))))))</f>
        <v/>
      </c>
    </row>
    <row r="602" spans="2:15" ht="14.25" customHeight="1" x14ac:dyDescent="0.35">
      <c r="B602" s="37" t="str">
        <f>IF(Kundendaten!C603="","",Kundendaten!B603)</f>
        <v/>
      </c>
      <c r="C602" s="38" t="str">
        <f>IF(Kundendaten!C603="","",IF(Kundendaten!C603="","",Kundendaten!C603))</f>
        <v/>
      </c>
      <c r="D602" s="38" t="str">
        <f>IF(Kundendaten!C603="","",IF(Kundendaten!D603="","",Kundendaten!D603))</f>
        <v/>
      </c>
      <c r="E602" s="38" t="str">
        <f>IF(Kundendaten!C603="","",IF(Kundendaten!E603="","",Kundendaten!E603))</f>
        <v/>
      </c>
      <c r="F602" s="38" t="str">
        <f>IF(Kundendaten!C603="","",IF(Kundendaten!F603="","",Kundendaten!F603))</f>
        <v/>
      </c>
      <c r="G602" s="37" t="str">
        <f>IF(Kundendaten!C603="","",IF(Kundendaten!G603="","",Kundendaten!G603))</f>
        <v/>
      </c>
      <c r="H602" s="38" t="str">
        <f>IF(Kundendaten!C603="","",IF(Kundendaten!H603="","",Kundendaten!H603))</f>
        <v/>
      </c>
      <c r="I602" s="37" t="str">
        <f>IF(Kundendaten!C603="","",IF(Kundendaten!I603="","",IF(OR(UPPER(Kundendaten!I603)="D",UPPER(Kundendaten!I603)="DE",UPPER(Kundendaten!I603)="DEU",UPPER(Kundendaten!I603)="DEUTSCHLAND",UPPER(Kundendaten!I603)="GERMANY",UPPER(Kundendaten!I603)="GER"),"",IFERROR(UPPER(VLOOKUP(UPPER(Kundendaten!I603),Laendercodes!$A:$B,2,FALSE())),UPPER(Kundendaten!I603)))))</f>
        <v/>
      </c>
      <c r="J602" s="59" t="str">
        <f>IF(Kundendaten!C603="","",Einstellungen!$C$9-Kundendaten!J603)</f>
        <v/>
      </c>
      <c r="K602" s="37" t="str">
        <f>IF(Kundendaten!C603="","",IF(J602&lt;0,-1,IF(J602&gt;Einstellungen!$C$11,0,IF(J602&lt;=Einstellungen!$D$15,5,IF(J602&lt;=Einstellungen!$D$16,4,IF(J602&lt;=Einstellungen!$D$17,3,IF(J602&lt;=Einstellungen!$D$18,2,1)))))))</f>
        <v/>
      </c>
      <c r="L602" s="37" t="str">
        <f>IF(Kundendaten!C603="","",IF(J602&lt;0,-1,IF(J602&gt;Einstellungen!$C$11,0,IF(Kundendaten!K603&gt;=Einstellungen!$C$24,5,IF(Kundendaten!K603&gt;=Einstellungen!$C$25,4,IF(Kundendaten!K603&gt;=Einstellungen!$C$26,3,IF(Kundendaten!K603&gt;=Einstellungen!$C$27,2,1)))))))</f>
        <v/>
      </c>
      <c r="M602" s="37" t="str">
        <f>IF(Kundendaten!C603="","",IF(J602&lt;0,-1,IF(J602&gt;Einstellungen!$C$11,0,IF(Kundendaten!L603&gt;=Einstellungen!$C$32,5,IF(Kundendaten!L603&gt;=Einstellungen!$C$33,4,IF(Kundendaten!L603&gt;=Einstellungen!$C$34,3,IF(Kundendaten!L603&gt;=Einstellungen!$C$35,2,1)))))))</f>
        <v/>
      </c>
      <c r="N602" s="37" t="str">
        <f>IF(Kundendaten!C603="","",IF(K602=-1,"",IF(K602=0,0,IF(SUM(Einstellungen!$G$15,Einstellungen!$G$24,Einstellungen!$G$32)&lt;&gt;100,"—",ROUND((K602*Einstellungen!$G$15+L602*Einstellungen!$G$24+M602*Einstellungen!$G$32)/100,1)))))</f>
        <v/>
      </c>
      <c r="O602" s="37" t="str">
        <f>IF(Kundendaten!C603="","",IF(K602=-1,"⚠ Datenfehler",IF(K602=0,"Inaktiv",IF(SUM(Einstellungen!$G$15,Einstellungen!$G$24,Einstellungen!$G$32)&lt;&gt;100,"—",IF(N602&gt;=4,"Champion",IF(N602&gt;=3,"Entwicklung",IF(N602&gt;=2,"Gefährdet","Abwanderung")))))))</f>
        <v/>
      </c>
    </row>
    <row r="603" spans="2:15" ht="14.25" customHeight="1" x14ac:dyDescent="0.35">
      <c r="B603" s="37" t="str">
        <f>IF(Kundendaten!C604="","",Kundendaten!B604)</f>
        <v/>
      </c>
      <c r="C603" s="38" t="str">
        <f>IF(Kundendaten!C604="","",IF(Kundendaten!C604="","",Kundendaten!C604))</f>
        <v/>
      </c>
      <c r="D603" s="38" t="str">
        <f>IF(Kundendaten!C604="","",IF(Kundendaten!D604="","",Kundendaten!D604))</f>
        <v/>
      </c>
      <c r="E603" s="38" t="str">
        <f>IF(Kundendaten!C604="","",IF(Kundendaten!E604="","",Kundendaten!E604))</f>
        <v/>
      </c>
      <c r="F603" s="38" t="str">
        <f>IF(Kundendaten!C604="","",IF(Kundendaten!F604="","",Kundendaten!F604))</f>
        <v/>
      </c>
      <c r="G603" s="37" t="str">
        <f>IF(Kundendaten!C604="","",IF(Kundendaten!G604="","",Kundendaten!G604))</f>
        <v/>
      </c>
      <c r="H603" s="38" t="str">
        <f>IF(Kundendaten!C604="","",IF(Kundendaten!H604="","",Kundendaten!H604))</f>
        <v/>
      </c>
      <c r="I603" s="37" t="str">
        <f>IF(Kundendaten!C604="","",IF(Kundendaten!I604="","",IF(OR(UPPER(Kundendaten!I604)="D",UPPER(Kundendaten!I604)="DE",UPPER(Kundendaten!I604)="DEU",UPPER(Kundendaten!I604)="DEUTSCHLAND",UPPER(Kundendaten!I604)="GERMANY",UPPER(Kundendaten!I604)="GER"),"",IFERROR(UPPER(VLOOKUP(UPPER(Kundendaten!I604),Laendercodes!$A:$B,2,FALSE())),UPPER(Kundendaten!I604)))))</f>
        <v/>
      </c>
      <c r="J603" s="59" t="str">
        <f>IF(Kundendaten!C604="","",Einstellungen!$C$9-Kundendaten!J604)</f>
        <v/>
      </c>
      <c r="K603" s="37" t="str">
        <f>IF(Kundendaten!C604="","",IF(J603&lt;0,-1,IF(J603&gt;Einstellungen!$C$11,0,IF(J603&lt;=Einstellungen!$D$15,5,IF(J603&lt;=Einstellungen!$D$16,4,IF(J603&lt;=Einstellungen!$D$17,3,IF(J603&lt;=Einstellungen!$D$18,2,1)))))))</f>
        <v/>
      </c>
      <c r="L603" s="37" t="str">
        <f>IF(Kundendaten!C604="","",IF(J603&lt;0,-1,IF(J603&gt;Einstellungen!$C$11,0,IF(Kundendaten!K604&gt;=Einstellungen!$C$24,5,IF(Kundendaten!K604&gt;=Einstellungen!$C$25,4,IF(Kundendaten!K604&gt;=Einstellungen!$C$26,3,IF(Kundendaten!K604&gt;=Einstellungen!$C$27,2,1)))))))</f>
        <v/>
      </c>
      <c r="M603" s="37" t="str">
        <f>IF(Kundendaten!C604="","",IF(J603&lt;0,-1,IF(J603&gt;Einstellungen!$C$11,0,IF(Kundendaten!L604&gt;=Einstellungen!$C$32,5,IF(Kundendaten!L604&gt;=Einstellungen!$C$33,4,IF(Kundendaten!L604&gt;=Einstellungen!$C$34,3,IF(Kundendaten!L604&gt;=Einstellungen!$C$35,2,1)))))))</f>
        <v/>
      </c>
      <c r="N603" s="37" t="str">
        <f>IF(Kundendaten!C604="","",IF(K603=-1,"",IF(K603=0,0,IF(SUM(Einstellungen!$G$15,Einstellungen!$G$24,Einstellungen!$G$32)&lt;&gt;100,"—",ROUND((K603*Einstellungen!$G$15+L603*Einstellungen!$G$24+M603*Einstellungen!$G$32)/100,1)))))</f>
        <v/>
      </c>
      <c r="O603" s="37" t="str">
        <f>IF(Kundendaten!C604="","",IF(K603=-1,"⚠ Datenfehler",IF(K603=0,"Inaktiv",IF(SUM(Einstellungen!$G$15,Einstellungen!$G$24,Einstellungen!$G$32)&lt;&gt;100,"—",IF(N603&gt;=4,"Champion",IF(N603&gt;=3,"Entwicklung",IF(N603&gt;=2,"Gefährdet","Abwanderung")))))))</f>
        <v/>
      </c>
    </row>
    <row r="604" spans="2:15" ht="14.25" customHeight="1" x14ac:dyDescent="0.35">
      <c r="B604" s="37" t="str">
        <f>IF(Kundendaten!C605="","",Kundendaten!B605)</f>
        <v/>
      </c>
      <c r="C604" s="38" t="str">
        <f>IF(Kundendaten!C605="","",IF(Kundendaten!C605="","",Kundendaten!C605))</f>
        <v/>
      </c>
      <c r="D604" s="38" t="str">
        <f>IF(Kundendaten!C605="","",IF(Kundendaten!D605="","",Kundendaten!D605))</f>
        <v/>
      </c>
      <c r="E604" s="38" t="str">
        <f>IF(Kundendaten!C605="","",IF(Kundendaten!E605="","",Kundendaten!E605))</f>
        <v/>
      </c>
      <c r="F604" s="38" t="str">
        <f>IF(Kundendaten!C605="","",IF(Kundendaten!F605="","",Kundendaten!F605))</f>
        <v/>
      </c>
      <c r="G604" s="37" t="str">
        <f>IF(Kundendaten!C605="","",IF(Kundendaten!G605="","",Kundendaten!G605))</f>
        <v/>
      </c>
      <c r="H604" s="38" t="str">
        <f>IF(Kundendaten!C605="","",IF(Kundendaten!H605="","",Kundendaten!H605))</f>
        <v/>
      </c>
      <c r="I604" s="37" t="str">
        <f>IF(Kundendaten!C605="","",IF(Kundendaten!I605="","",IF(OR(UPPER(Kundendaten!I605)="D",UPPER(Kundendaten!I605)="DE",UPPER(Kundendaten!I605)="DEU",UPPER(Kundendaten!I605)="DEUTSCHLAND",UPPER(Kundendaten!I605)="GERMANY",UPPER(Kundendaten!I605)="GER"),"",IFERROR(UPPER(VLOOKUP(UPPER(Kundendaten!I605),Laendercodes!$A:$B,2,FALSE())),UPPER(Kundendaten!I605)))))</f>
        <v/>
      </c>
      <c r="J604" s="59" t="str">
        <f>IF(Kundendaten!C605="","",Einstellungen!$C$9-Kundendaten!J605)</f>
        <v/>
      </c>
      <c r="K604" s="37" t="str">
        <f>IF(Kundendaten!C605="","",IF(J604&lt;0,-1,IF(J604&gt;Einstellungen!$C$11,0,IF(J604&lt;=Einstellungen!$D$15,5,IF(J604&lt;=Einstellungen!$D$16,4,IF(J604&lt;=Einstellungen!$D$17,3,IF(J604&lt;=Einstellungen!$D$18,2,1)))))))</f>
        <v/>
      </c>
      <c r="L604" s="37" t="str">
        <f>IF(Kundendaten!C605="","",IF(J604&lt;0,-1,IF(J604&gt;Einstellungen!$C$11,0,IF(Kundendaten!K605&gt;=Einstellungen!$C$24,5,IF(Kundendaten!K605&gt;=Einstellungen!$C$25,4,IF(Kundendaten!K605&gt;=Einstellungen!$C$26,3,IF(Kundendaten!K605&gt;=Einstellungen!$C$27,2,1)))))))</f>
        <v/>
      </c>
      <c r="M604" s="37" t="str">
        <f>IF(Kundendaten!C605="","",IF(J604&lt;0,-1,IF(J604&gt;Einstellungen!$C$11,0,IF(Kundendaten!L605&gt;=Einstellungen!$C$32,5,IF(Kundendaten!L605&gt;=Einstellungen!$C$33,4,IF(Kundendaten!L605&gt;=Einstellungen!$C$34,3,IF(Kundendaten!L605&gt;=Einstellungen!$C$35,2,1)))))))</f>
        <v/>
      </c>
      <c r="N604" s="37" t="str">
        <f>IF(Kundendaten!C605="","",IF(K604=-1,"",IF(K604=0,0,IF(SUM(Einstellungen!$G$15,Einstellungen!$G$24,Einstellungen!$G$32)&lt;&gt;100,"—",ROUND((K604*Einstellungen!$G$15+L604*Einstellungen!$G$24+M604*Einstellungen!$G$32)/100,1)))))</f>
        <v/>
      </c>
      <c r="O604" s="37" t="str">
        <f>IF(Kundendaten!C605="","",IF(K604=-1,"⚠ Datenfehler",IF(K604=0,"Inaktiv",IF(SUM(Einstellungen!$G$15,Einstellungen!$G$24,Einstellungen!$G$32)&lt;&gt;100,"—",IF(N604&gt;=4,"Champion",IF(N604&gt;=3,"Entwicklung",IF(N604&gt;=2,"Gefährdet","Abwanderung")))))))</f>
        <v/>
      </c>
    </row>
    <row r="605" spans="2:15" ht="14.25" customHeight="1" x14ac:dyDescent="0.35">
      <c r="B605" s="37" t="str">
        <f>IF(Kundendaten!C606="","",Kundendaten!B606)</f>
        <v/>
      </c>
      <c r="C605" s="38" t="str">
        <f>IF(Kundendaten!C606="","",IF(Kundendaten!C606="","",Kundendaten!C606))</f>
        <v/>
      </c>
      <c r="D605" s="38" t="str">
        <f>IF(Kundendaten!C606="","",IF(Kundendaten!D606="","",Kundendaten!D606))</f>
        <v/>
      </c>
      <c r="E605" s="38" t="str">
        <f>IF(Kundendaten!C606="","",IF(Kundendaten!E606="","",Kundendaten!E606))</f>
        <v/>
      </c>
      <c r="F605" s="38" t="str">
        <f>IF(Kundendaten!C606="","",IF(Kundendaten!F606="","",Kundendaten!F606))</f>
        <v/>
      </c>
      <c r="G605" s="37" t="str">
        <f>IF(Kundendaten!C606="","",IF(Kundendaten!G606="","",Kundendaten!G606))</f>
        <v/>
      </c>
      <c r="H605" s="38" t="str">
        <f>IF(Kundendaten!C606="","",IF(Kundendaten!H606="","",Kundendaten!H606))</f>
        <v/>
      </c>
      <c r="I605" s="37" t="str">
        <f>IF(Kundendaten!C606="","",IF(Kundendaten!I606="","",IF(OR(UPPER(Kundendaten!I606)="D",UPPER(Kundendaten!I606)="DE",UPPER(Kundendaten!I606)="DEU",UPPER(Kundendaten!I606)="DEUTSCHLAND",UPPER(Kundendaten!I606)="GERMANY",UPPER(Kundendaten!I606)="GER"),"",IFERROR(UPPER(VLOOKUP(UPPER(Kundendaten!I606),Laendercodes!$A:$B,2,FALSE())),UPPER(Kundendaten!I606)))))</f>
        <v/>
      </c>
      <c r="J605" s="59" t="str">
        <f>IF(Kundendaten!C606="","",Einstellungen!$C$9-Kundendaten!J606)</f>
        <v/>
      </c>
      <c r="K605" s="37" t="str">
        <f>IF(Kundendaten!C606="","",IF(J605&lt;0,-1,IF(J605&gt;Einstellungen!$C$11,0,IF(J605&lt;=Einstellungen!$D$15,5,IF(J605&lt;=Einstellungen!$D$16,4,IF(J605&lt;=Einstellungen!$D$17,3,IF(J605&lt;=Einstellungen!$D$18,2,1)))))))</f>
        <v/>
      </c>
      <c r="L605" s="37" t="str">
        <f>IF(Kundendaten!C606="","",IF(J605&lt;0,-1,IF(J605&gt;Einstellungen!$C$11,0,IF(Kundendaten!K606&gt;=Einstellungen!$C$24,5,IF(Kundendaten!K606&gt;=Einstellungen!$C$25,4,IF(Kundendaten!K606&gt;=Einstellungen!$C$26,3,IF(Kundendaten!K606&gt;=Einstellungen!$C$27,2,1)))))))</f>
        <v/>
      </c>
      <c r="M605" s="37" t="str">
        <f>IF(Kundendaten!C606="","",IF(J605&lt;0,-1,IF(J605&gt;Einstellungen!$C$11,0,IF(Kundendaten!L606&gt;=Einstellungen!$C$32,5,IF(Kundendaten!L606&gt;=Einstellungen!$C$33,4,IF(Kundendaten!L606&gt;=Einstellungen!$C$34,3,IF(Kundendaten!L606&gt;=Einstellungen!$C$35,2,1)))))))</f>
        <v/>
      </c>
      <c r="N605" s="37" t="str">
        <f>IF(Kundendaten!C606="","",IF(K605=-1,"",IF(K605=0,0,IF(SUM(Einstellungen!$G$15,Einstellungen!$G$24,Einstellungen!$G$32)&lt;&gt;100,"—",ROUND((K605*Einstellungen!$G$15+L605*Einstellungen!$G$24+M605*Einstellungen!$G$32)/100,1)))))</f>
        <v/>
      </c>
      <c r="O605" s="37" t="str">
        <f>IF(Kundendaten!C606="","",IF(K605=-1,"⚠ Datenfehler",IF(K605=0,"Inaktiv",IF(SUM(Einstellungen!$G$15,Einstellungen!$G$24,Einstellungen!$G$32)&lt;&gt;100,"—",IF(N605&gt;=4,"Champion",IF(N605&gt;=3,"Entwicklung",IF(N605&gt;=2,"Gefährdet","Abwanderung")))))))</f>
        <v/>
      </c>
    </row>
    <row r="606" spans="2:15" ht="14.25" customHeight="1" x14ac:dyDescent="0.35">
      <c r="B606" s="37" t="str">
        <f>IF(Kundendaten!C607="","",Kundendaten!B607)</f>
        <v/>
      </c>
      <c r="C606" s="38" t="str">
        <f>IF(Kundendaten!C607="","",IF(Kundendaten!C607="","",Kundendaten!C607))</f>
        <v/>
      </c>
      <c r="D606" s="38" t="str">
        <f>IF(Kundendaten!C607="","",IF(Kundendaten!D607="","",Kundendaten!D607))</f>
        <v/>
      </c>
      <c r="E606" s="38" t="str">
        <f>IF(Kundendaten!C607="","",IF(Kundendaten!E607="","",Kundendaten!E607))</f>
        <v/>
      </c>
      <c r="F606" s="38" t="str">
        <f>IF(Kundendaten!C607="","",IF(Kundendaten!F607="","",Kundendaten!F607))</f>
        <v/>
      </c>
      <c r="G606" s="37" t="str">
        <f>IF(Kundendaten!C607="","",IF(Kundendaten!G607="","",Kundendaten!G607))</f>
        <v/>
      </c>
      <c r="H606" s="38" t="str">
        <f>IF(Kundendaten!C607="","",IF(Kundendaten!H607="","",Kundendaten!H607))</f>
        <v/>
      </c>
      <c r="I606" s="37" t="str">
        <f>IF(Kundendaten!C607="","",IF(Kundendaten!I607="","",IF(OR(UPPER(Kundendaten!I607)="D",UPPER(Kundendaten!I607)="DE",UPPER(Kundendaten!I607)="DEU",UPPER(Kundendaten!I607)="DEUTSCHLAND",UPPER(Kundendaten!I607)="GERMANY",UPPER(Kundendaten!I607)="GER"),"",IFERROR(UPPER(VLOOKUP(UPPER(Kundendaten!I607),Laendercodes!$A:$B,2,FALSE())),UPPER(Kundendaten!I607)))))</f>
        <v/>
      </c>
      <c r="J606" s="59" t="str">
        <f>IF(Kundendaten!C607="","",Einstellungen!$C$9-Kundendaten!J607)</f>
        <v/>
      </c>
      <c r="K606" s="37" t="str">
        <f>IF(Kundendaten!C607="","",IF(J606&lt;0,-1,IF(J606&gt;Einstellungen!$C$11,0,IF(J606&lt;=Einstellungen!$D$15,5,IF(J606&lt;=Einstellungen!$D$16,4,IF(J606&lt;=Einstellungen!$D$17,3,IF(J606&lt;=Einstellungen!$D$18,2,1)))))))</f>
        <v/>
      </c>
      <c r="L606" s="37" t="str">
        <f>IF(Kundendaten!C607="","",IF(J606&lt;0,-1,IF(J606&gt;Einstellungen!$C$11,0,IF(Kundendaten!K607&gt;=Einstellungen!$C$24,5,IF(Kundendaten!K607&gt;=Einstellungen!$C$25,4,IF(Kundendaten!K607&gt;=Einstellungen!$C$26,3,IF(Kundendaten!K607&gt;=Einstellungen!$C$27,2,1)))))))</f>
        <v/>
      </c>
      <c r="M606" s="37" t="str">
        <f>IF(Kundendaten!C607="","",IF(J606&lt;0,-1,IF(J606&gt;Einstellungen!$C$11,0,IF(Kundendaten!L607&gt;=Einstellungen!$C$32,5,IF(Kundendaten!L607&gt;=Einstellungen!$C$33,4,IF(Kundendaten!L607&gt;=Einstellungen!$C$34,3,IF(Kundendaten!L607&gt;=Einstellungen!$C$35,2,1)))))))</f>
        <v/>
      </c>
      <c r="N606" s="37" t="str">
        <f>IF(Kundendaten!C607="","",IF(K606=-1,"",IF(K606=0,0,IF(SUM(Einstellungen!$G$15,Einstellungen!$G$24,Einstellungen!$G$32)&lt;&gt;100,"—",ROUND((K606*Einstellungen!$G$15+L606*Einstellungen!$G$24+M606*Einstellungen!$G$32)/100,1)))))</f>
        <v/>
      </c>
      <c r="O606" s="37" t="str">
        <f>IF(Kundendaten!C607="","",IF(K606=-1,"⚠ Datenfehler",IF(K606=0,"Inaktiv",IF(SUM(Einstellungen!$G$15,Einstellungen!$G$24,Einstellungen!$G$32)&lt;&gt;100,"—",IF(N606&gt;=4,"Champion",IF(N606&gt;=3,"Entwicklung",IF(N606&gt;=2,"Gefährdet","Abwanderung")))))))</f>
        <v/>
      </c>
    </row>
    <row r="607" spans="2:15" ht="14.25" customHeight="1" x14ac:dyDescent="0.35">
      <c r="B607" s="37" t="str">
        <f>IF(Kundendaten!C608="","",Kundendaten!B608)</f>
        <v/>
      </c>
      <c r="C607" s="38" t="str">
        <f>IF(Kundendaten!C608="","",IF(Kundendaten!C608="","",Kundendaten!C608))</f>
        <v/>
      </c>
      <c r="D607" s="38" t="str">
        <f>IF(Kundendaten!C608="","",IF(Kundendaten!D608="","",Kundendaten!D608))</f>
        <v/>
      </c>
      <c r="E607" s="38" t="str">
        <f>IF(Kundendaten!C608="","",IF(Kundendaten!E608="","",Kundendaten!E608))</f>
        <v/>
      </c>
      <c r="F607" s="38" t="str">
        <f>IF(Kundendaten!C608="","",IF(Kundendaten!F608="","",Kundendaten!F608))</f>
        <v/>
      </c>
      <c r="G607" s="37" t="str">
        <f>IF(Kundendaten!C608="","",IF(Kundendaten!G608="","",Kundendaten!G608))</f>
        <v/>
      </c>
      <c r="H607" s="38" t="str">
        <f>IF(Kundendaten!C608="","",IF(Kundendaten!H608="","",Kundendaten!H608))</f>
        <v/>
      </c>
      <c r="I607" s="37" t="str">
        <f>IF(Kundendaten!C608="","",IF(Kundendaten!I608="","",IF(OR(UPPER(Kundendaten!I608)="D",UPPER(Kundendaten!I608)="DE",UPPER(Kundendaten!I608)="DEU",UPPER(Kundendaten!I608)="DEUTSCHLAND",UPPER(Kundendaten!I608)="GERMANY",UPPER(Kundendaten!I608)="GER"),"",IFERROR(UPPER(VLOOKUP(UPPER(Kundendaten!I608),Laendercodes!$A:$B,2,FALSE())),UPPER(Kundendaten!I608)))))</f>
        <v/>
      </c>
      <c r="J607" s="59" t="str">
        <f>IF(Kundendaten!C608="","",Einstellungen!$C$9-Kundendaten!J608)</f>
        <v/>
      </c>
      <c r="K607" s="37" t="str">
        <f>IF(Kundendaten!C608="","",IF(J607&lt;0,-1,IF(J607&gt;Einstellungen!$C$11,0,IF(J607&lt;=Einstellungen!$D$15,5,IF(J607&lt;=Einstellungen!$D$16,4,IF(J607&lt;=Einstellungen!$D$17,3,IF(J607&lt;=Einstellungen!$D$18,2,1)))))))</f>
        <v/>
      </c>
      <c r="L607" s="37" t="str">
        <f>IF(Kundendaten!C608="","",IF(J607&lt;0,-1,IF(J607&gt;Einstellungen!$C$11,0,IF(Kundendaten!K608&gt;=Einstellungen!$C$24,5,IF(Kundendaten!K608&gt;=Einstellungen!$C$25,4,IF(Kundendaten!K608&gt;=Einstellungen!$C$26,3,IF(Kundendaten!K608&gt;=Einstellungen!$C$27,2,1)))))))</f>
        <v/>
      </c>
      <c r="M607" s="37" t="str">
        <f>IF(Kundendaten!C608="","",IF(J607&lt;0,-1,IF(J607&gt;Einstellungen!$C$11,0,IF(Kundendaten!L608&gt;=Einstellungen!$C$32,5,IF(Kundendaten!L608&gt;=Einstellungen!$C$33,4,IF(Kundendaten!L608&gt;=Einstellungen!$C$34,3,IF(Kundendaten!L608&gt;=Einstellungen!$C$35,2,1)))))))</f>
        <v/>
      </c>
      <c r="N607" s="37" t="str">
        <f>IF(Kundendaten!C608="","",IF(K607=-1,"",IF(K607=0,0,IF(SUM(Einstellungen!$G$15,Einstellungen!$G$24,Einstellungen!$G$32)&lt;&gt;100,"—",ROUND((K607*Einstellungen!$G$15+L607*Einstellungen!$G$24+M607*Einstellungen!$G$32)/100,1)))))</f>
        <v/>
      </c>
      <c r="O607" s="37" t="str">
        <f>IF(Kundendaten!C608="","",IF(K607=-1,"⚠ Datenfehler",IF(K607=0,"Inaktiv",IF(SUM(Einstellungen!$G$15,Einstellungen!$G$24,Einstellungen!$G$32)&lt;&gt;100,"—",IF(N607&gt;=4,"Champion",IF(N607&gt;=3,"Entwicklung",IF(N607&gt;=2,"Gefährdet","Abwanderung")))))))</f>
        <v/>
      </c>
    </row>
    <row r="608" spans="2:15" ht="14.25" customHeight="1" x14ac:dyDescent="0.35">
      <c r="B608" s="37" t="str">
        <f>IF(Kundendaten!C609="","",Kundendaten!B609)</f>
        <v/>
      </c>
      <c r="C608" s="38" t="str">
        <f>IF(Kundendaten!C609="","",IF(Kundendaten!C609="","",Kundendaten!C609))</f>
        <v/>
      </c>
      <c r="D608" s="38" t="str">
        <f>IF(Kundendaten!C609="","",IF(Kundendaten!D609="","",Kundendaten!D609))</f>
        <v/>
      </c>
      <c r="E608" s="38" t="str">
        <f>IF(Kundendaten!C609="","",IF(Kundendaten!E609="","",Kundendaten!E609))</f>
        <v/>
      </c>
      <c r="F608" s="38" t="str">
        <f>IF(Kundendaten!C609="","",IF(Kundendaten!F609="","",Kundendaten!F609))</f>
        <v/>
      </c>
      <c r="G608" s="37" t="str">
        <f>IF(Kundendaten!C609="","",IF(Kundendaten!G609="","",Kundendaten!G609))</f>
        <v/>
      </c>
      <c r="H608" s="38" t="str">
        <f>IF(Kundendaten!C609="","",IF(Kundendaten!H609="","",Kundendaten!H609))</f>
        <v/>
      </c>
      <c r="I608" s="37" t="str">
        <f>IF(Kundendaten!C609="","",IF(Kundendaten!I609="","",IF(OR(UPPER(Kundendaten!I609)="D",UPPER(Kundendaten!I609)="DE",UPPER(Kundendaten!I609)="DEU",UPPER(Kundendaten!I609)="DEUTSCHLAND",UPPER(Kundendaten!I609)="GERMANY",UPPER(Kundendaten!I609)="GER"),"",IFERROR(UPPER(VLOOKUP(UPPER(Kundendaten!I609),Laendercodes!$A:$B,2,FALSE())),UPPER(Kundendaten!I609)))))</f>
        <v/>
      </c>
      <c r="J608" s="59" t="str">
        <f>IF(Kundendaten!C609="","",Einstellungen!$C$9-Kundendaten!J609)</f>
        <v/>
      </c>
      <c r="K608" s="37" t="str">
        <f>IF(Kundendaten!C609="","",IF(J608&lt;0,-1,IF(J608&gt;Einstellungen!$C$11,0,IF(J608&lt;=Einstellungen!$D$15,5,IF(J608&lt;=Einstellungen!$D$16,4,IF(J608&lt;=Einstellungen!$D$17,3,IF(J608&lt;=Einstellungen!$D$18,2,1)))))))</f>
        <v/>
      </c>
      <c r="L608" s="37" t="str">
        <f>IF(Kundendaten!C609="","",IF(J608&lt;0,-1,IF(J608&gt;Einstellungen!$C$11,0,IF(Kundendaten!K609&gt;=Einstellungen!$C$24,5,IF(Kundendaten!K609&gt;=Einstellungen!$C$25,4,IF(Kundendaten!K609&gt;=Einstellungen!$C$26,3,IF(Kundendaten!K609&gt;=Einstellungen!$C$27,2,1)))))))</f>
        <v/>
      </c>
      <c r="M608" s="37" t="str">
        <f>IF(Kundendaten!C609="","",IF(J608&lt;0,-1,IF(J608&gt;Einstellungen!$C$11,0,IF(Kundendaten!L609&gt;=Einstellungen!$C$32,5,IF(Kundendaten!L609&gt;=Einstellungen!$C$33,4,IF(Kundendaten!L609&gt;=Einstellungen!$C$34,3,IF(Kundendaten!L609&gt;=Einstellungen!$C$35,2,1)))))))</f>
        <v/>
      </c>
      <c r="N608" s="37" t="str">
        <f>IF(Kundendaten!C609="","",IF(K608=-1,"",IF(K608=0,0,IF(SUM(Einstellungen!$G$15,Einstellungen!$G$24,Einstellungen!$G$32)&lt;&gt;100,"—",ROUND((K608*Einstellungen!$G$15+L608*Einstellungen!$G$24+M608*Einstellungen!$G$32)/100,1)))))</f>
        <v/>
      </c>
      <c r="O608" s="37" t="str">
        <f>IF(Kundendaten!C609="","",IF(K608=-1,"⚠ Datenfehler",IF(K608=0,"Inaktiv",IF(SUM(Einstellungen!$G$15,Einstellungen!$G$24,Einstellungen!$G$32)&lt;&gt;100,"—",IF(N608&gt;=4,"Champion",IF(N608&gt;=3,"Entwicklung",IF(N608&gt;=2,"Gefährdet","Abwanderung")))))))</f>
        <v/>
      </c>
    </row>
    <row r="609" spans="2:15" ht="14.25" customHeight="1" x14ac:dyDescent="0.35">
      <c r="B609" s="37" t="str">
        <f>IF(Kundendaten!C610="","",Kundendaten!B610)</f>
        <v/>
      </c>
      <c r="C609" s="38" t="str">
        <f>IF(Kundendaten!C610="","",IF(Kundendaten!C610="","",Kundendaten!C610))</f>
        <v/>
      </c>
      <c r="D609" s="38" t="str">
        <f>IF(Kundendaten!C610="","",IF(Kundendaten!D610="","",Kundendaten!D610))</f>
        <v/>
      </c>
      <c r="E609" s="38" t="str">
        <f>IF(Kundendaten!C610="","",IF(Kundendaten!E610="","",Kundendaten!E610))</f>
        <v/>
      </c>
      <c r="F609" s="38" t="str">
        <f>IF(Kundendaten!C610="","",IF(Kundendaten!F610="","",Kundendaten!F610))</f>
        <v/>
      </c>
      <c r="G609" s="37" t="str">
        <f>IF(Kundendaten!C610="","",IF(Kundendaten!G610="","",Kundendaten!G610))</f>
        <v/>
      </c>
      <c r="H609" s="38" t="str">
        <f>IF(Kundendaten!C610="","",IF(Kundendaten!H610="","",Kundendaten!H610))</f>
        <v/>
      </c>
      <c r="I609" s="37" t="str">
        <f>IF(Kundendaten!C610="","",IF(Kundendaten!I610="","",IF(OR(UPPER(Kundendaten!I610)="D",UPPER(Kundendaten!I610)="DE",UPPER(Kundendaten!I610)="DEU",UPPER(Kundendaten!I610)="DEUTSCHLAND",UPPER(Kundendaten!I610)="GERMANY",UPPER(Kundendaten!I610)="GER"),"",IFERROR(UPPER(VLOOKUP(UPPER(Kundendaten!I610),Laendercodes!$A:$B,2,FALSE())),UPPER(Kundendaten!I610)))))</f>
        <v/>
      </c>
      <c r="J609" s="59" t="str">
        <f>IF(Kundendaten!C610="","",Einstellungen!$C$9-Kundendaten!J610)</f>
        <v/>
      </c>
      <c r="K609" s="37" t="str">
        <f>IF(Kundendaten!C610="","",IF(J609&lt;0,-1,IF(J609&gt;Einstellungen!$C$11,0,IF(J609&lt;=Einstellungen!$D$15,5,IF(J609&lt;=Einstellungen!$D$16,4,IF(J609&lt;=Einstellungen!$D$17,3,IF(J609&lt;=Einstellungen!$D$18,2,1)))))))</f>
        <v/>
      </c>
      <c r="L609" s="37" t="str">
        <f>IF(Kundendaten!C610="","",IF(J609&lt;0,-1,IF(J609&gt;Einstellungen!$C$11,0,IF(Kundendaten!K610&gt;=Einstellungen!$C$24,5,IF(Kundendaten!K610&gt;=Einstellungen!$C$25,4,IF(Kundendaten!K610&gt;=Einstellungen!$C$26,3,IF(Kundendaten!K610&gt;=Einstellungen!$C$27,2,1)))))))</f>
        <v/>
      </c>
      <c r="M609" s="37" t="str">
        <f>IF(Kundendaten!C610="","",IF(J609&lt;0,-1,IF(J609&gt;Einstellungen!$C$11,0,IF(Kundendaten!L610&gt;=Einstellungen!$C$32,5,IF(Kundendaten!L610&gt;=Einstellungen!$C$33,4,IF(Kundendaten!L610&gt;=Einstellungen!$C$34,3,IF(Kundendaten!L610&gt;=Einstellungen!$C$35,2,1)))))))</f>
        <v/>
      </c>
      <c r="N609" s="37" t="str">
        <f>IF(Kundendaten!C610="","",IF(K609=-1,"",IF(K609=0,0,IF(SUM(Einstellungen!$G$15,Einstellungen!$G$24,Einstellungen!$G$32)&lt;&gt;100,"—",ROUND((K609*Einstellungen!$G$15+L609*Einstellungen!$G$24+M609*Einstellungen!$G$32)/100,1)))))</f>
        <v/>
      </c>
      <c r="O609" s="37" t="str">
        <f>IF(Kundendaten!C610="","",IF(K609=-1,"⚠ Datenfehler",IF(K609=0,"Inaktiv",IF(SUM(Einstellungen!$G$15,Einstellungen!$G$24,Einstellungen!$G$32)&lt;&gt;100,"—",IF(N609&gt;=4,"Champion",IF(N609&gt;=3,"Entwicklung",IF(N609&gt;=2,"Gefährdet","Abwanderung")))))))</f>
        <v/>
      </c>
    </row>
    <row r="610" spans="2:15" ht="14.25" customHeight="1" x14ac:dyDescent="0.35">
      <c r="B610" s="37" t="str">
        <f>IF(Kundendaten!C611="","",Kundendaten!B611)</f>
        <v/>
      </c>
      <c r="C610" s="38" t="str">
        <f>IF(Kundendaten!C611="","",IF(Kundendaten!C611="","",Kundendaten!C611))</f>
        <v/>
      </c>
      <c r="D610" s="38" t="str">
        <f>IF(Kundendaten!C611="","",IF(Kundendaten!D611="","",Kundendaten!D611))</f>
        <v/>
      </c>
      <c r="E610" s="38" t="str">
        <f>IF(Kundendaten!C611="","",IF(Kundendaten!E611="","",Kundendaten!E611))</f>
        <v/>
      </c>
      <c r="F610" s="38" t="str">
        <f>IF(Kundendaten!C611="","",IF(Kundendaten!F611="","",Kundendaten!F611))</f>
        <v/>
      </c>
      <c r="G610" s="37" t="str">
        <f>IF(Kundendaten!C611="","",IF(Kundendaten!G611="","",Kundendaten!G611))</f>
        <v/>
      </c>
      <c r="H610" s="38" t="str">
        <f>IF(Kundendaten!C611="","",IF(Kundendaten!H611="","",Kundendaten!H611))</f>
        <v/>
      </c>
      <c r="I610" s="37" t="str">
        <f>IF(Kundendaten!C611="","",IF(Kundendaten!I611="","",IF(OR(UPPER(Kundendaten!I611)="D",UPPER(Kundendaten!I611)="DE",UPPER(Kundendaten!I611)="DEU",UPPER(Kundendaten!I611)="DEUTSCHLAND",UPPER(Kundendaten!I611)="GERMANY",UPPER(Kundendaten!I611)="GER"),"",IFERROR(UPPER(VLOOKUP(UPPER(Kundendaten!I611),Laendercodes!$A:$B,2,FALSE())),UPPER(Kundendaten!I611)))))</f>
        <v/>
      </c>
      <c r="J610" s="59" t="str">
        <f>IF(Kundendaten!C611="","",Einstellungen!$C$9-Kundendaten!J611)</f>
        <v/>
      </c>
      <c r="K610" s="37" t="str">
        <f>IF(Kundendaten!C611="","",IF(J610&lt;0,-1,IF(J610&gt;Einstellungen!$C$11,0,IF(J610&lt;=Einstellungen!$D$15,5,IF(J610&lt;=Einstellungen!$D$16,4,IF(J610&lt;=Einstellungen!$D$17,3,IF(J610&lt;=Einstellungen!$D$18,2,1)))))))</f>
        <v/>
      </c>
      <c r="L610" s="37" t="str">
        <f>IF(Kundendaten!C611="","",IF(J610&lt;0,-1,IF(J610&gt;Einstellungen!$C$11,0,IF(Kundendaten!K611&gt;=Einstellungen!$C$24,5,IF(Kundendaten!K611&gt;=Einstellungen!$C$25,4,IF(Kundendaten!K611&gt;=Einstellungen!$C$26,3,IF(Kundendaten!K611&gt;=Einstellungen!$C$27,2,1)))))))</f>
        <v/>
      </c>
      <c r="M610" s="37" t="str">
        <f>IF(Kundendaten!C611="","",IF(J610&lt;0,-1,IF(J610&gt;Einstellungen!$C$11,0,IF(Kundendaten!L611&gt;=Einstellungen!$C$32,5,IF(Kundendaten!L611&gt;=Einstellungen!$C$33,4,IF(Kundendaten!L611&gt;=Einstellungen!$C$34,3,IF(Kundendaten!L611&gt;=Einstellungen!$C$35,2,1)))))))</f>
        <v/>
      </c>
      <c r="N610" s="37" t="str">
        <f>IF(Kundendaten!C611="","",IF(K610=-1,"",IF(K610=0,0,IF(SUM(Einstellungen!$G$15,Einstellungen!$G$24,Einstellungen!$G$32)&lt;&gt;100,"—",ROUND((K610*Einstellungen!$G$15+L610*Einstellungen!$G$24+M610*Einstellungen!$G$32)/100,1)))))</f>
        <v/>
      </c>
      <c r="O610" s="37" t="str">
        <f>IF(Kundendaten!C611="","",IF(K610=-1,"⚠ Datenfehler",IF(K610=0,"Inaktiv",IF(SUM(Einstellungen!$G$15,Einstellungen!$G$24,Einstellungen!$G$32)&lt;&gt;100,"—",IF(N610&gt;=4,"Champion",IF(N610&gt;=3,"Entwicklung",IF(N610&gt;=2,"Gefährdet","Abwanderung")))))))</f>
        <v/>
      </c>
    </row>
    <row r="611" spans="2:15" ht="14.25" customHeight="1" x14ac:dyDescent="0.35">
      <c r="B611" s="37" t="str">
        <f>IF(Kundendaten!C612="","",Kundendaten!B612)</f>
        <v/>
      </c>
      <c r="C611" s="38" t="str">
        <f>IF(Kundendaten!C612="","",IF(Kundendaten!C612="","",Kundendaten!C612))</f>
        <v/>
      </c>
      <c r="D611" s="38" t="str">
        <f>IF(Kundendaten!C612="","",IF(Kundendaten!D612="","",Kundendaten!D612))</f>
        <v/>
      </c>
      <c r="E611" s="38" t="str">
        <f>IF(Kundendaten!C612="","",IF(Kundendaten!E612="","",Kundendaten!E612))</f>
        <v/>
      </c>
      <c r="F611" s="38" t="str">
        <f>IF(Kundendaten!C612="","",IF(Kundendaten!F612="","",Kundendaten!F612))</f>
        <v/>
      </c>
      <c r="G611" s="37" t="str">
        <f>IF(Kundendaten!C612="","",IF(Kundendaten!G612="","",Kundendaten!G612))</f>
        <v/>
      </c>
      <c r="H611" s="38" t="str">
        <f>IF(Kundendaten!C612="","",IF(Kundendaten!H612="","",Kundendaten!H612))</f>
        <v/>
      </c>
      <c r="I611" s="37" t="str">
        <f>IF(Kundendaten!C612="","",IF(Kundendaten!I612="","",IF(OR(UPPER(Kundendaten!I612)="D",UPPER(Kundendaten!I612)="DE",UPPER(Kundendaten!I612)="DEU",UPPER(Kundendaten!I612)="DEUTSCHLAND",UPPER(Kundendaten!I612)="GERMANY",UPPER(Kundendaten!I612)="GER"),"",IFERROR(UPPER(VLOOKUP(UPPER(Kundendaten!I612),Laendercodes!$A:$B,2,FALSE())),UPPER(Kundendaten!I612)))))</f>
        <v/>
      </c>
      <c r="J611" s="59" t="str">
        <f>IF(Kundendaten!C612="","",Einstellungen!$C$9-Kundendaten!J612)</f>
        <v/>
      </c>
      <c r="K611" s="37" t="str">
        <f>IF(Kundendaten!C612="","",IF(J611&lt;0,-1,IF(J611&gt;Einstellungen!$C$11,0,IF(J611&lt;=Einstellungen!$D$15,5,IF(J611&lt;=Einstellungen!$D$16,4,IF(J611&lt;=Einstellungen!$D$17,3,IF(J611&lt;=Einstellungen!$D$18,2,1)))))))</f>
        <v/>
      </c>
      <c r="L611" s="37" t="str">
        <f>IF(Kundendaten!C612="","",IF(J611&lt;0,-1,IF(J611&gt;Einstellungen!$C$11,0,IF(Kundendaten!K612&gt;=Einstellungen!$C$24,5,IF(Kundendaten!K612&gt;=Einstellungen!$C$25,4,IF(Kundendaten!K612&gt;=Einstellungen!$C$26,3,IF(Kundendaten!K612&gt;=Einstellungen!$C$27,2,1)))))))</f>
        <v/>
      </c>
      <c r="M611" s="37" t="str">
        <f>IF(Kundendaten!C612="","",IF(J611&lt;0,-1,IF(J611&gt;Einstellungen!$C$11,0,IF(Kundendaten!L612&gt;=Einstellungen!$C$32,5,IF(Kundendaten!L612&gt;=Einstellungen!$C$33,4,IF(Kundendaten!L612&gt;=Einstellungen!$C$34,3,IF(Kundendaten!L612&gt;=Einstellungen!$C$35,2,1)))))))</f>
        <v/>
      </c>
      <c r="N611" s="37" t="str">
        <f>IF(Kundendaten!C612="","",IF(K611=-1,"",IF(K611=0,0,IF(SUM(Einstellungen!$G$15,Einstellungen!$G$24,Einstellungen!$G$32)&lt;&gt;100,"—",ROUND((K611*Einstellungen!$G$15+L611*Einstellungen!$G$24+M611*Einstellungen!$G$32)/100,1)))))</f>
        <v/>
      </c>
      <c r="O611" s="37" t="str">
        <f>IF(Kundendaten!C612="","",IF(K611=-1,"⚠ Datenfehler",IF(K611=0,"Inaktiv",IF(SUM(Einstellungen!$G$15,Einstellungen!$G$24,Einstellungen!$G$32)&lt;&gt;100,"—",IF(N611&gt;=4,"Champion",IF(N611&gt;=3,"Entwicklung",IF(N611&gt;=2,"Gefährdet","Abwanderung")))))))</f>
        <v/>
      </c>
    </row>
    <row r="612" spans="2:15" ht="14.25" customHeight="1" x14ac:dyDescent="0.35">
      <c r="B612" s="37" t="str">
        <f>IF(Kundendaten!C613="","",Kundendaten!B613)</f>
        <v/>
      </c>
      <c r="C612" s="38" t="str">
        <f>IF(Kundendaten!C613="","",IF(Kundendaten!C613="","",Kundendaten!C613))</f>
        <v/>
      </c>
      <c r="D612" s="38" t="str">
        <f>IF(Kundendaten!C613="","",IF(Kundendaten!D613="","",Kundendaten!D613))</f>
        <v/>
      </c>
      <c r="E612" s="38" t="str">
        <f>IF(Kundendaten!C613="","",IF(Kundendaten!E613="","",Kundendaten!E613))</f>
        <v/>
      </c>
      <c r="F612" s="38" t="str">
        <f>IF(Kundendaten!C613="","",IF(Kundendaten!F613="","",Kundendaten!F613))</f>
        <v/>
      </c>
      <c r="G612" s="37" t="str">
        <f>IF(Kundendaten!C613="","",IF(Kundendaten!G613="","",Kundendaten!G613))</f>
        <v/>
      </c>
      <c r="H612" s="38" t="str">
        <f>IF(Kundendaten!C613="","",IF(Kundendaten!H613="","",Kundendaten!H613))</f>
        <v/>
      </c>
      <c r="I612" s="37" t="str">
        <f>IF(Kundendaten!C613="","",IF(Kundendaten!I613="","",IF(OR(UPPER(Kundendaten!I613)="D",UPPER(Kundendaten!I613)="DE",UPPER(Kundendaten!I613)="DEU",UPPER(Kundendaten!I613)="DEUTSCHLAND",UPPER(Kundendaten!I613)="GERMANY",UPPER(Kundendaten!I613)="GER"),"",IFERROR(UPPER(VLOOKUP(UPPER(Kundendaten!I613),Laendercodes!$A:$B,2,FALSE())),UPPER(Kundendaten!I613)))))</f>
        <v/>
      </c>
      <c r="J612" s="59" t="str">
        <f>IF(Kundendaten!C613="","",Einstellungen!$C$9-Kundendaten!J613)</f>
        <v/>
      </c>
      <c r="K612" s="37" t="str">
        <f>IF(Kundendaten!C613="","",IF(J612&lt;0,-1,IF(J612&gt;Einstellungen!$C$11,0,IF(J612&lt;=Einstellungen!$D$15,5,IF(J612&lt;=Einstellungen!$D$16,4,IF(J612&lt;=Einstellungen!$D$17,3,IF(J612&lt;=Einstellungen!$D$18,2,1)))))))</f>
        <v/>
      </c>
      <c r="L612" s="37" t="str">
        <f>IF(Kundendaten!C613="","",IF(J612&lt;0,-1,IF(J612&gt;Einstellungen!$C$11,0,IF(Kundendaten!K613&gt;=Einstellungen!$C$24,5,IF(Kundendaten!K613&gt;=Einstellungen!$C$25,4,IF(Kundendaten!K613&gt;=Einstellungen!$C$26,3,IF(Kundendaten!K613&gt;=Einstellungen!$C$27,2,1)))))))</f>
        <v/>
      </c>
      <c r="M612" s="37" t="str">
        <f>IF(Kundendaten!C613="","",IF(J612&lt;0,-1,IF(J612&gt;Einstellungen!$C$11,0,IF(Kundendaten!L613&gt;=Einstellungen!$C$32,5,IF(Kundendaten!L613&gt;=Einstellungen!$C$33,4,IF(Kundendaten!L613&gt;=Einstellungen!$C$34,3,IF(Kundendaten!L613&gt;=Einstellungen!$C$35,2,1)))))))</f>
        <v/>
      </c>
      <c r="N612" s="37" t="str">
        <f>IF(Kundendaten!C613="","",IF(K612=-1,"",IF(K612=0,0,IF(SUM(Einstellungen!$G$15,Einstellungen!$G$24,Einstellungen!$G$32)&lt;&gt;100,"—",ROUND((K612*Einstellungen!$G$15+L612*Einstellungen!$G$24+M612*Einstellungen!$G$32)/100,1)))))</f>
        <v/>
      </c>
      <c r="O612" s="37" t="str">
        <f>IF(Kundendaten!C613="","",IF(K612=-1,"⚠ Datenfehler",IF(K612=0,"Inaktiv",IF(SUM(Einstellungen!$G$15,Einstellungen!$G$24,Einstellungen!$G$32)&lt;&gt;100,"—",IF(N612&gt;=4,"Champion",IF(N612&gt;=3,"Entwicklung",IF(N612&gt;=2,"Gefährdet","Abwanderung")))))))</f>
        <v/>
      </c>
    </row>
    <row r="613" spans="2:15" ht="14.25" customHeight="1" x14ac:dyDescent="0.35">
      <c r="B613" s="37" t="str">
        <f>IF(Kundendaten!C614="","",Kundendaten!B614)</f>
        <v/>
      </c>
      <c r="C613" s="38" t="str">
        <f>IF(Kundendaten!C614="","",IF(Kundendaten!C614="","",Kundendaten!C614))</f>
        <v/>
      </c>
      <c r="D613" s="38" t="str">
        <f>IF(Kundendaten!C614="","",IF(Kundendaten!D614="","",Kundendaten!D614))</f>
        <v/>
      </c>
      <c r="E613" s="38" t="str">
        <f>IF(Kundendaten!C614="","",IF(Kundendaten!E614="","",Kundendaten!E614))</f>
        <v/>
      </c>
      <c r="F613" s="38" t="str">
        <f>IF(Kundendaten!C614="","",IF(Kundendaten!F614="","",Kundendaten!F614))</f>
        <v/>
      </c>
      <c r="G613" s="37" t="str">
        <f>IF(Kundendaten!C614="","",IF(Kundendaten!G614="","",Kundendaten!G614))</f>
        <v/>
      </c>
      <c r="H613" s="38" t="str">
        <f>IF(Kundendaten!C614="","",IF(Kundendaten!H614="","",Kundendaten!H614))</f>
        <v/>
      </c>
      <c r="I613" s="37" t="str">
        <f>IF(Kundendaten!C614="","",IF(Kundendaten!I614="","",IF(OR(UPPER(Kundendaten!I614)="D",UPPER(Kundendaten!I614)="DE",UPPER(Kundendaten!I614)="DEU",UPPER(Kundendaten!I614)="DEUTSCHLAND",UPPER(Kundendaten!I614)="GERMANY",UPPER(Kundendaten!I614)="GER"),"",IFERROR(UPPER(VLOOKUP(UPPER(Kundendaten!I614),Laendercodes!$A:$B,2,FALSE())),UPPER(Kundendaten!I614)))))</f>
        <v/>
      </c>
      <c r="J613" s="59" t="str">
        <f>IF(Kundendaten!C614="","",Einstellungen!$C$9-Kundendaten!J614)</f>
        <v/>
      </c>
      <c r="K613" s="37" t="str">
        <f>IF(Kundendaten!C614="","",IF(J613&lt;0,-1,IF(J613&gt;Einstellungen!$C$11,0,IF(J613&lt;=Einstellungen!$D$15,5,IF(J613&lt;=Einstellungen!$D$16,4,IF(J613&lt;=Einstellungen!$D$17,3,IF(J613&lt;=Einstellungen!$D$18,2,1)))))))</f>
        <v/>
      </c>
      <c r="L613" s="37" t="str">
        <f>IF(Kundendaten!C614="","",IF(J613&lt;0,-1,IF(J613&gt;Einstellungen!$C$11,0,IF(Kundendaten!K614&gt;=Einstellungen!$C$24,5,IF(Kundendaten!K614&gt;=Einstellungen!$C$25,4,IF(Kundendaten!K614&gt;=Einstellungen!$C$26,3,IF(Kundendaten!K614&gt;=Einstellungen!$C$27,2,1)))))))</f>
        <v/>
      </c>
      <c r="M613" s="37" t="str">
        <f>IF(Kundendaten!C614="","",IF(J613&lt;0,-1,IF(J613&gt;Einstellungen!$C$11,0,IF(Kundendaten!L614&gt;=Einstellungen!$C$32,5,IF(Kundendaten!L614&gt;=Einstellungen!$C$33,4,IF(Kundendaten!L614&gt;=Einstellungen!$C$34,3,IF(Kundendaten!L614&gt;=Einstellungen!$C$35,2,1)))))))</f>
        <v/>
      </c>
      <c r="N613" s="37" t="str">
        <f>IF(Kundendaten!C614="","",IF(K613=-1,"",IF(K613=0,0,IF(SUM(Einstellungen!$G$15,Einstellungen!$G$24,Einstellungen!$G$32)&lt;&gt;100,"—",ROUND((K613*Einstellungen!$G$15+L613*Einstellungen!$G$24+M613*Einstellungen!$G$32)/100,1)))))</f>
        <v/>
      </c>
      <c r="O613" s="37" t="str">
        <f>IF(Kundendaten!C614="","",IF(K613=-1,"⚠ Datenfehler",IF(K613=0,"Inaktiv",IF(SUM(Einstellungen!$G$15,Einstellungen!$G$24,Einstellungen!$G$32)&lt;&gt;100,"—",IF(N613&gt;=4,"Champion",IF(N613&gt;=3,"Entwicklung",IF(N613&gt;=2,"Gefährdet","Abwanderung")))))))</f>
        <v/>
      </c>
    </row>
    <row r="614" spans="2:15" ht="14.25" customHeight="1" x14ac:dyDescent="0.35">
      <c r="B614" s="37" t="str">
        <f>IF(Kundendaten!C615="","",Kundendaten!B615)</f>
        <v/>
      </c>
      <c r="C614" s="38" t="str">
        <f>IF(Kundendaten!C615="","",IF(Kundendaten!C615="","",Kundendaten!C615))</f>
        <v/>
      </c>
      <c r="D614" s="38" t="str">
        <f>IF(Kundendaten!C615="","",IF(Kundendaten!D615="","",Kundendaten!D615))</f>
        <v/>
      </c>
      <c r="E614" s="38" t="str">
        <f>IF(Kundendaten!C615="","",IF(Kundendaten!E615="","",Kundendaten!E615))</f>
        <v/>
      </c>
      <c r="F614" s="38" t="str">
        <f>IF(Kundendaten!C615="","",IF(Kundendaten!F615="","",Kundendaten!F615))</f>
        <v/>
      </c>
      <c r="G614" s="37" t="str">
        <f>IF(Kundendaten!C615="","",IF(Kundendaten!G615="","",Kundendaten!G615))</f>
        <v/>
      </c>
      <c r="H614" s="38" t="str">
        <f>IF(Kundendaten!C615="","",IF(Kundendaten!H615="","",Kundendaten!H615))</f>
        <v/>
      </c>
      <c r="I614" s="37" t="str">
        <f>IF(Kundendaten!C615="","",IF(Kundendaten!I615="","",IF(OR(UPPER(Kundendaten!I615)="D",UPPER(Kundendaten!I615)="DE",UPPER(Kundendaten!I615)="DEU",UPPER(Kundendaten!I615)="DEUTSCHLAND",UPPER(Kundendaten!I615)="GERMANY",UPPER(Kundendaten!I615)="GER"),"",IFERROR(UPPER(VLOOKUP(UPPER(Kundendaten!I615),Laendercodes!$A:$B,2,FALSE())),UPPER(Kundendaten!I615)))))</f>
        <v/>
      </c>
      <c r="J614" s="59" t="str">
        <f>IF(Kundendaten!C615="","",Einstellungen!$C$9-Kundendaten!J615)</f>
        <v/>
      </c>
      <c r="K614" s="37" t="str">
        <f>IF(Kundendaten!C615="","",IF(J614&lt;0,-1,IF(J614&gt;Einstellungen!$C$11,0,IF(J614&lt;=Einstellungen!$D$15,5,IF(J614&lt;=Einstellungen!$D$16,4,IF(J614&lt;=Einstellungen!$D$17,3,IF(J614&lt;=Einstellungen!$D$18,2,1)))))))</f>
        <v/>
      </c>
      <c r="L614" s="37" t="str">
        <f>IF(Kundendaten!C615="","",IF(J614&lt;0,-1,IF(J614&gt;Einstellungen!$C$11,0,IF(Kundendaten!K615&gt;=Einstellungen!$C$24,5,IF(Kundendaten!K615&gt;=Einstellungen!$C$25,4,IF(Kundendaten!K615&gt;=Einstellungen!$C$26,3,IF(Kundendaten!K615&gt;=Einstellungen!$C$27,2,1)))))))</f>
        <v/>
      </c>
      <c r="M614" s="37" t="str">
        <f>IF(Kundendaten!C615="","",IF(J614&lt;0,-1,IF(J614&gt;Einstellungen!$C$11,0,IF(Kundendaten!L615&gt;=Einstellungen!$C$32,5,IF(Kundendaten!L615&gt;=Einstellungen!$C$33,4,IF(Kundendaten!L615&gt;=Einstellungen!$C$34,3,IF(Kundendaten!L615&gt;=Einstellungen!$C$35,2,1)))))))</f>
        <v/>
      </c>
      <c r="N614" s="37" t="str">
        <f>IF(Kundendaten!C615="","",IF(K614=-1,"",IF(K614=0,0,IF(SUM(Einstellungen!$G$15,Einstellungen!$G$24,Einstellungen!$G$32)&lt;&gt;100,"—",ROUND((K614*Einstellungen!$G$15+L614*Einstellungen!$G$24+M614*Einstellungen!$G$32)/100,1)))))</f>
        <v/>
      </c>
      <c r="O614" s="37" t="str">
        <f>IF(Kundendaten!C615="","",IF(K614=-1,"⚠ Datenfehler",IF(K614=0,"Inaktiv",IF(SUM(Einstellungen!$G$15,Einstellungen!$G$24,Einstellungen!$G$32)&lt;&gt;100,"—",IF(N614&gt;=4,"Champion",IF(N614&gt;=3,"Entwicklung",IF(N614&gt;=2,"Gefährdet","Abwanderung")))))))</f>
        <v/>
      </c>
    </row>
    <row r="615" spans="2:15" ht="14.25" customHeight="1" x14ac:dyDescent="0.35">
      <c r="B615" s="37" t="str">
        <f>IF(Kundendaten!C616="","",Kundendaten!B616)</f>
        <v/>
      </c>
      <c r="C615" s="38" t="str">
        <f>IF(Kundendaten!C616="","",IF(Kundendaten!C616="","",Kundendaten!C616))</f>
        <v/>
      </c>
      <c r="D615" s="38" t="str">
        <f>IF(Kundendaten!C616="","",IF(Kundendaten!D616="","",Kundendaten!D616))</f>
        <v/>
      </c>
      <c r="E615" s="38" t="str">
        <f>IF(Kundendaten!C616="","",IF(Kundendaten!E616="","",Kundendaten!E616))</f>
        <v/>
      </c>
      <c r="F615" s="38" t="str">
        <f>IF(Kundendaten!C616="","",IF(Kundendaten!F616="","",Kundendaten!F616))</f>
        <v/>
      </c>
      <c r="G615" s="37" t="str">
        <f>IF(Kundendaten!C616="","",IF(Kundendaten!G616="","",Kundendaten!G616))</f>
        <v/>
      </c>
      <c r="H615" s="38" t="str">
        <f>IF(Kundendaten!C616="","",IF(Kundendaten!H616="","",Kundendaten!H616))</f>
        <v/>
      </c>
      <c r="I615" s="37" t="str">
        <f>IF(Kundendaten!C616="","",IF(Kundendaten!I616="","",IF(OR(UPPER(Kundendaten!I616)="D",UPPER(Kundendaten!I616)="DE",UPPER(Kundendaten!I616)="DEU",UPPER(Kundendaten!I616)="DEUTSCHLAND",UPPER(Kundendaten!I616)="GERMANY",UPPER(Kundendaten!I616)="GER"),"",IFERROR(UPPER(VLOOKUP(UPPER(Kundendaten!I616),Laendercodes!$A:$B,2,FALSE())),UPPER(Kundendaten!I616)))))</f>
        <v/>
      </c>
      <c r="J615" s="59" t="str">
        <f>IF(Kundendaten!C616="","",Einstellungen!$C$9-Kundendaten!J616)</f>
        <v/>
      </c>
      <c r="K615" s="37" t="str">
        <f>IF(Kundendaten!C616="","",IF(J615&lt;0,-1,IF(J615&gt;Einstellungen!$C$11,0,IF(J615&lt;=Einstellungen!$D$15,5,IF(J615&lt;=Einstellungen!$D$16,4,IF(J615&lt;=Einstellungen!$D$17,3,IF(J615&lt;=Einstellungen!$D$18,2,1)))))))</f>
        <v/>
      </c>
      <c r="L615" s="37" t="str">
        <f>IF(Kundendaten!C616="","",IF(J615&lt;0,-1,IF(J615&gt;Einstellungen!$C$11,0,IF(Kundendaten!K616&gt;=Einstellungen!$C$24,5,IF(Kundendaten!K616&gt;=Einstellungen!$C$25,4,IF(Kundendaten!K616&gt;=Einstellungen!$C$26,3,IF(Kundendaten!K616&gt;=Einstellungen!$C$27,2,1)))))))</f>
        <v/>
      </c>
      <c r="M615" s="37" t="str">
        <f>IF(Kundendaten!C616="","",IF(J615&lt;0,-1,IF(J615&gt;Einstellungen!$C$11,0,IF(Kundendaten!L616&gt;=Einstellungen!$C$32,5,IF(Kundendaten!L616&gt;=Einstellungen!$C$33,4,IF(Kundendaten!L616&gt;=Einstellungen!$C$34,3,IF(Kundendaten!L616&gt;=Einstellungen!$C$35,2,1)))))))</f>
        <v/>
      </c>
      <c r="N615" s="37" t="str">
        <f>IF(Kundendaten!C616="","",IF(K615=-1,"",IF(K615=0,0,IF(SUM(Einstellungen!$G$15,Einstellungen!$G$24,Einstellungen!$G$32)&lt;&gt;100,"—",ROUND((K615*Einstellungen!$G$15+L615*Einstellungen!$G$24+M615*Einstellungen!$G$32)/100,1)))))</f>
        <v/>
      </c>
      <c r="O615" s="37" t="str">
        <f>IF(Kundendaten!C616="","",IF(K615=-1,"⚠ Datenfehler",IF(K615=0,"Inaktiv",IF(SUM(Einstellungen!$G$15,Einstellungen!$G$24,Einstellungen!$G$32)&lt;&gt;100,"—",IF(N615&gt;=4,"Champion",IF(N615&gt;=3,"Entwicklung",IF(N615&gt;=2,"Gefährdet","Abwanderung")))))))</f>
        <v/>
      </c>
    </row>
    <row r="616" spans="2:15" ht="14.25" customHeight="1" x14ac:dyDescent="0.35">
      <c r="B616" s="37" t="str">
        <f>IF(Kundendaten!C617="","",Kundendaten!B617)</f>
        <v/>
      </c>
      <c r="C616" s="38" t="str">
        <f>IF(Kundendaten!C617="","",IF(Kundendaten!C617="","",Kundendaten!C617))</f>
        <v/>
      </c>
      <c r="D616" s="38" t="str">
        <f>IF(Kundendaten!C617="","",IF(Kundendaten!D617="","",Kundendaten!D617))</f>
        <v/>
      </c>
      <c r="E616" s="38" t="str">
        <f>IF(Kundendaten!C617="","",IF(Kundendaten!E617="","",Kundendaten!E617))</f>
        <v/>
      </c>
      <c r="F616" s="38" t="str">
        <f>IF(Kundendaten!C617="","",IF(Kundendaten!F617="","",Kundendaten!F617))</f>
        <v/>
      </c>
      <c r="G616" s="37" t="str">
        <f>IF(Kundendaten!C617="","",IF(Kundendaten!G617="","",Kundendaten!G617))</f>
        <v/>
      </c>
      <c r="H616" s="38" t="str">
        <f>IF(Kundendaten!C617="","",IF(Kundendaten!H617="","",Kundendaten!H617))</f>
        <v/>
      </c>
      <c r="I616" s="37" t="str">
        <f>IF(Kundendaten!C617="","",IF(Kundendaten!I617="","",IF(OR(UPPER(Kundendaten!I617)="D",UPPER(Kundendaten!I617)="DE",UPPER(Kundendaten!I617)="DEU",UPPER(Kundendaten!I617)="DEUTSCHLAND",UPPER(Kundendaten!I617)="GERMANY",UPPER(Kundendaten!I617)="GER"),"",IFERROR(UPPER(VLOOKUP(UPPER(Kundendaten!I617),Laendercodes!$A:$B,2,FALSE())),UPPER(Kundendaten!I617)))))</f>
        <v/>
      </c>
      <c r="J616" s="59" t="str">
        <f>IF(Kundendaten!C617="","",Einstellungen!$C$9-Kundendaten!J617)</f>
        <v/>
      </c>
      <c r="K616" s="37" t="str">
        <f>IF(Kundendaten!C617="","",IF(J616&lt;0,-1,IF(J616&gt;Einstellungen!$C$11,0,IF(J616&lt;=Einstellungen!$D$15,5,IF(J616&lt;=Einstellungen!$D$16,4,IF(J616&lt;=Einstellungen!$D$17,3,IF(J616&lt;=Einstellungen!$D$18,2,1)))))))</f>
        <v/>
      </c>
      <c r="L616" s="37" t="str">
        <f>IF(Kundendaten!C617="","",IF(J616&lt;0,-1,IF(J616&gt;Einstellungen!$C$11,0,IF(Kundendaten!K617&gt;=Einstellungen!$C$24,5,IF(Kundendaten!K617&gt;=Einstellungen!$C$25,4,IF(Kundendaten!K617&gt;=Einstellungen!$C$26,3,IF(Kundendaten!K617&gt;=Einstellungen!$C$27,2,1)))))))</f>
        <v/>
      </c>
      <c r="M616" s="37" t="str">
        <f>IF(Kundendaten!C617="","",IF(J616&lt;0,-1,IF(J616&gt;Einstellungen!$C$11,0,IF(Kundendaten!L617&gt;=Einstellungen!$C$32,5,IF(Kundendaten!L617&gt;=Einstellungen!$C$33,4,IF(Kundendaten!L617&gt;=Einstellungen!$C$34,3,IF(Kundendaten!L617&gt;=Einstellungen!$C$35,2,1)))))))</f>
        <v/>
      </c>
      <c r="N616" s="37" t="str">
        <f>IF(Kundendaten!C617="","",IF(K616=-1,"",IF(K616=0,0,IF(SUM(Einstellungen!$G$15,Einstellungen!$G$24,Einstellungen!$G$32)&lt;&gt;100,"—",ROUND((K616*Einstellungen!$G$15+L616*Einstellungen!$G$24+M616*Einstellungen!$G$32)/100,1)))))</f>
        <v/>
      </c>
      <c r="O616" s="37" t="str">
        <f>IF(Kundendaten!C617="","",IF(K616=-1,"⚠ Datenfehler",IF(K616=0,"Inaktiv",IF(SUM(Einstellungen!$G$15,Einstellungen!$G$24,Einstellungen!$G$32)&lt;&gt;100,"—",IF(N616&gt;=4,"Champion",IF(N616&gt;=3,"Entwicklung",IF(N616&gt;=2,"Gefährdet","Abwanderung")))))))</f>
        <v/>
      </c>
    </row>
    <row r="617" spans="2:15" ht="14.25" customHeight="1" x14ac:dyDescent="0.35">
      <c r="B617" s="37" t="str">
        <f>IF(Kundendaten!C618="","",Kundendaten!B618)</f>
        <v/>
      </c>
      <c r="C617" s="38" t="str">
        <f>IF(Kundendaten!C618="","",IF(Kundendaten!C618="","",Kundendaten!C618))</f>
        <v/>
      </c>
      <c r="D617" s="38" t="str">
        <f>IF(Kundendaten!C618="","",IF(Kundendaten!D618="","",Kundendaten!D618))</f>
        <v/>
      </c>
      <c r="E617" s="38" t="str">
        <f>IF(Kundendaten!C618="","",IF(Kundendaten!E618="","",Kundendaten!E618))</f>
        <v/>
      </c>
      <c r="F617" s="38" t="str">
        <f>IF(Kundendaten!C618="","",IF(Kundendaten!F618="","",Kundendaten!F618))</f>
        <v/>
      </c>
      <c r="G617" s="37" t="str">
        <f>IF(Kundendaten!C618="","",IF(Kundendaten!G618="","",Kundendaten!G618))</f>
        <v/>
      </c>
      <c r="H617" s="38" t="str">
        <f>IF(Kundendaten!C618="","",IF(Kundendaten!H618="","",Kundendaten!H618))</f>
        <v/>
      </c>
      <c r="I617" s="37" t="str">
        <f>IF(Kundendaten!C618="","",IF(Kundendaten!I618="","",IF(OR(UPPER(Kundendaten!I618)="D",UPPER(Kundendaten!I618)="DE",UPPER(Kundendaten!I618)="DEU",UPPER(Kundendaten!I618)="DEUTSCHLAND",UPPER(Kundendaten!I618)="GERMANY",UPPER(Kundendaten!I618)="GER"),"",IFERROR(UPPER(VLOOKUP(UPPER(Kundendaten!I618),Laendercodes!$A:$B,2,FALSE())),UPPER(Kundendaten!I618)))))</f>
        <v/>
      </c>
      <c r="J617" s="59" t="str">
        <f>IF(Kundendaten!C618="","",Einstellungen!$C$9-Kundendaten!J618)</f>
        <v/>
      </c>
      <c r="K617" s="37" t="str">
        <f>IF(Kundendaten!C618="","",IF(J617&lt;0,-1,IF(J617&gt;Einstellungen!$C$11,0,IF(J617&lt;=Einstellungen!$D$15,5,IF(J617&lt;=Einstellungen!$D$16,4,IF(J617&lt;=Einstellungen!$D$17,3,IF(J617&lt;=Einstellungen!$D$18,2,1)))))))</f>
        <v/>
      </c>
      <c r="L617" s="37" t="str">
        <f>IF(Kundendaten!C618="","",IF(J617&lt;0,-1,IF(J617&gt;Einstellungen!$C$11,0,IF(Kundendaten!K618&gt;=Einstellungen!$C$24,5,IF(Kundendaten!K618&gt;=Einstellungen!$C$25,4,IF(Kundendaten!K618&gt;=Einstellungen!$C$26,3,IF(Kundendaten!K618&gt;=Einstellungen!$C$27,2,1)))))))</f>
        <v/>
      </c>
      <c r="M617" s="37" t="str">
        <f>IF(Kundendaten!C618="","",IF(J617&lt;0,-1,IF(J617&gt;Einstellungen!$C$11,0,IF(Kundendaten!L618&gt;=Einstellungen!$C$32,5,IF(Kundendaten!L618&gt;=Einstellungen!$C$33,4,IF(Kundendaten!L618&gt;=Einstellungen!$C$34,3,IF(Kundendaten!L618&gt;=Einstellungen!$C$35,2,1)))))))</f>
        <v/>
      </c>
      <c r="N617" s="37" t="str">
        <f>IF(Kundendaten!C618="","",IF(K617=-1,"",IF(K617=0,0,IF(SUM(Einstellungen!$G$15,Einstellungen!$G$24,Einstellungen!$G$32)&lt;&gt;100,"—",ROUND((K617*Einstellungen!$G$15+L617*Einstellungen!$G$24+M617*Einstellungen!$G$32)/100,1)))))</f>
        <v/>
      </c>
      <c r="O617" s="37" t="str">
        <f>IF(Kundendaten!C618="","",IF(K617=-1,"⚠ Datenfehler",IF(K617=0,"Inaktiv",IF(SUM(Einstellungen!$G$15,Einstellungen!$G$24,Einstellungen!$G$32)&lt;&gt;100,"—",IF(N617&gt;=4,"Champion",IF(N617&gt;=3,"Entwicklung",IF(N617&gt;=2,"Gefährdet","Abwanderung")))))))</f>
        <v/>
      </c>
    </row>
    <row r="618" spans="2:15" ht="14.25" customHeight="1" x14ac:dyDescent="0.35">
      <c r="B618" s="37" t="str">
        <f>IF(Kundendaten!C619="","",Kundendaten!B619)</f>
        <v/>
      </c>
      <c r="C618" s="38" t="str">
        <f>IF(Kundendaten!C619="","",IF(Kundendaten!C619="","",Kundendaten!C619))</f>
        <v/>
      </c>
      <c r="D618" s="38" t="str">
        <f>IF(Kundendaten!C619="","",IF(Kundendaten!D619="","",Kundendaten!D619))</f>
        <v/>
      </c>
      <c r="E618" s="38" t="str">
        <f>IF(Kundendaten!C619="","",IF(Kundendaten!E619="","",Kundendaten!E619))</f>
        <v/>
      </c>
      <c r="F618" s="38" t="str">
        <f>IF(Kundendaten!C619="","",IF(Kundendaten!F619="","",Kundendaten!F619))</f>
        <v/>
      </c>
      <c r="G618" s="37" t="str">
        <f>IF(Kundendaten!C619="","",IF(Kundendaten!G619="","",Kundendaten!G619))</f>
        <v/>
      </c>
      <c r="H618" s="38" t="str">
        <f>IF(Kundendaten!C619="","",IF(Kundendaten!H619="","",Kundendaten!H619))</f>
        <v/>
      </c>
      <c r="I618" s="37" t="str">
        <f>IF(Kundendaten!C619="","",IF(Kundendaten!I619="","",IF(OR(UPPER(Kundendaten!I619)="D",UPPER(Kundendaten!I619)="DE",UPPER(Kundendaten!I619)="DEU",UPPER(Kundendaten!I619)="DEUTSCHLAND",UPPER(Kundendaten!I619)="GERMANY",UPPER(Kundendaten!I619)="GER"),"",IFERROR(UPPER(VLOOKUP(UPPER(Kundendaten!I619),Laendercodes!$A:$B,2,FALSE())),UPPER(Kundendaten!I619)))))</f>
        <v/>
      </c>
      <c r="J618" s="59" t="str">
        <f>IF(Kundendaten!C619="","",Einstellungen!$C$9-Kundendaten!J619)</f>
        <v/>
      </c>
      <c r="K618" s="37" t="str">
        <f>IF(Kundendaten!C619="","",IF(J618&lt;0,-1,IF(J618&gt;Einstellungen!$C$11,0,IF(J618&lt;=Einstellungen!$D$15,5,IF(J618&lt;=Einstellungen!$D$16,4,IF(J618&lt;=Einstellungen!$D$17,3,IF(J618&lt;=Einstellungen!$D$18,2,1)))))))</f>
        <v/>
      </c>
      <c r="L618" s="37" t="str">
        <f>IF(Kundendaten!C619="","",IF(J618&lt;0,-1,IF(J618&gt;Einstellungen!$C$11,0,IF(Kundendaten!K619&gt;=Einstellungen!$C$24,5,IF(Kundendaten!K619&gt;=Einstellungen!$C$25,4,IF(Kundendaten!K619&gt;=Einstellungen!$C$26,3,IF(Kundendaten!K619&gt;=Einstellungen!$C$27,2,1)))))))</f>
        <v/>
      </c>
      <c r="M618" s="37" t="str">
        <f>IF(Kundendaten!C619="","",IF(J618&lt;0,-1,IF(J618&gt;Einstellungen!$C$11,0,IF(Kundendaten!L619&gt;=Einstellungen!$C$32,5,IF(Kundendaten!L619&gt;=Einstellungen!$C$33,4,IF(Kundendaten!L619&gt;=Einstellungen!$C$34,3,IF(Kundendaten!L619&gt;=Einstellungen!$C$35,2,1)))))))</f>
        <v/>
      </c>
      <c r="N618" s="37" t="str">
        <f>IF(Kundendaten!C619="","",IF(K618=-1,"",IF(K618=0,0,IF(SUM(Einstellungen!$G$15,Einstellungen!$G$24,Einstellungen!$G$32)&lt;&gt;100,"—",ROUND((K618*Einstellungen!$G$15+L618*Einstellungen!$G$24+M618*Einstellungen!$G$32)/100,1)))))</f>
        <v/>
      </c>
      <c r="O618" s="37" t="str">
        <f>IF(Kundendaten!C619="","",IF(K618=-1,"⚠ Datenfehler",IF(K618=0,"Inaktiv",IF(SUM(Einstellungen!$G$15,Einstellungen!$G$24,Einstellungen!$G$32)&lt;&gt;100,"—",IF(N618&gt;=4,"Champion",IF(N618&gt;=3,"Entwicklung",IF(N618&gt;=2,"Gefährdet","Abwanderung")))))))</f>
        <v/>
      </c>
    </row>
    <row r="619" spans="2:15" ht="14.25" customHeight="1" x14ac:dyDescent="0.35">
      <c r="B619" s="37" t="str">
        <f>IF(Kundendaten!C620="","",Kundendaten!B620)</f>
        <v/>
      </c>
      <c r="C619" s="38" t="str">
        <f>IF(Kundendaten!C620="","",IF(Kundendaten!C620="","",Kundendaten!C620))</f>
        <v/>
      </c>
      <c r="D619" s="38" t="str">
        <f>IF(Kundendaten!C620="","",IF(Kundendaten!D620="","",Kundendaten!D620))</f>
        <v/>
      </c>
      <c r="E619" s="38" t="str">
        <f>IF(Kundendaten!C620="","",IF(Kundendaten!E620="","",Kundendaten!E620))</f>
        <v/>
      </c>
      <c r="F619" s="38" t="str">
        <f>IF(Kundendaten!C620="","",IF(Kundendaten!F620="","",Kundendaten!F620))</f>
        <v/>
      </c>
      <c r="G619" s="37" t="str">
        <f>IF(Kundendaten!C620="","",IF(Kundendaten!G620="","",Kundendaten!G620))</f>
        <v/>
      </c>
      <c r="H619" s="38" t="str">
        <f>IF(Kundendaten!C620="","",IF(Kundendaten!H620="","",Kundendaten!H620))</f>
        <v/>
      </c>
      <c r="I619" s="37" t="str">
        <f>IF(Kundendaten!C620="","",IF(Kundendaten!I620="","",IF(OR(UPPER(Kundendaten!I620)="D",UPPER(Kundendaten!I620)="DE",UPPER(Kundendaten!I620)="DEU",UPPER(Kundendaten!I620)="DEUTSCHLAND",UPPER(Kundendaten!I620)="GERMANY",UPPER(Kundendaten!I620)="GER"),"",IFERROR(UPPER(VLOOKUP(UPPER(Kundendaten!I620),Laendercodes!$A:$B,2,FALSE())),UPPER(Kundendaten!I620)))))</f>
        <v/>
      </c>
      <c r="J619" s="59" t="str">
        <f>IF(Kundendaten!C620="","",Einstellungen!$C$9-Kundendaten!J620)</f>
        <v/>
      </c>
      <c r="K619" s="37" t="str">
        <f>IF(Kundendaten!C620="","",IF(J619&lt;0,-1,IF(J619&gt;Einstellungen!$C$11,0,IF(J619&lt;=Einstellungen!$D$15,5,IF(J619&lt;=Einstellungen!$D$16,4,IF(J619&lt;=Einstellungen!$D$17,3,IF(J619&lt;=Einstellungen!$D$18,2,1)))))))</f>
        <v/>
      </c>
      <c r="L619" s="37" t="str">
        <f>IF(Kundendaten!C620="","",IF(J619&lt;0,-1,IF(J619&gt;Einstellungen!$C$11,0,IF(Kundendaten!K620&gt;=Einstellungen!$C$24,5,IF(Kundendaten!K620&gt;=Einstellungen!$C$25,4,IF(Kundendaten!K620&gt;=Einstellungen!$C$26,3,IF(Kundendaten!K620&gt;=Einstellungen!$C$27,2,1)))))))</f>
        <v/>
      </c>
      <c r="M619" s="37" t="str">
        <f>IF(Kundendaten!C620="","",IF(J619&lt;0,-1,IF(J619&gt;Einstellungen!$C$11,0,IF(Kundendaten!L620&gt;=Einstellungen!$C$32,5,IF(Kundendaten!L620&gt;=Einstellungen!$C$33,4,IF(Kundendaten!L620&gt;=Einstellungen!$C$34,3,IF(Kundendaten!L620&gt;=Einstellungen!$C$35,2,1)))))))</f>
        <v/>
      </c>
      <c r="N619" s="37" t="str">
        <f>IF(Kundendaten!C620="","",IF(K619=-1,"",IF(K619=0,0,IF(SUM(Einstellungen!$G$15,Einstellungen!$G$24,Einstellungen!$G$32)&lt;&gt;100,"—",ROUND((K619*Einstellungen!$G$15+L619*Einstellungen!$G$24+M619*Einstellungen!$G$32)/100,1)))))</f>
        <v/>
      </c>
      <c r="O619" s="37" t="str">
        <f>IF(Kundendaten!C620="","",IF(K619=-1,"⚠ Datenfehler",IF(K619=0,"Inaktiv",IF(SUM(Einstellungen!$G$15,Einstellungen!$G$24,Einstellungen!$G$32)&lt;&gt;100,"—",IF(N619&gt;=4,"Champion",IF(N619&gt;=3,"Entwicklung",IF(N619&gt;=2,"Gefährdet","Abwanderung")))))))</f>
        <v/>
      </c>
    </row>
    <row r="620" spans="2:15" ht="14.25" customHeight="1" x14ac:dyDescent="0.35">
      <c r="B620" s="37" t="str">
        <f>IF(Kundendaten!C621="","",Kundendaten!B621)</f>
        <v/>
      </c>
      <c r="C620" s="38" t="str">
        <f>IF(Kundendaten!C621="","",IF(Kundendaten!C621="","",Kundendaten!C621))</f>
        <v/>
      </c>
      <c r="D620" s="38" t="str">
        <f>IF(Kundendaten!C621="","",IF(Kundendaten!D621="","",Kundendaten!D621))</f>
        <v/>
      </c>
      <c r="E620" s="38" t="str">
        <f>IF(Kundendaten!C621="","",IF(Kundendaten!E621="","",Kundendaten!E621))</f>
        <v/>
      </c>
      <c r="F620" s="38" t="str">
        <f>IF(Kundendaten!C621="","",IF(Kundendaten!F621="","",Kundendaten!F621))</f>
        <v/>
      </c>
      <c r="G620" s="37" t="str">
        <f>IF(Kundendaten!C621="","",IF(Kundendaten!G621="","",Kundendaten!G621))</f>
        <v/>
      </c>
      <c r="H620" s="38" t="str">
        <f>IF(Kundendaten!C621="","",IF(Kundendaten!H621="","",Kundendaten!H621))</f>
        <v/>
      </c>
      <c r="I620" s="37" t="str">
        <f>IF(Kundendaten!C621="","",IF(Kundendaten!I621="","",IF(OR(UPPER(Kundendaten!I621)="D",UPPER(Kundendaten!I621)="DE",UPPER(Kundendaten!I621)="DEU",UPPER(Kundendaten!I621)="DEUTSCHLAND",UPPER(Kundendaten!I621)="GERMANY",UPPER(Kundendaten!I621)="GER"),"",IFERROR(UPPER(VLOOKUP(UPPER(Kundendaten!I621),Laendercodes!$A:$B,2,FALSE())),UPPER(Kundendaten!I621)))))</f>
        <v/>
      </c>
      <c r="J620" s="59" t="str">
        <f>IF(Kundendaten!C621="","",Einstellungen!$C$9-Kundendaten!J621)</f>
        <v/>
      </c>
      <c r="K620" s="37" t="str">
        <f>IF(Kundendaten!C621="","",IF(J620&lt;0,-1,IF(J620&gt;Einstellungen!$C$11,0,IF(J620&lt;=Einstellungen!$D$15,5,IF(J620&lt;=Einstellungen!$D$16,4,IF(J620&lt;=Einstellungen!$D$17,3,IF(J620&lt;=Einstellungen!$D$18,2,1)))))))</f>
        <v/>
      </c>
      <c r="L620" s="37" t="str">
        <f>IF(Kundendaten!C621="","",IF(J620&lt;0,-1,IF(J620&gt;Einstellungen!$C$11,0,IF(Kundendaten!K621&gt;=Einstellungen!$C$24,5,IF(Kundendaten!K621&gt;=Einstellungen!$C$25,4,IF(Kundendaten!K621&gt;=Einstellungen!$C$26,3,IF(Kundendaten!K621&gt;=Einstellungen!$C$27,2,1)))))))</f>
        <v/>
      </c>
      <c r="M620" s="37" t="str">
        <f>IF(Kundendaten!C621="","",IF(J620&lt;0,-1,IF(J620&gt;Einstellungen!$C$11,0,IF(Kundendaten!L621&gt;=Einstellungen!$C$32,5,IF(Kundendaten!L621&gt;=Einstellungen!$C$33,4,IF(Kundendaten!L621&gt;=Einstellungen!$C$34,3,IF(Kundendaten!L621&gt;=Einstellungen!$C$35,2,1)))))))</f>
        <v/>
      </c>
      <c r="N620" s="37" t="str">
        <f>IF(Kundendaten!C621="","",IF(K620=-1,"",IF(K620=0,0,IF(SUM(Einstellungen!$G$15,Einstellungen!$G$24,Einstellungen!$G$32)&lt;&gt;100,"—",ROUND((K620*Einstellungen!$G$15+L620*Einstellungen!$G$24+M620*Einstellungen!$G$32)/100,1)))))</f>
        <v/>
      </c>
      <c r="O620" s="37" t="str">
        <f>IF(Kundendaten!C621="","",IF(K620=-1,"⚠ Datenfehler",IF(K620=0,"Inaktiv",IF(SUM(Einstellungen!$G$15,Einstellungen!$G$24,Einstellungen!$G$32)&lt;&gt;100,"—",IF(N620&gt;=4,"Champion",IF(N620&gt;=3,"Entwicklung",IF(N620&gt;=2,"Gefährdet","Abwanderung")))))))</f>
        <v/>
      </c>
    </row>
    <row r="621" spans="2:15" ht="14.25" customHeight="1" x14ac:dyDescent="0.35">
      <c r="B621" s="37" t="str">
        <f>IF(Kundendaten!C622="","",Kundendaten!B622)</f>
        <v/>
      </c>
      <c r="C621" s="38" t="str">
        <f>IF(Kundendaten!C622="","",IF(Kundendaten!C622="","",Kundendaten!C622))</f>
        <v/>
      </c>
      <c r="D621" s="38" t="str">
        <f>IF(Kundendaten!C622="","",IF(Kundendaten!D622="","",Kundendaten!D622))</f>
        <v/>
      </c>
      <c r="E621" s="38" t="str">
        <f>IF(Kundendaten!C622="","",IF(Kundendaten!E622="","",Kundendaten!E622))</f>
        <v/>
      </c>
      <c r="F621" s="38" t="str">
        <f>IF(Kundendaten!C622="","",IF(Kundendaten!F622="","",Kundendaten!F622))</f>
        <v/>
      </c>
      <c r="G621" s="37" t="str">
        <f>IF(Kundendaten!C622="","",IF(Kundendaten!G622="","",Kundendaten!G622))</f>
        <v/>
      </c>
      <c r="H621" s="38" t="str">
        <f>IF(Kundendaten!C622="","",IF(Kundendaten!H622="","",Kundendaten!H622))</f>
        <v/>
      </c>
      <c r="I621" s="37" t="str">
        <f>IF(Kundendaten!C622="","",IF(Kundendaten!I622="","",IF(OR(UPPER(Kundendaten!I622)="D",UPPER(Kundendaten!I622)="DE",UPPER(Kundendaten!I622)="DEU",UPPER(Kundendaten!I622)="DEUTSCHLAND",UPPER(Kundendaten!I622)="GERMANY",UPPER(Kundendaten!I622)="GER"),"",IFERROR(UPPER(VLOOKUP(UPPER(Kundendaten!I622),Laendercodes!$A:$B,2,FALSE())),UPPER(Kundendaten!I622)))))</f>
        <v/>
      </c>
      <c r="J621" s="59" t="str">
        <f>IF(Kundendaten!C622="","",Einstellungen!$C$9-Kundendaten!J622)</f>
        <v/>
      </c>
      <c r="K621" s="37" t="str">
        <f>IF(Kundendaten!C622="","",IF(J621&lt;0,-1,IF(J621&gt;Einstellungen!$C$11,0,IF(J621&lt;=Einstellungen!$D$15,5,IF(J621&lt;=Einstellungen!$D$16,4,IF(J621&lt;=Einstellungen!$D$17,3,IF(J621&lt;=Einstellungen!$D$18,2,1)))))))</f>
        <v/>
      </c>
      <c r="L621" s="37" t="str">
        <f>IF(Kundendaten!C622="","",IF(J621&lt;0,-1,IF(J621&gt;Einstellungen!$C$11,0,IF(Kundendaten!K622&gt;=Einstellungen!$C$24,5,IF(Kundendaten!K622&gt;=Einstellungen!$C$25,4,IF(Kundendaten!K622&gt;=Einstellungen!$C$26,3,IF(Kundendaten!K622&gt;=Einstellungen!$C$27,2,1)))))))</f>
        <v/>
      </c>
      <c r="M621" s="37" t="str">
        <f>IF(Kundendaten!C622="","",IF(J621&lt;0,-1,IF(J621&gt;Einstellungen!$C$11,0,IF(Kundendaten!L622&gt;=Einstellungen!$C$32,5,IF(Kundendaten!L622&gt;=Einstellungen!$C$33,4,IF(Kundendaten!L622&gt;=Einstellungen!$C$34,3,IF(Kundendaten!L622&gt;=Einstellungen!$C$35,2,1)))))))</f>
        <v/>
      </c>
      <c r="N621" s="37" t="str">
        <f>IF(Kundendaten!C622="","",IF(K621=-1,"",IF(K621=0,0,IF(SUM(Einstellungen!$G$15,Einstellungen!$G$24,Einstellungen!$G$32)&lt;&gt;100,"—",ROUND((K621*Einstellungen!$G$15+L621*Einstellungen!$G$24+M621*Einstellungen!$G$32)/100,1)))))</f>
        <v/>
      </c>
      <c r="O621" s="37" t="str">
        <f>IF(Kundendaten!C622="","",IF(K621=-1,"⚠ Datenfehler",IF(K621=0,"Inaktiv",IF(SUM(Einstellungen!$G$15,Einstellungen!$G$24,Einstellungen!$G$32)&lt;&gt;100,"—",IF(N621&gt;=4,"Champion",IF(N621&gt;=3,"Entwicklung",IF(N621&gt;=2,"Gefährdet","Abwanderung")))))))</f>
        <v/>
      </c>
    </row>
    <row r="622" spans="2:15" ht="14.25" customHeight="1" x14ac:dyDescent="0.35">
      <c r="B622" s="37" t="str">
        <f>IF(Kundendaten!C623="","",Kundendaten!B623)</f>
        <v/>
      </c>
      <c r="C622" s="38" t="str">
        <f>IF(Kundendaten!C623="","",IF(Kundendaten!C623="","",Kundendaten!C623))</f>
        <v/>
      </c>
      <c r="D622" s="38" t="str">
        <f>IF(Kundendaten!C623="","",IF(Kundendaten!D623="","",Kundendaten!D623))</f>
        <v/>
      </c>
      <c r="E622" s="38" t="str">
        <f>IF(Kundendaten!C623="","",IF(Kundendaten!E623="","",Kundendaten!E623))</f>
        <v/>
      </c>
      <c r="F622" s="38" t="str">
        <f>IF(Kundendaten!C623="","",IF(Kundendaten!F623="","",Kundendaten!F623))</f>
        <v/>
      </c>
      <c r="G622" s="37" t="str">
        <f>IF(Kundendaten!C623="","",IF(Kundendaten!G623="","",Kundendaten!G623))</f>
        <v/>
      </c>
      <c r="H622" s="38" t="str">
        <f>IF(Kundendaten!C623="","",IF(Kundendaten!H623="","",Kundendaten!H623))</f>
        <v/>
      </c>
      <c r="I622" s="37" t="str">
        <f>IF(Kundendaten!C623="","",IF(Kundendaten!I623="","",IF(OR(UPPER(Kundendaten!I623)="D",UPPER(Kundendaten!I623)="DE",UPPER(Kundendaten!I623)="DEU",UPPER(Kundendaten!I623)="DEUTSCHLAND",UPPER(Kundendaten!I623)="GERMANY",UPPER(Kundendaten!I623)="GER"),"",IFERROR(UPPER(VLOOKUP(UPPER(Kundendaten!I623),Laendercodes!$A:$B,2,FALSE())),UPPER(Kundendaten!I623)))))</f>
        <v/>
      </c>
      <c r="J622" s="59" t="str">
        <f>IF(Kundendaten!C623="","",Einstellungen!$C$9-Kundendaten!J623)</f>
        <v/>
      </c>
      <c r="K622" s="37" t="str">
        <f>IF(Kundendaten!C623="","",IF(J622&lt;0,-1,IF(J622&gt;Einstellungen!$C$11,0,IF(J622&lt;=Einstellungen!$D$15,5,IF(J622&lt;=Einstellungen!$D$16,4,IF(J622&lt;=Einstellungen!$D$17,3,IF(J622&lt;=Einstellungen!$D$18,2,1)))))))</f>
        <v/>
      </c>
      <c r="L622" s="37" t="str">
        <f>IF(Kundendaten!C623="","",IF(J622&lt;0,-1,IF(J622&gt;Einstellungen!$C$11,0,IF(Kundendaten!K623&gt;=Einstellungen!$C$24,5,IF(Kundendaten!K623&gt;=Einstellungen!$C$25,4,IF(Kundendaten!K623&gt;=Einstellungen!$C$26,3,IF(Kundendaten!K623&gt;=Einstellungen!$C$27,2,1)))))))</f>
        <v/>
      </c>
      <c r="M622" s="37" t="str">
        <f>IF(Kundendaten!C623="","",IF(J622&lt;0,-1,IF(J622&gt;Einstellungen!$C$11,0,IF(Kundendaten!L623&gt;=Einstellungen!$C$32,5,IF(Kundendaten!L623&gt;=Einstellungen!$C$33,4,IF(Kundendaten!L623&gt;=Einstellungen!$C$34,3,IF(Kundendaten!L623&gt;=Einstellungen!$C$35,2,1)))))))</f>
        <v/>
      </c>
      <c r="N622" s="37" t="str">
        <f>IF(Kundendaten!C623="","",IF(K622=-1,"",IF(K622=0,0,IF(SUM(Einstellungen!$G$15,Einstellungen!$G$24,Einstellungen!$G$32)&lt;&gt;100,"—",ROUND((K622*Einstellungen!$G$15+L622*Einstellungen!$G$24+M622*Einstellungen!$G$32)/100,1)))))</f>
        <v/>
      </c>
      <c r="O622" s="37" t="str">
        <f>IF(Kundendaten!C623="","",IF(K622=-1,"⚠ Datenfehler",IF(K622=0,"Inaktiv",IF(SUM(Einstellungen!$G$15,Einstellungen!$G$24,Einstellungen!$G$32)&lt;&gt;100,"—",IF(N622&gt;=4,"Champion",IF(N622&gt;=3,"Entwicklung",IF(N622&gt;=2,"Gefährdet","Abwanderung")))))))</f>
        <v/>
      </c>
    </row>
    <row r="623" spans="2:15" ht="14.25" customHeight="1" x14ac:dyDescent="0.35">
      <c r="B623" s="37" t="str">
        <f>IF(Kundendaten!C624="","",Kundendaten!B624)</f>
        <v/>
      </c>
      <c r="C623" s="38" t="str">
        <f>IF(Kundendaten!C624="","",IF(Kundendaten!C624="","",Kundendaten!C624))</f>
        <v/>
      </c>
      <c r="D623" s="38" t="str">
        <f>IF(Kundendaten!C624="","",IF(Kundendaten!D624="","",Kundendaten!D624))</f>
        <v/>
      </c>
      <c r="E623" s="38" t="str">
        <f>IF(Kundendaten!C624="","",IF(Kundendaten!E624="","",Kundendaten!E624))</f>
        <v/>
      </c>
      <c r="F623" s="38" t="str">
        <f>IF(Kundendaten!C624="","",IF(Kundendaten!F624="","",Kundendaten!F624))</f>
        <v/>
      </c>
      <c r="G623" s="37" t="str">
        <f>IF(Kundendaten!C624="","",IF(Kundendaten!G624="","",Kundendaten!G624))</f>
        <v/>
      </c>
      <c r="H623" s="38" t="str">
        <f>IF(Kundendaten!C624="","",IF(Kundendaten!H624="","",Kundendaten!H624))</f>
        <v/>
      </c>
      <c r="I623" s="37" t="str">
        <f>IF(Kundendaten!C624="","",IF(Kundendaten!I624="","",IF(OR(UPPER(Kundendaten!I624)="D",UPPER(Kundendaten!I624)="DE",UPPER(Kundendaten!I624)="DEU",UPPER(Kundendaten!I624)="DEUTSCHLAND",UPPER(Kundendaten!I624)="GERMANY",UPPER(Kundendaten!I624)="GER"),"",IFERROR(UPPER(VLOOKUP(UPPER(Kundendaten!I624),Laendercodes!$A:$B,2,FALSE())),UPPER(Kundendaten!I624)))))</f>
        <v/>
      </c>
      <c r="J623" s="59" t="str">
        <f>IF(Kundendaten!C624="","",Einstellungen!$C$9-Kundendaten!J624)</f>
        <v/>
      </c>
      <c r="K623" s="37" t="str">
        <f>IF(Kundendaten!C624="","",IF(J623&lt;0,-1,IF(J623&gt;Einstellungen!$C$11,0,IF(J623&lt;=Einstellungen!$D$15,5,IF(J623&lt;=Einstellungen!$D$16,4,IF(J623&lt;=Einstellungen!$D$17,3,IF(J623&lt;=Einstellungen!$D$18,2,1)))))))</f>
        <v/>
      </c>
      <c r="L623" s="37" t="str">
        <f>IF(Kundendaten!C624="","",IF(J623&lt;0,-1,IF(J623&gt;Einstellungen!$C$11,0,IF(Kundendaten!K624&gt;=Einstellungen!$C$24,5,IF(Kundendaten!K624&gt;=Einstellungen!$C$25,4,IF(Kundendaten!K624&gt;=Einstellungen!$C$26,3,IF(Kundendaten!K624&gt;=Einstellungen!$C$27,2,1)))))))</f>
        <v/>
      </c>
      <c r="M623" s="37" t="str">
        <f>IF(Kundendaten!C624="","",IF(J623&lt;0,-1,IF(J623&gt;Einstellungen!$C$11,0,IF(Kundendaten!L624&gt;=Einstellungen!$C$32,5,IF(Kundendaten!L624&gt;=Einstellungen!$C$33,4,IF(Kundendaten!L624&gt;=Einstellungen!$C$34,3,IF(Kundendaten!L624&gt;=Einstellungen!$C$35,2,1)))))))</f>
        <v/>
      </c>
      <c r="N623" s="37" t="str">
        <f>IF(Kundendaten!C624="","",IF(K623=-1,"",IF(K623=0,0,IF(SUM(Einstellungen!$G$15,Einstellungen!$G$24,Einstellungen!$G$32)&lt;&gt;100,"—",ROUND((K623*Einstellungen!$G$15+L623*Einstellungen!$G$24+M623*Einstellungen!$G$32)/100,1)))))</f>
        <v/>
      </c>
      <c r="O623" s="37" t="str">
        <f>IF(Kundendaten!C624="","",IF(K623=-1,"⚠ Datenfehler",IF(K623=0,"Inaktiv",IF(SUM(Einstellungen!$G$15,Einstellungen!$G$24,Einstellungen!$G$32)&lt;&gt;100,"—",IF(N623&gt;=4,"Champion",IF(N623&gt;=3,"Entwicklung",IF(N623&gt;=2,"Gefährdet","Abwanderung")))))))</f>
        <v/>
      </c>
    </row>
    <row r="624" spans="2:15" ht="14.25" customHeight="1" x14ac:dyDescent="0.35">
      <c r="B624" s="37" t="str">
        <f>IF(Kundendaten!C625="","",Kundendaten!B625)</f>
        <v/>
      </c>
      <c r="C624" s="38" t="str">
        <f>IF(Kundendaten!C625="","",IF(Kundendaten!C625="","",Kundendaten!C625))</f>
        <v/>
      </c>
      <c r="D624" s="38" t="str">
        <f>IF(Kundendaten!C625="","",IF(Kundendaten!D625="","",Kundendaten!D625))</f>
        <v/>
      </c>
      <c r="E624" s="38" t="str">
        <f>IF(Kundendaten!C625="","",IF(Kundendaten!E625="","",Kundendaten!E625))</f>
        <v/>
      </c>
      <c r="F624" s="38" t="str">
        <f>IF(Kundendaten!C625="","",IF(Kundendaten!F625="","",Kundendaten!F625))</f>
        <v/>
      </c>
      <c r="G624" s="37" t="str">
        <f>IF(Kundendaten!C625="","",IF(Kundendaten!G625="","",Kundendaten!G625))</f>
        <v/>
      </c>
      <c r="H624" s="38" t="str">
        <f>IF(Kundendaten!C625="","",IF(Kundendaten!H625="","",Kundendaten!H625))</f>
        <v/>
      </c>
      <c r="I624" s="37" t="str">
        <f>IF(Kundendaten!C625="","",IF(Kundendaten!I625="","",IF(OR(UPPER(Kundendaten!I625)="D",UPPER(Kundendaten!I625)="DE",UPPER(Kundendaten!I625)="DEU",UPPER(Kundendaten!I625)="DEUTSCHLAND",UPPER(Kundendaten!I625)="GERMANY",UPPER(Kundendaten!I625)="GER"),"",IFERROR(UPPER(VLOOKUP(UPPER(Kundendaten!I625),Laendercodes!$A:$B,2,FALSE())),UPPER(Kundendaten!I625)))))</f>
        <v/>
      </c>
      <c r="J624" s="59" t="str">
        <f>IF(Kundendaten!C625="","",Einstellungen!$C$9-Kundendaten!J625)</f>
        <v/>
      </c>
      <c r="K624" s="37" t="str">
        <f>IF(Kundendaten!C625="","",IF(J624&lt;0,-1,IF(J624&gt;Einstellungen!$C$11,0,IF(J624&lt;=Einstellungen!$D$15,5,IF(J624&lt;=Einstellungen!$D$16,4,IF(J624&lt;=Einstellungen!$D$17,3,IF(J624&lt;=Einstellungen!$D$18,2,1)))))))</f>
        <v/>
      </c>
      <c r="L624" s="37" t="str">
        <f>IF(Kundendaten!C625="","",IF(J624&lt;0,-1,IF(J624&gt;Einstellungen!$C$11,0,IF(Kundendaten!K625&gt;=Einstellungen!$C$24,5,IF(Kundendaten!K625&gt;=Einstellungen!$C$25,4,IF(Kundendaten!K625&gt;=Einstellungen!$C$26,3,IF(Kundendaten!K625&gt;=Einstellungen!$C$27,2,1)))))))</f>
        <v/>
      </c>
      <c r="M624" s="37" t="str">
        <f>IF(Kundendaten!C625="","",IF(J624&lt;0,-1,IF(J624&gt;Einstellungen!$C$11,0,IF(Kundendaten!L625&gt;=Einstellungen!$C$32,5,IF(Kundendaten!L625&gt;=Einstellungen!$C$33,4,IF(Kundendaten!L625&gt;=Einstellungen!$C$34,3,IF(Kundendaten!L625&gt;=Einstellungen!$C$35,2,1)))))))</f>
        <v/>
      </c>
      <c r="N624" s="37" t="str">
        <f>IF(Kundendaten!C625="","",IF(K624=-1,"",IF(K624=0,0,IF(SUM(Einstellungen!$G$15,Einstellungen!$G$24,Einstellungen!$G$32)&lt;&gt;100,"—",ROUND((K624*Einstellungen!$G$15+L624*Einstellungen!$G$24+M624*Einstellungen!$G$32)/100,1)))))</f>
        <v/>
      </c>
      <c r="O624" s="37" t="str">
        <f>IF(Kundendaten!C625="","",IF(K624=-1,"⚠ Datenfehler",IF(K624=0,"Inaktiv",IF(SUM(Einstellungen!$G$15,Einstellungen!$G$24,Einstellungen!$G$32)&lt;&gt;100,"—",IF(N624&gt;=4,"Champion",IF(N624&gt;=3,"Entwicklung",IF(N624&gt;=2,"Gefährdet","Abwanderung")))))))</f>
        <v/>
      </c>
    </row>
    <row r="625" spans="2:15" ht="14.25" customHeight="1" x14ac:dyDescent="0.35">
      <c r="B625" s="37" t="str">
        <f>IF(Kundendaten!C626="","",Kundendaten!B626)</f>
        <v/>
      </c>
      <c r="C625" s="38" t="str">
        <f>IF(Kundendaten!C626="","",IF(Kundendaten!C626="","",Kundendaten!C626))</f>
        <v/>
      </c>
      <c r="D625" s="38" t="str">
        <f>IF(Kundendaten!C626="","",IF(Kundendaten!D626="","",Kundendaten!D626))</f>
        <v/>
      </c>
      <c r="E625" s="38" t="str">
        <f>IF(Kundendaten!C626="","",IF(Kundendaten!E626="","",Kundendaten!E626))</f>
        <v/>
      </c>
      <c r="F625" s="38" t="str">
        <f>IF(Kundendaten!C626="","",IF(Kundendaten!F626="","",Kundendaten!F626))</f>
        <v/>
      </c>
      <c r="G625" s="37" t="str">
        <f>IF(Kundendaten!C626="","",IF(Kundendaten!G626="","",Kundendaten!G626))</f>
        <v/>
      </c>
      <c r="H625" s="38" t="str">
        <f>IF(Kundendaten!C626="","",IF(Kundendaten!H626="","",Kundendaten!H626))</f>
        <v/>
      </c>
      <c r="I625" s="37" t="str">
        <f>IF(Kundendaten!C626="","",IF(Kundendaten!I626="","",IF(OR(UPPER(Kundendaten!I626)="D",UPPER(Kundendaten!I626)="DE",UPPER(Kundendaten!I626)="DEU",UPPER(Kundendaten!I626)="DEUTSCHLAND",UPPER(Kundendaten!I626)="GERMANY",UPPER(Kundendaten!I626)="GER"),"",IFERROR(UPPER(VLOOKUP(UPPER(Kundendaten!I626),Laendercodes!$A:$B,2,FALSE())),UPPER(Kundendaten!I626)))))</f>
        <v/>
      </c>
      <c r="J625" s="59" t="str">
        <f>IF(Kundendaten!C626="","",Einstellungen!$C$9-Kundendaten!J626)</f>
        <v/>
      </c>
      <c r="K625" s="37" t="str">
        <f>IF(Kundendaten!C626="","",IF(J625&lt;0,-1,IF(J625&gt;Einstellungen!$C$11,0,IF(J625&lt;=Einstellungen!$D$15,5,IF(J625&lt;=Einstellungen!$D$16,4,IF(J625&lt;=Einstellungen!$D$17,3,IF(J625&lt;=Einstellungen!$D$18,2,1)))))))</f>
        <v/>
      </c>
      <c r="L625" s="37" t="str">
        <f>IF(Kundendaten!C626="","",IF(J625&lt;0,-1,IF(J625&gt;Einstellungen!$C$11,0,IF(Kundendaten!K626&gt;=Einstellungen!$C$24,5,IF(Kundendaten!K626&gt;=Einstellungen!$C$25,4,IF(Kundendaten!K626&gt;=Einstellungen!$C$26,3,IF(Kundendaten!K626&gt;=Einstellungen!$C$27,2,1)))))))</f>
        <v/>
      </c>
      <c r="M625" s="37" t="str">
        <f>IF(Kundendaten!C626="","",IF(J625&lt;0,-1,IF(J625&gt;Einstellungen!$C$11,0,IF(Kundendaten!L626&gt;=Einstellungen!$C$32,5,IF(Kundendaten!L626&gt;=Einstellungen!$C$33,4,IF(Kundendaten!L626&gt;=Einstellungen!$C$34,3,IF(Kundendaten!L626&gt;=Einstellungen!$C$35,2,1)))))))</f>
        <v/>
      </c>
      <c r="N625" s="37" t="str">
        <f>IF(Kundendaten!C626="","",IF(K625=-1,"",IF(K625=0,0,IF(SUM(Einstellungen!$G$15,Einstellungen!$G$24,Einstellungen!$G$32)&lt;&gt;100,"—",ROUND((K625*Einstellungen!$G$15+L625*Einstellungen!$G$24+M625*Einstellungen!$G$32)/100,1)))))</f>
        <v/>
      </c>
      <c r="O625" s="37" t="str">
        <f>IF(Kundendaten!C626="","",IF(K625=-1,"⚠ Datenfehler",IF(K625=0,"Inaktiv",IF(SUM(Einstellungen!$G$15,Einstellungen!$G$24,Einstellungen!$G$32)&lt;&gt;100,"—",IF(N625&gt;=4,"Champion",IF(N625&gt;=3,"Entwicklung",IF(N625&gt;=2,"Gefährdet","Abwanderung")))))))</f>
        <v/>
      </c>
    </row>
    <row r="626" spans="2:15" ht="14.25" customHeight="1" x14ac:dyDescent="0.35">
      <c r="B626" s="37" t="str">
        <f>IF(Kundendaten!C627="","",Kundendaten!B627)</f>
        <v/>
      </c>
      <c r="C626" s="38" t="str">
        <f>IF(Kundendaten!C627="","",IF(Kundendaten!C627="","",Kundendaten!C627))</f>
        <v/>
      </c>
      <c r="D626" s="38" t="str">
        <f>IF(Kundendaten!C627="","",IF(Kundendaten!D627="","",Kundendaten!D627))</f>
        <v/>
      </c>
      <c r="E626" s="38" t="str">
        <f>IF(Kundendaten!C627="","",IF(Kundendaten!E627="","",Kundendaten!E627))</f>
        <v/>
      </c>
      <c r="F626" s="38" t="str">
        <f>IF(Kundendaten!C627="","",IF(Kundendaten!F627="","",Kundendaten!F627))</f>
        <v/>
      </c>
      <c r="G626" s="37" t="str">
        <f>IF(Kundendaten!C627="","",IF(Kundendaten!G627="","",Kundendaten!G627))</f>
        <v/>
      </c>
      <c r="H626" s="38" t="str">
        <f>IF(Kundendaten!C627="","",IF(Kundendaten!H627="","",Kundendaten!H627))</f>
        <v/>
      </c>
      <c r="I626" s="37" t="str">
        <f>IF(Kundendaten!C627="","",IF(Kundendaten!I627="","",IF(OR(UPPER(Kundendaten!I627)="D",UPPER(Kundendaten!I627)="DE",UPPER(Kundendaten!I627)="DEU",UPPER(Kundendaten!I627)="DEUTSCHLAND",UPPER(Kundendaten!I627)="GERMANY",UPPER(Kundendaten!I627)="GER"),"",IFERROR(UPPER(VLOOKUP(UPPER(Kundendaten!I627),Laendercodes!$A:$B,2,FALSE())),UPPER(Kundendaten!I627)))))</f>
        <v/>
      </c>
      <c r="J626" s="59" t="str">
        <f>IF(Kundendaten!C627="","",Einstellungen!$C$9-Kundendaten!J627)</f>
        <v/>
      </c>
      <c r="K626" s="37" t="str">
        <f>IF(Kundendaten!C627="","",IF(J626&lt;0,-1,IF(J626&gt;Einstellungen!$C$11,0,IF(J626&lt;=Einstellungen!$D$15,5,IF(J626&lt;=Einstellungen!$D$16,4,IF(J626&lt;=Einstellungen!$D$17,3,IF(J626&lt;=Einstellungen!$D$18,2,1)))))))</f>
        <v/>
      </c>
      <c r="L626" s="37" t="str">
        <f>IF(Kundendaten!C627="","",IF(J626&lt;0,-1,IF(J626&gt;Einstellungen!$C$11,0,IF(Kundendaten!K627&gt;=Einstellungen!$C$24,5,IF(Kundendaten!K627&gt;=Einstellungen!$C$25,4,IF(Kundendaten!K627&gt;=Einstellungen!$C$26,3,IF(Kundendaten!K627&gt;=Einstellungen!$C$27,2,1)))))))</f>
        <v/>
      </c>
      <c r="M626" s="37" t="str">
        <f>IF(Kundendaten!C627="","",IF(J626&lt;0,-1,IF(J626&gt;Einstellungen!$C$11,0,IF(Kundendaten!L627&gt;=Einstellungen!$C$32,5,IF(Kundendaten!L627&gt;=Einstellungen!$C$33,4,IF(Kundendaten!L627&gt;=Einstellungen!$C$34,3,IF(Kundendaten!L627&gt;=Einstellungen!$C$35,2,1)))))))</f>
        <v/>
      </c>
      <c r="N626" s="37" t="str">
        <f>IF(Kundendaten!C627="","",IF(K626=-1,"",IF(K626=0,0,IF(SUM(Einstellungen!$G$15,Einstellungen!$G$24,Einstellungen!$G$32)&lt;&gt;100,"—",ROUND((K626*Einstellungen!$G$15+L626*Einstellungen!$G$24+M626*Einstellungen!$G$32)/100,1)))))</f>
        <v/>
      </c>
      <c r="O626" s="37" t="str">
        <f>IF(Kundendaten!C627="","",IF(K626=-1,"⚠ Datenfehler",IF(K626=0,"Inaktiv",IF(SUM(Einstellungen!$G$15,Einstellungen!$G$24,Einstellungen!$G$32)&lt;&gt;100,"—",IF(N626&gt;=4,"Champion",IF(N626&gt;=3,"Entwicklung",IF(N626&gt;=2,"Gefährdet","Abwanderung")))))))</f>
        <v/>
      </c>
    </row>
    <row r="627" spans="2:15" ht="14.25" customHeight="1" x14ac:dyDescent="0.35">
      <c r="B627" s="37" t="str">
        <f>IF(Kundendaten!C628="","",Kundendaten!B628)</f>
        <v/>
      </c>
      <c r="C627" s="38" t="str">
        <f>IF(Kundendaten!C628="","",IF(Kundendaten!C628="","",Kundendaten!C628))</f>
        <v/>
      </c>
      <c r="D627" s="38" t="str">
        <f>IF(Kundendaten!C628="","",IF(Kundendaten!D628="","",Kundendaten!D628))</f>
        <v/>
      </c>
      <c r="E627" s="38" t="str">
        <f>IF(Kundendaten!C628="","",IF(Kundendaten!E628="","",Kundendaten!E628))</f>
        <v/>
      </c>
      <c r="F627" s="38" t="str">
        <f>IF(Kundendaten!C628="","",IF(Kundendaten!F628="","",Kundendaten!F628))</f>
        <v/>
      </c>
      <c r="G627" s="37" t="str">
        <f>IF(Kundendaten!C628="","",IF(Kundendaten!G628="","",Kundendaten!G628))</f>
        <v/>
      </c>
      <c r="H627" s="38" t="str">
        <f>IF(Kundendaten!C628="","",IF(Kundendaten!H628="","",Kundendaten!H628))</f>
        <v/>
      </c>
      <c r="I627" s="37" t="str">
        <f>IF(Kundendaten!C628="","",IF(Kundendaten!I628="","",IF(OR(UPPER(Kundendaten!I628)="D",UPPER(Kundendaten!I628)="DE",UPPER(Kundendaten!I628)="DEU",UPPER(Kundendaten!I628)="DEUTSCHLAND",UPPER(Kundendaten!I628)="GERMANY",UPPER(Kundendaten!I628)="GER"),"",IFERROR(UPPER(VLOOKUP(UPPER(Kundendaten!I628),Laendercodes!$A:$B,2,FALSE())),UPPER(Kundendaten!I628)))))</f>
        <v/>
      </c>
      <c r="J627" s="59" t="str">
        <f>IF(Kundendaten!C628="","",Einstellungen!$C$9-Kundendaten!J628)</f>
        <v/>
      </c>
      <c r="K627" s="37" t="str">
        <f>IF(Kundendaten!C628="","",IF(J627&lt;0,-1,IF(J627&gt;Einstellungen!$C$11,0,IF(J627&lt;=Einstellungen!$D$15,5,IF(J627&lt;=Einstellungen!$D$16,4,IF(J627&lt;=Einstellungen!$D$17,3,IF(J627&lt;=Einstellungen!$D$18,2,1)))))))</f>
        <v/>
      </c>
      <c r="L627" s="37" t="str">
        <f>IF(Kundendaten!C628="","",IF(J627&lt;0,-1,IF(J627&gt;Einstellungen!$C$11,0,IF(Kundendaten!K628&gt;=Einstellungen!$C$24,5,IF(Kundendaten!K628&gt;=Einstellungen!$C$25,4,IF(Kundendaten!K628&gt;=Einstellungen!$C$26,3,IF(Kundendaten!K628&gt;=Einstellungen!$C$27,2,1)))))))</f>
        <v/>
      </c>
      <c r="M627" s="37" t="str">
        <f>IF(Kundendaten!C628="","",IF(J627&lt;0,-1,IF(J627&gt;Einstellungen!$C$11,0,IF(Kundendaten!L628&gt;=Einstellungen!$C$32,5,IF(Kundendaten!L628&gt;=Einstellungen!$C$33,4,IF(Kundendaten!L628&gt;=Einstellungen!$C$34,3,IF(Kundendaten!L628&gt;=Einstellungen!$C$35,2,1)))))))</f>
        <v/>
      </c>
      <c r="N627" s="37" t="str">
        <f>IF(Kundendaten!C628="","",IF(K627=-1,"",IF(K627=0,0,IF(SUM(Einstellungen!$G$15,Einstellungen!$G$24,Einstellungen!$G$32)&lt;&gt;100,"—",ROUND((K627*Einstellungen!$G$15+L627*Einstellungen!$G$24+M627*Einstellungen!$G$32)/100,1)))))</f>
        <v/>
      </c>
      <c r="O627" s="37" t="str">
        <f>IF(Kundendaten!C628="","",IF(K627=-1,"⚠ Datenfehler",IF(K627=0,"Inaktiv",IF(SUM(Einstellungen!$G$15,Einstellungen!$G$24,Einstellungen!$G$32)&lt;&gt;100,"—",IF(N627&gt;=4,"Champion",IF(N627&gt;=3,"Entwicklung",IF(N627&gt;=2,"Gefährdet","Abwanderung")))))))</f>
        <v/>
      </c>
    </row>
    <row r="628" spans="2:15" ht="14.25" customHeight="1" x14ac:dyDescent="0.35">
      <c r="B628" s="37" t="str">
        <f>IF(Kundendaten!C629="","",Kundendaten!B629)</f>
        <v/>
      </c>
      <c r="C628" s="38" t="str">
        <f>IF(Kundendaten!C629="","",IF(Kundendaten!C629="","",Kundendaten!C629))</f>
        <v/>
      </c>
      <c r="D628" s="38" t="str">
        <f>IF(Kundendaten!C629="","",IF(Kundendaten!D629="","",Kundendaten!D629))</f>
        <v/>
      </c>
      <c r="E628" s="38" t="str">
        <f>IF(Kundendaten!C629="","",IF(Kundendaten!E629="","",Kundendaten!E629))</f>
        <v/>
      </c>
      <c r="F628" s="38" t="str">
        <f>IF(Kundendaten!C629="","",IF(Kundendaten!F629="","",Kundendaten!F629))</f>
        <v/>
      </c>
      <c r="G628" s="37" t="str">
        <f>IF(Kundendaten!C629="","",IF(Kundendaten!G629="","",Kundendaten!G629))</f>
        <v/>
      </c>
      <c r="H628" s="38" t="str">
        <f>IF(Kundendaten!C629="","",IF(Kundendaten!H629="","",Kundendaten!H629))</f>
        <v/>
      </c>
      <c r="I628" s="37" t="str">
        <f>IF(Kundendaten!C629="","",IF(Kundendaten!I629="","",IF(OR(UPPER(Kundendaten!I629)="D",UPPER(Kundendaten!I629)="DE",UPPER(Kundendaten!I629)="DEU",UPPER(Kundendaten!I629)="DEUTSCHLAND",UPPER(Kundendaten!I629)="GERMANY",UPPER(Kundendaten!I629)="GER"),"",IFERROR(UPPER(VLOOKUP(UPPER(Kundendaten!I629),Laendercodes!$A:$B,2,FALSE())),UPPER(Kundendaten!I629)))))</f>
        <v/>
      </c>
      <c r="J628" s="59" t="str">
        <f>IF(Kundendaten!C629="","",Einstellungen!$C$9-Kundendaten!J629)</f>
        <v/>
      </c>
      <c r="K628" s="37" t="str">
        <f>IF(Kundendaten!C629="","",IF(J628&lt;0,-1,IF(J628&gt;Einstellungen!$C$11,0,IF(J628&lt;=Einstellungen!$D$15,5,IF(J628&lt;=Einstellungen!$D$16,4,IF(J628&lt;=Einstellungen!$D$17,3,IF(J628&lt;=Einstellungen!$D$18,2,1)))))))</f>
        <v/>
      </c>
      <c r="L628" s="37" t="str">
        <f>IF(Kundendaten!C629="","",IF(J628&lt;0,-1,IF(J628&gt;Einstellungen!$C$11,0,IF(Kundendaten!K629&gt;=Einstellungen!$C$24,5,IF(Kundendaten!K629&gt;=Einstellungen!$C$25,4,IF(Kundendaten!K629&gt;=Einstellungen!$C$26,3,IF(Kundendaten!K629&gt;=Einstellungen!$C$27,2,1)))))))</f>
        <v/>
      </c>
      <c r="M628" s="37" t="str">
        <f>IF(Kundendaten!C629="","",IF(J628&lt;0,-1,IF(J628&gt;Einstellungen!$C$11,0,IF(Kundendaten!L629&gt;=Einstellungen!$C$32,5,IF(Kundendaten!L629&gt;=Einstellungen!$C$33,4,IF(Kundendaten!L629&gt;=Einstellungen!$C$34,3,IF(Kundendaten!L629&gt;=Einstellungen!$C$35,2,1)))))))</f>
        <v/>
      </c>
      <c r="N628" s="37" t="str">
        <f>IF(Kundendaten!C629="","",IF(K628=-1,"",IF(K628=0,0,IF(SUM(Einstellungen!$G$15,Einstellungen!$G$24,Einstellungen!$G$32)&lt;&gt;100,"—",ROUND((K628*Einstellungen!$G$15+L628*Einstellungen!$G$24+M628*Einstellungen!$G$32)/100,1)))))</f>
        <v/>
      </c>
      <c r="O628" s="37" t="str">
        <f>IF(Kundendaten!C629="","",IF(K628=-1,"⚠ Datenfehler",IF(K628=0,"Inaktiv",IF(SUM(Einstellungen!$G$15,Einstellungen!$G$24,Einstellungen!$G$32)&lt;&gt;100,"—",IF(N628&gt;=4,"Champion",IF(N628&gt;=3,"Entwicklung",IF(N628&gt;=2,"Gefährdet","Abwanderung")))))))</f>
        <v/>
      </c>
    </row>
    <row r="629" spans="2:15" ht="14.25" customHeight="1" x14ac:dyDescent="0.35">
      <c r="B629" s="37" t="str">
        <f>IF(Kundendaten!C630="","",Kundendaten!B630)</f>
        <v/>
      </c>
      <c r="C629" s="38" t="str">
        <f>IF(Kundendaten!C630="","",IF(Kundendaten!C630="","",Kundendaten!C630))</f>
        <v/>
      </c>
      <c r="D629" s="38" t="str">
        <f>IF(Kundendaten!C630="","",IF(Kundendaten!D630="","",Kundendaten!D630))</f>
        <v/>
      </c>
      <c r="E629" s="38" t="str">
        <f>IF(Kundendaten!C630="","",IF(Kundendaten!E630="","",Kundendaten!E630))</f>
        <v/>
      </c>
      <c r="F629" s="38" t="str">
        <f>IF(Kundendaten!C630="","",IF(Kundendaten!F630="","",Kundendaten!F630))</f>
        <v/>
      </c>
      <c r="G629" s="37" t="str">
        <f>IF(Kundendaten!C630="","",IF(Kundendaten!G630="","",Kundendaten!G630))</f>
        <v/>
      </c>
      <c r="H629" s="38" t="str">
        <f>IF(Kundendaten!C630="","",IF(Kundendaten!H630="","",Kundendaten!H630))</f>
        <v/>
      </c>
      <c r="I629" s="37" t="str">
        <f>IF(Kundendaten!C630="","",IF(Kundendaten!I630="","",IF(OR(UPPER(Kundendaten!I630)="D",UPPER(Kundendaten!I630)="DE",UPPER(Kundendaten!I630)="DEU",UPPER(Kundendaten!I630)="DEUTSCHLAND",UPPER(Kundendaten!I630)="GERMANY",UPPER(Kundendaten!I630)="GER"),"",IFERROR(UPPER(VLOOKUP(UPPER(Kundendaten!I630),Laendercodes!$A:$B,2,FALSE())),UPPER(Kundendaten!I630)))))</f>
        <v/>
      </c>
      <c r="J629" s="59" t="str">
        <f>IF(Kundendaten!C630="","",Einstellungen!$C$9-Kundendaten!J630)</f>
        <v/>
      </c>
      <c r="K629" s="37" t="str">
        <f>IF(Kundendaten!C630="","",IF(J629&lt;0,-1,IF(J629&gt;Einstellungen!$C$11,0,IF(J629&lt;=Einstellungen!$D$15,5,IF(J629&lt;=Einstellungen!$D$16,4,IF(J629&lt;=Einstellungen!$D$17,3,IF(J629&lt;=Einstellungen!$D$18,2,1)))))))</f>
        <v/>
      </c>
      <c r="L629" s="37" t="str">
        <f>IF(Kundendaten!C630="","",IF(J629&lt;0,-1,IF(J629&gt;Einstellungen!$C$11,0,IF(Kundendaten!K630&gt;=Einstellungen!$C$24,5,IF(Kundendaten!K630&gt;=Einstellungen!$C$25,4,IF(Kundendaten!K630&gt;=Einstellungen!$C$26,3,IF(Kundendaten!K630&gt;=Einstellungen!$C$27,2,1)))))))</f>
        <v/>
      </c>
      <c r="M629" s="37" t="str">
        <f>IF(Kundendaten!C630="","",IF(J629&lt;0,-1,IF(J629&gt;Einstellungen!$C$11,0,IF(Kundendaten!L630&gt;=Einstellungen!$C$32,5,IF(Kundendaten!L630&gt;=Einstellungen!$C$33,4,IF(Kundendaten!L630&gt;=Einstellungen!$C$34,3,IF(Kundendaten!L630&gt;=Einstellungen!$C$35,2,1)))))))</f>
        <v/>
      </c>
      <c r="N629" s="37" t="str">
        <f>IF(Kundendaten!C630="","",IF(K629=-1,"",IF(K629=0,0,IF(SUM(Einstellungen!$G$15,Einstellungen!$G$24,Einstellungen!$G$32)&lt;&gt;100,"—",ROUND((K629*Einstellungen!$G$15+L629*Einstellungen!$G$24+M629*Einstellungen!$G$32)/100,1)))))</f>
        <v/>
      </c>
      <c r="O629" s="37" t="str">
        <f>IF(Kundendaten!C630="","",IF(K629=-1,"⚠ Datenfehler",IF(K629=0,"Inaktiv",IF(SUM(Einstellungen!$G$15,Einstellungen!$G$24,Einstellungen!$G$32)&lt;&gt;100,"—",IF(N629&gt;=4,"Champion",IF(N629&gt;=3,"Entwicklung",IF(N629&gt;=2,"Gefährdet","Abwanderung")))))))</f>
        <v/>
      </c>
    </row>
    <row r="630" spans="2:15" ht="14.25" customHeight="1" x14ac:dyDescent="0.35">
      <c r="B630" s="37" t="str">
        <f>IF(Kundendaten!C631="","",Kundendaten!B631)</f>
        <v/>
      </c>
      <c r="C630" s="38" t="str">
        <f>IF(Kundendaten!C631="","",IF(Kundendaten!C631="","",Kundendaten!C631))</f>
        <v/>
      </c>
      <c r="D630" s="38" t="str">
        <f>IF(Kundendaten!C631="","",IF(Kundendaten!D631="","",Kundendaten!D631))</f>
        <v/>
      </c>
      <c r="E630" s="38" t="str">
        <f>IF(Kundendaten!C631="","",IF(Kundendaten!E631="","",Kundendaten!E631))</f>
        <v/>
      </c>
      <c r="F630" s="38" t="str">
        <f>IF(Kundendaten!C631="","",IF(Kundendaten!F631="","",Kundendaten!F631))</f>
        <v/>
      </c>
      <c r="G630" s="37" t="str">
        <f>IF(Kundendaten!C631="","",IF(Kundendaten!G631="","",Kundendaten!G631))</f>
        <v/>
      </c>
      <c r="H630" s="38" t="str">
        <f>IF(Kundendaten!C631="","",IF(Kundendaten!H631="","",Kundendaten!H631))</f>
        <v/>
      </c>
      <c r="I630" s="37" t="str">
        <f>IF(Kundendaten!C631="","",IF(Kundendaten!I631="","",IF(OR(UPPER(Kundendaten!I631)="D",UPPER(Kundendaten!I631)="DE",UPPER(Kundendaten!I631)="DEU",UPPER(Kundendaten!I631)="DEUTSCHLAND",UPPER(Kundendaten!I631)="GERMANY",UPPER(Kundendaten!I631)="GER"),"",IFERROR(UPPER(VLOOKUP(UPPER(Kundendaten!I631),Laendercodes!$A:$B,2,FALSE())),UPPER(Kundendaten!I631)))))</f>
        <v/>
      </c>
      <c r="J630" s="59" t="str">
        <f>IF(Kundendaten!C631="","",Einstellungen!$C$9-Kundendaten!J631)</f>
        <v/>
      </c>
      <c r="K630" s="37" t="str">
        <f>IF(Kundendaten!C631="","",IF(J630&lt;0,-1,IF(J630&gt;Einstellungen!$C$11,0,IF(J630&lt;=Einstellungen!$D$15,5,IF(J630&lt;=Einstellungen!$D$16,4,IF(J630&lt;=Einstellungen!$D$17,3,IF(J630&lt;=Einstellungen!$D$18,2,1)))))))</f>
        <v/>
      </c>
      <c r="L630" s="37" t="str">
        <f>IF(Kundendaten!C631="","",IF(J630&lt;0,-1,IF(J630&gt;Einstellungen!$C$11,0,IF(Kundendaten!K631&gt;=Einstellungen!$C$24,5,IF(Kundendaten!K631&gt;=Einstellungen!$C$25,4,IF(Kundendaten!K631&gt;=Einstellungen!$C$26,3,IF(Kundendaten!K631&gt;=Einstellungen!$C$27,2,1)))))))</f>
        <v/>
      </c>
      <c r="M630" s="37" t="str">
        <f>IF(Kundendaten!C631="","",IF(J630&lt;0,-1,IF(J630&gt;Einstellungen!$C$11,0,IF(Kundendaten!L631&gt;=Einstellungen!$C$32,5,IF(Kundendaten!L631&gt;=Einstellungen!$C$33,4,IF(Kundendaten!L631&gt;=Einstellungen!$C$34,3,IF(Kundendaten!L631&gt;=Einstellungen!$C$35,2,1)))))))</f>
        <v/>
      </c>
      <c r="N630" s="37" t="str">
        <f>IF(Kundendaten!C631="","",IF(K630=-1,"",IF(K630=0,0,IF(SUM(Einstellungen!$G$15,Einstellungen!$G$24,Einstellungen!$G$32)&lt;&gt;100,"—",ROUND((K630*Einstellungen!$G$15+L630*Einstellungen!$G$24+M630*Einstellungen!$G$32)/100,1)))))</f>
        <v/>
      </c>
      <c r="O630" s="37" t="str">
        <f>IF(Kundendaten!C631="","",IF(K630=-1,"⚠ Datenfehler",IF(K630=0,"Inaktiv",IF(SUM(Einstellungen!$G$15,Einstellungen!$G$24,Einstellungen!$G$32)&lt;&gt;100,"—",IF(N630&gt;=4,"Champion",IF(N630&gt;=3,"Entwicklung",IF(N630&gt;=2,"Gefährdet","Abwanderung")))))))</f>
        <v/>
      </c>
    </row>
    <row r="631" spans="2:15" ht="14.25" customHeight="1" x14ac:dyDescent="0.35">
      <c r="B631" s="37" t="str">
        <f>IF(Kundendaten!C632="","",Kundendaten!B632)</f>
        <v/>
      </c>
      <c r="C631" s="38" t="str">
        <f>IF(Kundendaten!C632="","",IF(Kundendaten!C632="","",Kundendaten!C632))</f>
        <v/>
      </c>
      <c r="D631" s="38" t="str">
        <f>IF(Kundendaten!C632="","",IF(Kundendaten!D632="","",Kundendaten!D632))</f>
        <v/>
      </c>
      <c r="E631" s="38" t="str">
        <f>IF(Kundendaten!C632="","",IF(Kundendaten!E632="","",Kundendaten!E632))</f>
        <v/>
      </c>
      <c r="F631" s="38" t="str">
        <f>IF(Kundendaten!C632="","",IF(Kundendaten!F632="","",Kundendaten!F632))</f>
        <v/>
      </c>
      <c r="G631" s="37" t="str">
        <f>IF(Kundendaten!C632="","",IF(Kundendaten!G632="","",Kundendaten!G632))</f>
        <v/>
      </c>
      <c r="H631" s="38" t="str">
        <f>IF(Kundendaten!C632="","",IF(Kundendaten!H632="","",Kundendaten!H632))</f>
        <v/>
      </c>
      <c r="I631" s="37" t="str">
        <f>IF(Kundendaten!C632="","",IF(Kundendaten!I632="","",IF(OR(UPPER(Kundendaten!I632)="D",UPPER(Kundendaten!I632)="DE",UPPER(Kundendaten!I632)="DEU",UPPER(Kundendaten!I632)="DEUTSCHLAND",UPPER(Kundendaten!I632)="GERMANY",UPPER(Kundendaten!I632)="GER"),"",IFERROR(UPPER(VLOOKUP(UPPER(Kundendaten!I632),Laendercodes!$A:$B,2,FALSE())),UPPER(Kundendaten!I632)))))</f>
        <v/>
      </c>
      <c r="J631" s="59" t="str">
        <f>IF(Kundendaten!C632="","",Einstellungen!$C$9-Kundendaten!J632)</f>
        <v/>
      </c>
      <c r="K631" s="37" t="str">
        <f>IF(Kundendaten!C632="","",IF(J631&lt;0,-1,IF(J631&gt;Einstellungen!$C$11,0,IF(J631&lt;=Einstellungen!$D$15,5,IF(J631&lt;=Einstellungen!$D$16,4,IF(J631&lt;=Einstellungen!$D$17,3,IF(J631&lt;=Einstellungen!$D$18,2,1)))))))</f>
        <v/>
      </c>
      <c r="L631" s="37" t="str">
        <f>IF(Kundendaten!C632="","",IF(J631&lt;0,-1,IF(J631&gt;Einstellungen!$C$11,0,IF(Kundendaten!K632&gt;=Einstellungen!$C$24,5,IF(Kundendaten!K632&gt;=Einstellungen!$C$25,4,IF(Kundendaten!K632&gt;=Einstellungen!$C$26,3,IF(Kundendaten!K632&gt;=Einstellungen!$C$27,2,1)))))))</f>
        <v/>
      </c>
      <c r="M631" s="37" t="str">
        <f>IF(Kundendaten!C632="","",IF(J631&lt;0,-1,IF(J631&gt;Einstellungen!$C$11,0,IF(Kundendaten!L632&gt;=Einstellungen!$C$32,5,IF(Kundendaten!L632&gt;=Einstellungen!$C$33,4,IF(Kundendaten!L632&gt;=Einstellungen!$C$34,3,IF(Kundendaten!L632&gt;=Einstellungen!$C$35,2,1)))))))</f>
        <v/>
      </c>
      <c r="N631" s="37" t="str">
        <f>IF(Kundendaten!C632="","",IF(K631=-1,"",IF(K631=0,0,IF(SUM(Einstellungen!$G$15,Einstellungen!$G$24,Einstellungen!$G$32)&lt;&gt;100,"—",ROUND((K631*Einstellungen!$G$15+L631*Einstellungen!$G$24+M631*Einstellungen!$G$32)/100,1)))))</f>
        <v/>
      </c>
      <c r="O631" s="37" t="str">
        <f>IF(Kundendaten!C632="","",IF(K631=-1,"⚠ Datenfehler",IF(K631=0,"Inaktiv",IF(SUM(Einstellungen!$G$15,Einstellungen!$G$24,Einstellungen!$G$32)&lt;&gt;100,"—",IF(N631&gt;=4,"Champion",IF(N631&gt;=3,"Entwicklung",IF(N631&gt;=2,"Gefährdet","Abwanderung")))))))</f>
        <v/>
      </c>
    </row>
    <row r="632" spans="2:15" ht="14.25" customHeight="1" x14ac:dyDescent="0.35">
      <c r="B632" s="37" t="str">
        <f>IF(Kundendaten!C633="","",Kundendaten!B633)</f>
        <v/>
      </c>
      <c r="C632" s="38" t="str">
        <f>IF(Kundendaten!C633="","",IF(Kundendaten!C633="","",Kundendaten!C633))</f>
        <v/>
      </c>
      <c r="D632" s="38" t="str">
        <f>IF(Kundendaten!C633="","",IF(Kundendaten!D633="","",Kundendaten!D633))</f>
        <v/>
      </c>
      <c r="E632" s="38" t="str">
        <f>IF(Kundendaten!C633="","",IF(Kundendaten!E633="","",Kundendaten!E633))</f>
        <v/>
      </c>
      <c r="F632" s="38" t="str">
        <f>IF(Kundendaten!C633="","",IF(Kundendaten!F633="","",Kundendaten!F633))</f>
        <v/>
      </c>
      <c r="G632" s="37" t="str">
        <f>IF(Kundendaten!C633="","",IF(Kundendaten!G633="","",Kundendaten!G633))</f>
        <v/>
      </c>
      <c r="H632" s="38" t="str">
        <f>IF(Kundendaten!C633="","",IF(Kundendaten!H633="","",Kundendaten!H633))</f>
        <v/>
      </c>
      <c r="I632" s="37" t="str">
        <f>IF(Kundendaten!C633="","",IF(Kundendaten!I633="","",IF(OR(UPPER(Kundendaten!I633)="D",UPPER(Kundendaten!I633)="DE",UPPER(Kundendaten!I633)="DEU",UPPER(Kundendaten!I633)="DEUTSCHLAND",UPPER(Kundendaten!I633)="GERMANY",UPPER(Kundendaten!I633)="GER"),"",IFERROR(UPPER(VLOOKUP(UPPER(Kundendaten!I633),Laendercodes!$A:$B,2,FALSE())),UPPER(Kundendaten!I633)))))</f>
        <v/>
      </c>
      <c r="J632" s="59" t="str">
        <f>IF(Kundendaten!C633="","",Einstellungen!$C$9-Kundendaten!J633)</f>
        <v/>
      </c>
      <c r="K632" s="37" t="str">
        <f>IF(Kundendaten!C633="","",IF(J632&lt;0,-1,IF(J632&gt;Einstellungen!$C$11,0,IF(J632&lt;=Einstellungen!$D$15,5,IF(J632&lt;=Einstellungen!$D$16,4,IF(J632&lt;=Einstellungen!$D$17,3,IF(J632&lt;=Einstellungen!$D$18,2,1)))))))</f>
        <v/>
      </c>
      <c r="L632" s="37" t="str">
        <f>IF(Kundendaten!C633="","",IF(J632&lt;0,-1,IF(J632&gt;Einstellungen!$C$11,0,IF(Kundendaten!K633&gt;=Einstellungen!$C$24,5,IF(Kundendaten!K633&gt;=Einstellungen!$C$25,4,IF(Kundendaten!K633&gt;=Einstellungen!$C$26,3,IF(Kundendaten!K633&gt;=Einstellungen!$C$27,2,1)))))))</f>
        <v/>
      </c>
      <c r="M632" s="37" t="str">
        <f>IF(Kundendaten!C633="","",IF(J632&lt;0,-1,IF(J632&gt;Einstellungen!$C$11,0,IF(Kundendaten!L633&gt;=Einstellungen!$C$32,5,IF(Kundendaten!L633&gt;=Einstellungen!$C$33,4,IF(Kundendaten!L633&gt;=Einstellungen!$C$34,3,IF(Kundendaten!L633&gt;=Einstellungen!$C$35,2,1)))))))</f>
        <v/>
      </c>
      <c r="N632" s="37" t="str">
        <f>IF(Kundendaten!C633="","",IF(K632=-1,"",IF(K632=0,0,IF(SUM(Einstellungen!$G$15,Einstellungen!$G$24,Einstellungen!$G$32)&lt;&gt;100,"—",ROUND((K632*Einstellungen!$G$15+L632*Einstellungen!$G$24+M632*Einstellungen!$G$32)/100,1)))))</f>
        <v/>
      </c>
      <c r="O632" s="37" t="str">
        <f>IF(Kundendaten!C633="","",IF(K632=-1,"⚠ Datenfehler",IF(K632=0,"Inaktiv",IF(SUM(Einstellungen!$G$15,Einstellungen!$G$24,Einstellungen!$G$32)&lt;&gt;100,"—",IF(N632&gt;=4,"Champion",IF(N632&gt;=3,"Entwicklung",IF(N632&gt;=2,"Gefährdet","Abwanderung")))))))</f>
        <v/>
      </c>
    </row>
    <row r="633" spans="2:15" ht="14.25" customHeight="1" x14ac:dyDescent="0.35">
      <c r="B633" s="37" t="str">
        <f>IF(Kundendaten!C634="","",Kundendaten!B634)</f>
        <v/>
      </c>
      <c r="C633" s="38" t="str">
        <f>IF(Kundendaten!C634="","",IF(Kundendaten!C634="","",Kundendaten!C634))</f>
        <v/>
      </c>
      <c r="D633" s="38" t="str">
        <f>IF(Kundendaten!C634="","",IF(Kundendaten!D634="","",Kundendaten!D634))</f>
        <v/>
      </c>
      <c r="E633" s="38" t="str">
        <f>IF(Kundendaten!C634="","",IF(Kundendaten!E634="","",Kundendaten!E634))</f>
        <v/>
      </c>
      <c r="F633" s="38" t="str">
        <f>IF(Kundendaten!C634="","",IF(Kundendaten!F634="","",Kundendaten!F634))</f>
        <v/>
      </c>
      <c r="G633" s="37" t="str">
        <f>IF(Kundendaten!C634="","",IF(Kundendaten!G634="","",Kundendaten!G634))</f>
        <v/>
      </c>
      <c r="H633" s="38" t="str">
        <f>IF(Kundendaten!C634="","",IF(Kundendaten!H634="","",Kundendaten!H634))</f>
        <v/>
      </c>
      <c r="I633" s="37" t="str">
        <f>IF(Kundendaten!C634="","",IF(Kundendaten!I634="","",IF(OR(UPPER(Kundendaten!I634)="D",UPPER(Kundendaten!I634)="DE",UPPER(Kundendaten!I634)="DEU",UPPER(Kundendaten!I634)="DEUTSCHLAND",UPPER(Kundendaten!I634)="GERMANY",UPPER(Kundendaten!I634)="GER"),"",IFERROR(UPPER(VLOOKUP(UPPER(Kundendaten!I634),Laendercodes!$A:$B,2,FALSE())),UPPER(Kundendaten!I634)))))</f>
        <v/>
      </c>
      <c r="J633" s="59" t="str">
        <f>IF(Kundendaten!C634="","",Einstellungen!$C$9-Kundendaten!J634)</f>
        <v/>
      </c>
      <c r="K633" s="37" t="str">
        <f>IF(Kundendaten!C634="","",IF(J633&lt;0,-1,IF(J633&gt;Einstellungen!$C$11,0,IF(J633&lt;=Einstellungen!$D$15,5,IF(J633&lt;=Einstellungen!$D$16,4,IF(J633&lt;=Einstellungen!$D$17,3,IF(J633&lt;=Einstellungen!$D$18,2,1)))))))</f>
        <v/>
      </c>
      <c r="L633" s="37" t="str">
        <f>IF(Kundendaten!C634="","",IF(J633&lt;0,-1,IF(J633&gt;Einstellungen!$C$11,0,IF(Kundendaten!K634&gt;=Einstellungen!$C$24,5,IF(Kundendaten!K634&gt;=Einstellungen!$C$25,4,IF(Kundendaten!K634&gt;=Einstellungen!$C$26,3,IF(Kundendaten!K634&gt;=Einstellungen!$C$27,2,1)))))))</f>
        <v/>
      </c>
      <c r="M633" s="37" t="str">
        <f>IF(Kundendaten!C634="","",IF(J633&lt;0,-1,IF(J633&gt;Einstellungen!$C$11,0,IF(Kundendaten!L634&gt;=Einstellungen!$C$32,5,IF(Kundendaten!L634&gt;=Einstellungen!$C$33,4,IF(Kundendaten!L634&gt;=Einstellungen!$C$34,3,IF(Kundendaten!L634&gt;=Einstellungen!$C$35,2,1)))))))</f>
        <v/>
      </c>
      <c r="N633" s="37" t="str">
        <f>IF(Kundendaten!C634="","",IF(K633=-1,"",IF(K633=0,0,IF(SUM(Einstellungen!$G$15,Einstellungen!$G$24,Einstellungen!$G$32)&lt;&gt;100,"—",ROUND((K633*Einstellungen!$G$15+L633*Einstellungen!$G$24+M633*Einstellungen!$G$32)/100,1)))))</f>
        <v/>
      </c>
      <c r="O633" s="37" t="str">
        <f>IF(Kundendaten!C634="","",IF(K633=-1,"⚠ Datenfehler",IF(K633=0,"Inaktiv",IF(SUM(Einstellungen!$G$15,Einstellungen!$G$24,Einstellungen!$G$32)&lt;&gt;100,"—",IF(N633&gt;=4,"Champion",IF(N633&gt;=3,"Entwicklung",IF(N633&gt;=2,"Gefährdet","Abwanderung")))))))</f>
        <v/>
      </c>
    </row>
    <row r="634" spans="2:15" ht="14.25" customHeight="1" x14ac:dyDescent="0.35">
      <c r="B634" s="37" t="str">
        <f>IF(Kundendaten!C635="","",Kundendaten!B635)</f>
        <v/>
      </c>
      <c r="C634" s="38" t="str">
        <f>IF(Kundendaten!C635="","",IF(Kundendaten!C635="","",Kundendaten!C635))</f>
        <v/>
      </c>
      <c r="D634" s="38" t="str">
        <f>IF(Kundendaten!C635="","",IF(Kundendaten!D635="","",Kundendaten!D635))</f>
        <v/>
      </c>
      <c r="E634" s="38" t="str">
        <f>IF(Kundendaten!C635="","",IF(Kundendaten!E635="","",Kundendaten!E635))</f>
        <v/>
      </c>
      <c r="F634" s="38" t="str">
        <f>IF(Kundendaten!C635="","",IF(Kundendaten!F635="","",Kundendaten!F635))</f>
        <v/>
      </c>
      <c r="G634" s="37" t="str">
        <f>IF(Kundendaten!C635="","",IF(Kundendaten!G635="","",Kundendaten!G635))</f>
        <v/>
      </c>
      <c r="H634" s="38" t="str">
        <f>IF(Kundendaten!C635="","",IF(Kundendaten!H635="","",Kundendaten!H635))</f>
        <v/>
      </c>
      <c r="I634" s="37" t="str">
        <f>IF(Kundendaten!C635="","",IF(Kundendaten!I635="","",IF(OR(UPPER(Kundendaten!I635)="D",UPPER(Kundendaten!I635)="DE",UPPER(Kundendaten!I635)="DEU",UPPER(Kundendaten!I635)="DEUTSCHLAND",UPPER(Kundendaten!I635)="GERMANY",UPPER(Kundendaten!I635)="GER"),"",IFERROR(UPPER(VLOOKUP(UPPER(Kundendaten!I635),Laendercodes!$A:$B,2,FALSE())),UPPER(Kundendaten!I635)))))</f>
        <v/>
      </c>
      <c r="J634" s="59" t="str">
        <f>IF(Kundendaten!C635="","",Einstellungen!$C$9-Kundendaten!J635)</f>
        <v/>
      </c>
      <c r="K634" s="37" t="str">
        <f>IF(Kundendaten!C635="","",IF(J634&lt;0,-1,IF(J634&gt;Einstellungen!$C$11,0,IF(J634&lt;=Einstellungen!$D$15,5,IF(J634&lt;=Einstellungen!$D$16,4,IF(J634&lt;=Einstellungen!$D$17,3,IF(J634&lt;=Einstellungen!$D$18,2,1)))))))</f>
        <v/>
      </c>
      <c r="L634" s="37" t="str">
        <f>IF(Kundendaten!C635="","",IF(J634&lt;0,-1,IF(J634&gt;Einstellungen!$C$11,0,IF(Kundendaten!K635&gt;=Einstellungen!$C$24,5,IF(Kundendaten!K635&gt;=Einstellungen!$C$25,4,IF(Kundendaten!K635&gt;=Einstellungen!$C$26,3,IF(Kundendaten!K635&gt;=Einstellungen!$C$27,2,1)))))))</f>
        <v/>
      </c>
      <c r="M634" s="37" t="str">
        <f>IF(Kundendaten!C635="","",IF(J634&lt;0,-1,IF(J634&gt;Einstellungen!$C$11,0,IF(Kundendaten!L635&gt;=Einstellungen!$C$32,5,IF(Kundendaten!L635&gt;=Einstellungen!$C$33,4,IF(Kundendaten!L635&gt;=Einstellungen!$C$34,3,IF(Kundendaten!L635&gt;=Einstellungen!$C$35,2,1)))))))</f>
        <v/>
      </c>
      <c r="N634" s="37" t="str">
        <f>IF(Kundendaten!C635="","",IF(K634=-1,"",IF(K634=0,0,IF(SUM(Einstellungen!$G$15,Einstellungen!$G$24,Einstellungen!$G$32)&lt;&gt;100,"—",ROUND((K634*Einstellungen!$G$15+L634*Einstellungen!$G$24+M634*Einstellungen!$G$32)/100,1)))))</f>
        <v/>
      </c>
      <c r="O634" s="37" t="str">
        <f>IF(Kundendaten!C635="","",IF(K634=-1,"⚠ Datenfehler",IF(K634=0,"Inaktiv",IF(SUM(Einstellungen!$G$15,Einstellungen!$G$24,Einstellungen!$G$32)&lt;&gt;100,"—",IF(N634&gt;=4,"Champion",IF(N634&gt;=3,"Entwicklung",IF(N634&gt;=2,"Gefährdet","Abwanderung")))))))</f>
        <v/>
      </c>
    </row>
    <row r="635" spans="2:15" ht="14.25" customHeight="1" x14ac:dyDescent="0.35">
      <c r="B635" s="37" t="str">
        <f>IF(Kundendaten!C636="","",Kundendaten!B636)</f>
        <v/>
      </c>
      <c r="C635" s="38" t="str">
        <f>IF(Kundendaten!C636="","",IF(Kundendaten!C636="","",Kundendaten!C636))</f>
        <v/>
      </c>
      <c r="D635" s="38" t="str">
        <f>IF(Kundendaten!C636="","",IF(Kundendaten!D636="","",Kundendaten!D636))</f>
        <v/>
      </c>
      <c r="E635" s="38" t="str">
        <f>IF(Kundendaten!C636="","",IF(Kundendaten!E636="","",Kundendaten!E636))</f>
        <v/>
      </c>
      <c r="F635" s="38" t="str">
        <f>IF(Kundendaten!C636="","",IF(Kundendaten!F636="","",Kundendaten!F636))</f>
        <v/>
      </c>
      <c r="G635" s="37" t="str">
        <f>IF(Kundendaten!C636="","",IF(Kundendaten!G636="","",Kundendaten!G636))</f>
        <v/>
      </c>
      <c r="H635" s="38" t="str">
        <f>IF(Kundendaten!C636="","",IF(Kundendaten!H636="","",Kundendaten!H636))</f>
        <v/>
      </c>
      <c r="I635" s="37" t="str">
        <f>IF(Kundendaten!C636="","",IF(Kundendaten!I636="","",IF(OR(UPPER(Kundendaten!I636)="D",UPPER(Kundendaten!I636)="DE",UPPER(Kundendaten!I636)="DEU",UPPER(Kundendaten!I636)="DEUTSCHLAND",UPPER(Kundendaten!I636)="GERMANY",UPPER(Kundendaten!I636)="GER"),"",IFERROR(UPPER(VLOOKUP(UPPER(Kundendaten!I636),Laendercodes!$A:$B,2,FALSE())),UPPER(Kundendaten!I636)))))</f>
        <v/>
      </c>
      <c r="J635" s="59" t="str">
        <f>IF(Kundendaten!C636="","",Einstellungen!$C$9-Kundendaten!J636)</f>
        <v/>
      </c>
      <c r="K635" s="37" t="str">
        <f>IF(Kundendaten!C636="","",IF(J635&lt;0,-1,IF(J635&gt;Einstellungen!$C$11,0,IF(J635&lt;=Einstellungen!$D$15,5,IF(J635&lt;=Einstellungen!$D$16,4,IF(J635&lt;=Einstellungen!$D$17,3,IF(J635&lt;=Einstellungen!$D$18,2,1)))))))</f>
        <v/>
      </c>
      <c r="L635" s="37" t="str">
        <f>IF(Kundendaten!C636="","",IF(J635&lt;0,-1,IF(J635&gt;Einstellungen!$C$11,0,IF(Kundendaten!K636&gt;=Einstellungen!$C$24,5,IF(Kundendaten!K636&gt;=Einstellungen!$C$25,4,IF(Kundendaten!K636&gt;=Einstellungen!$C$26,3,IF(Kundendaten!K636&gt;=Einstellungen!$C$27,2,1)))))))</f>
        <v/>
      </c>
      <c r="M635" s="37" t="str">
        <f>IF(Kundendaten!C636="","",IF(J635&lt;0,-1,IF(J635&gt;Einstellungen!$C$11,0,IF(Kundendaten!L636&gt;=Einstellungen!$C$32,5,IF(Kundendaten!L636&gt;=Einstellungen!$C$33,4,IF(Kundendaten!L636&gt;=Einstellungen!$C$34,3,IF(Kundendaten!L636&gt;=Einstellungen!$C$35,2,1)))))))</f>
        <v/>
      </c>
      <c r="N635" s="37" t="str">
        <f>IF(Kundendaten!C636="","",IF(K635=-1,"",IF(K635=0,0,IF(SUM(Einstellungen!$G$15,Einstellungen!$G$24,Einstellungen!$G$32)&lt;&gt;100,"—",ROUND((K635*Einstellungen!$G$15+L635*Einstellungen!$G$24+M635*Einstellungen!$G$32)/100,1)))))</f>
        <v/>
      </c>
      <c r="O635" s="37" t="str">
        <f>IF(Kundendaten!C636="","",IF(K635=-1,"⚠ Datenfehler",IF(K635=0,"Inaktiv",IF(SUM(Einstellungen!$G$15,Einstellungen!$G$24,Einstellungen!$G$32)&lt;&gt;100,"—",IF(N635&gt;=4,"Champion",IF(N635&gt;=3,"Entwicklung",IF(N635&gt;=2,"Gefährdet","Abwanderung")))))))</f>
        <v/>
      </c>
    </row>
    <row r="636" spans="2:15" ht="14.25" customHeight="1" x14ac:dyDescent="0.35">
      <c r="B636" s="37" t="str">
        <f>IF(Kundendaten!C637="","",Kundendaten!B637)</f>
        <v/>
      </c>
      <c r="C636" s="38" t="str">
        <f>IF(Kundendaten!C637="","",IF(Kundendaten!C637="","",Kundendaten!C637))</f>
        <v/>
      </c>
      <c r="D636" s="38" t="str">
        <f>IF(Kundendaten!C637="","",IF(Kundendaten!D637="","",Kundendaten!D637))</f>
        <v/>
      </c>
      <c r="E636" s="38" t="str">
        <f>IF(Kundendaten!C637="","",IF(Kundendaten!E637="","",Kundendaten!E637))</f>
        <v/>
      </c>
      <c r="F636" s="38" t="str">
        <f>IF(Kundendaten!C637="","",IF(Kundendaten!F637="","",Kundendaten!F637))</f>
        <v/>
      </c>
      <c r="G636" s="37" t="str">
        <f>IF(Kundendaten!C637="","",IF(Kundendaten!G637="","",Kundendaten!G637))</f>
        <v/>
      </c>
      <c r="H636" s="38" t="str">
        <f>IF(Kundendaten!C637="","",IF(Kundendaten!H637="","",Kundendaten!H637))</f>
        <v/>
      </c>
      <c r="I636" s="37" t="str">
        <f>IF(Kundendaten!C637="","",IF(Kundendaten!I637="","",IF(OR(UPPER(Kundendaten!I637)="D",UPPER(Kundendaten!I637)="DE",UPPER(Kundendaten!I637)="DEU",UPPER(Kundendaten!I637)="DEUTSCHLAND",UPPER(Kundendaten!I637)="GERMANY",UPPER(Kundendaten!I637)="GER"),"",IFERROR(UPPER(VLOOKUP(UPPER(Kundendaten!I637),Laendercodes!$A:$B,2,FALSE())),UPPER(Kundendaten!I637)))))</f>
        <v/>
      </c>
      <c r="J636" s="59" t="str">
        <f>IF(Kundendaten!C637="","",Einstellungen!$C$9-Kundendaten!J637)</f>
        <v/>
      </c>
      <c r="K636" s="37" t="str">
        <f>IF(Kundendaten!C637="","",IF(J636&lt;0,-1,IF(J636&gt;Einstellungen!$C$11,0,IF(J636&lt;=Einstellungen!$D$15,5,IF(J636&lt;=Einstellungen!$D$16,4,IF(J636&lt;=Einstellungen!$D$17,3,IF(J636&lt;=Einstellungen!$D$18,2,1)))))))</f>
        <v/>
      </c>
      <c r="L636" s="37" t="str">
        <f>IF(Kundendaten!C637="","",IF(J636&lt;0,-1,IF(J636&gt;Einstellungen!$C$11,0,IF(Kundendaten!K637&gt;=Einstellungen!$C$24,5,IF(Kundendaten!K637&gt;=Einstellungen!$C$25,4,IF(Kundendaten!K637&gt;=Einstellungen!$C$26,3,IF(Kundendaten!K637&gt;=Einstellungen!$C$27,2,1)))))))</f>
        <v/>
      </c>
      <c r="M636" s="37" t="str">
        <f>IF(Kundendaten!C637="","",IF(J636&lt;0,-1,IF(J636&gt;Einstellungen!$C$11,0,IF(Kundendaten!L637&gt;=Einstellungen!$C$32,5,IF(Kundendaten!L637&gt;=Einstellungen!$C$33,4,IF(Kundendaten!L637&gt;=Einstellungen!$C$34,3,IF(Kundendaten!L637&gt;=Einstellungen!$C$35,2,1)))))))</f>
        <v/>
      </c>
      <c r="N636" s="37" t="str">
        <f>IF(Kundendaten!C637="","",IF(K636=-1,"",IF(K636=0,0,IF(SUM(Einstellungen!$G$15,Einstellungen!$G$24,Einstellungen!$G$32)&lt;&gt;100,"—",ROUND((K636*Einstellungen!$G$15+L636*Einstellungen!$G$24+M636*Einstellungen!$G$32)/100,1)))))</f>
        <v/>
      </c>
      <c r="O636" s="37" t="str">
        <f>IF(Kundendaten!C637="","",IF(K636=-1,"⚠ Datenfehler",IF(K636=0,"Inaktiv",IF(SUM(Einstellungen!$G$15,Einstellungen!$G$24,Einstellungen!$G$32)&lt;&gt;100,"—",IF(N636&gt;=4,"Champion",IF(N636&gt;=3,"Entwicklung",IF(N636&gt;=2,"Gefährdet","Abwanderung")))))))</f>
        <v/>
      </c>
    </row>
    <row r="637" spans="2:15" ht="14.25" customHeight="1" x14ac:dyDescent="0.35">
      <c r="B637" s="37" t="str">
        <f>IF(Kundendaten!C638="","",Kundendaten!B638)</f>
        <v/>
      </c>
      <c r="C637" s="38" t="str">
        <f>IF(Kundendaten!C638="","",IF(Kundendaten!C638="","",Kundendaten!C638))</f>
        <v/>
      </c>
      <c r="D637" s="38" t="str">
        <f>IF(Kundendaten!C638="","",IF(Kundendaten!D638="","",Kundendaten!D638))</f>
        <v/>
      </c>
      <c r="E637" s="38" t="str">
        <f>IF(Kundendaten!C638="","",IF(Kundendaten!E638="","",Kundendaten!E638))</f>
        <v/>
      </c>
      <c r="F637" s="38" t="str">
        <f>IF(Kundendaten!C638="","",IF(Kundendaten!F638="","",Kundendaten!F638))</f>
        <v/>
      </c>
      <c r="G637" s="37" t="str">
        <f>IF(Kundendaten!C638="","",IF(Kundendaten!G638="","",Kundendaten!G638))</f>
        <v/>
      </c>
      <c r="H637" s="38" t="str">
        <f>IF(Kundendaten!C638="","",IF(Kundendaten!H638="","",Kundendaten!H638))</f>
        <v/>
      </c>
      <c r="I637" s="37" t="str">
        <f>IF(Kundendaten!C638="","",IF(Kundendaten!I638="","",IF(OR(UPPER(Kundendaten!I638)="D",UPPER(Kundendaten!I638)="DE",UPPER(Kundendaten!I638)="DEU",UPPER(Kundendaten!I638)="DEUTSCHLAND",UPPER(Kundendaten!I638)="GERMANY",UPPER(Kundendaten!I638)="GER"),"",IFERROR(UPPER(VLOOKUP(UPPER(Kundendaten!I638),Laendercodes!$A:$B,2,FALSE())),UPPER(Kundendaten!I638)))))</f>
        <v/>
      </c>
      <c r="J637" s="59" t="str">
        <f>IF(Kundendaten!C638="","",Einstellungen!$C$9-Kundendaten!J638)</f>
        <v/>
      </c>
      <c r="K637" s="37" t="str">
        <f>IF(Kundendaten!C638="","",IF(J637&lt;0,-1,IF(J637&gt;Einstellungen!$C$11,0,IF(J637&lt;=Einstellungen!$D$15,5,IF(J637&lt;=Einstellungen!$D$16,4,IF(J637&lt;=Einstellungen!$D$17,3,IF(J637&lt;=Einstellungen!$D$18,2,1)))))))</f>
        <v/>
      </c>
      <c r="L637" s="37" t="str">
        <f>IF(Kundendaten!C638="","",IF(J637&lt;0,-1,IF(J637&gt;Einstellungen!$C$11,0,IF(Kundendaten!K638&gt;=Einstellungen!$C$24,5,IF(Kundendaten!K638&gt;=Einstellungen!$C$25,4,IF(Kundendaten!K638&gt;=Einstellungen!$C$26,3,IF(Kundendaten!K638&gt;=Einstellungen!$C$27,2,1)))))))</f>
        <v/>
      </c>
      <c r="M637" s="37" t="str">
        <f>IF(Kundendaten!C638="","",IF(J637&lt;0,-1,IF(J637&gt;Einstellungen!$C$11,0,IF(Kundendaten!L638&gt;=Einstellungen!$C$32,5,IF(Kundendaten!L638&gt;=Einstellungen!$C$33,4,IF(Kundendaten!L638&gt;=Einstellungen!$C$34,3,IF(Kundendaten!L638&gt;=Einstellungen!$C$35,2,1)))))))</f>
        <v/>
      </c>
      <c r="N637" s="37" t="str">
        <f>IF(Kundendaten!C638="","",IF(K637=-1,"",IF(K637=0,0,IF(SUM(Einstellungen!$G$15,Einstellungen!$G$24,Einstellungen!$G$32)&lt;&gt;100,"—",ROUND((K637*Einstellungen!$G$15+L637*Einstellungen!$G$24+M637*Einstellungen!$G$32)/100,1)))))</f>
        <v/>
      </c>
      <c r="O637" s="37" t="str">
        <f>IF(Kundendaten!C638="","",IF(K637=-1,"⚠ Datenfehler",IF(K637=0,"Inaktiv",IF(SUM(Einstellungen!$G$15,Einstellungen!$G$24,Einstellungen!$G$32)&lt;&gt;100,"—",IF(N637&gt;=4,"Champion",IF(N637&gt;=3,"Entwicklung",IF(N637&gt;=2,"Gefährdet","Abwanderung")))))))</f>
        <v/>
      </c>
    </row>
    <row r="638" spans="2:15" ht="14.25" customHeight="1" x14ac:dyDescent="0.35">
      <c r="B638" s="37" t="str">
        <f>IF(Kundendaten!C639="","",Kundendaten!B639)</f>
        <v/>
      </c>
      <c r="C638" s="38" t="str">
        <f>IF(Kundendaten!C639="","",IF(Kundendaten!C639="","",Kundendaten!C639))</f>
        <v/>
      </c>
      <c r="D638" s="38" t="str">
        <f>IF(Kundendaten!C639="","",IF(Kundendaten!D639="","",Kundendaten!D639))</f>
        <v/>
      </c>
      <c r="E638" s="38" t="str">
        <f>IF(Kundendaten!C639="","",IF(Kundendaten!E639="","",Kundendaten!E639))</f>
        <v/>
      </c>
      <c r="F638" s="38" t="str">
        <f>IF(Kundendaten!C639="","",IF(Kundendaten!F639="","",Kundendaten!F639))</f>
        <v/>
      </c>
      <c r="G638" s="37" t="str">
        <f>IF(Kundendaten!C639="","",IF(Kundendaten!G639="","",Kundendaten!G639))</f>
        <v/>
      </c>
      <c r="H638" s="38" t="str">
        <f>IF(Kundendaten!C639="","",IF(Kundendaten!H639="","",Kundendaten!H639))</f>
        <v/>
      </c>
      <c r="I638" s="37" t="str">
        <f>IF(Kundendaten!C639="","",IF(Kundendaten!I639="","",IF(OR(UPPER(Kundendaten!I639)="D",UPPER(Kundendaten!I639)="DE",UPPER(Kundendaten!I639)="DEU",UPPER(Kundendaten!I639)="DEUTSCHLAND",UPPER(Kundendaten!I639)="GERMANY",UPPER(Kundendaten!I639)="GER"),"",IFERROR(UPPER(VLOOKUP(UPPER(Kundendaten!I639),Laendercodes!$A:$B,2,FALSE())),UPPER(Kundendaten!I639)))))</f>
        <v/>
      </c>
      <c r="J638" s="59" t="str">
        <f>IF(Kundendaten!C639="","",Einstellungen!$C$9-Kundendaten!J639)</f>
        <v/>
      </c>
      <c r="K638" s="37" t="str">
        <f>IF(Kundendaten!C639="","",IF(J638&lt;0,-1,IF(J638&gt;Einstellungen!$C$11,0,IF(J638&lt;=Einstellungen!$D$15,5,IF(J638&lt;=Einstellungen!$D$16,4,IF(J638&lt;=Einstellungen!$D$17,3,IF(J638&lt;=Einstellungen!$D$18,2,1)))))))</f>
        <v/>
      </c>
      <c r="L638" s="37" t="str">
        <f>IF(Kundendaten!C639="","",IF(J638&lt;0,-1,IF(J638&gt;Einstellungen!$C$11,0,IF(Kundendaten!K639&gt;=Einstellungen!$C$24,5,IF(Kundendaten!K639&gt;=Einstellungen!$C$25,4,IF(Kundendaten!K639&gt;=Einstellungen!$C$26,3,IF(Kundendaten!K639&gt;=Einstellungen!$C$27,2,1)))))))</f>
        <v/>
      </c>
      <c r="M638" s="37" t="str">
        <f>IF(Kundendaten!C639="","",IF(J638&lt;0,-1,IF(J638&gt;Einstellungen!$C$11,0,IF(Kundendaten!L639&gt;=Einstellungen!$C$32,5,IF(Kundendaten!L639&gt;=Einstellungen!$C$33,4,IF(Kundendaten!L639&gt;=Einstellungen!$C$34,3,IF(Kundendaten!L639&gt;=Einstellungen!$C$35,2,1)))))))</f>
        <v/>
      </c>
      <c r="N638" s="37" t="str">
        <f>IF(Kundendaten!C639="","",IF(K638=-1,"",IF(K638=0,0,IF(SUM(Einstellungen!$G$15,Einstellungen!$G$24,Einstellungen!$G$32)&lt;&gt;100,"—",ROUND((K638*Einstellungen!$G$15+L638*Einstellungen!$G$24+M638*Einstellungen!$G$32)/100,1)))))</f>
        <v/>
      </c>
      <c r="O638" s="37" t="str">
        <f>IF(Kundendaten!C639="","",IF(K638=-1,"⚠ Datenfehler",IF(K638=0,"Inaktiv",IF(SUM(Einstellungen!$G$15,Einstellungen!$G$24,Einstellungen!$G$32)&lt;&gt;100,"—",IF(N638&gt;=4,"Champion",IF(N638&gt;=3,"Entwicklung",IF(N638&gt;=2,"Gefährdet","Abwanderung")))))))</f>
        <v/>
      </c>
    </row>
    <row r="639" spans="2:15" ht="14.25" customHeight="1" x14ac:dyDescent="0.35">
      <c r="B639" s="37" t="str">
        <f>IF(Kundendaten!C640="","",Kundendaten!B640)</f>
        <v/>
      </c>
      <c r="C639" s="38" t="str">
        <f>IF(Kundendaten!C640="","",IF(Kundendaten!C640="","",Kundendaten!C640))</f>
        <v/>
      </c>
      <c r="D639" s="38" t="str">
        <f>IF(Kundendaten!C640="","",IF(Kundendaten!D640="","",Kundendaten!D640))</f>
        <v/>
      </c>
      <c r="E639" s="38" t="str">
        <f>IF(Kundendaten!C640="","",IF(Kundendaten!E640="","",Kundendaten!E640))</f>
        <v/>
      </c>
      <c r="F639" s="38" t="str">
        <f>IF(Kundendaten!C640="","",IF(Kundendaten!F640="","",Kundendaten!F640))</f>
        <v/>
      </c>
      <c r="G639" s="37" t="str">
        <f>IF(Kundendaten!C640="","",IF(Kundendaten!G640="","",Kundendaten!G640))</f>
        <v/>
      </c>
      <c r="H639" s="38" t="str">
        <f>IF(Kundendaten!C640="","",IF(Kundendaten!H640="","",Kundendaten!H640))</f>
        <v/>
      </c>
      <c r="I639" s="37" t="str">
        <f>IF(Kundendaten!C640="","",IF(Kundendaten!I640="","",IF(OR(UPPER(Kundendaten!I640)="D",UPPER(Kundendaten!I640)="DE",UPPER(Kundendaten!I640)="DEU",UPPER(Kundendaten!I640)="DEUTSCHLAND",UPPER(Kundendaten!I640)="GERMANY",UPPER(Kundendaten!I640)="GER"),"",IFERROR(UPPER(VLOOKUP(UPPER(Kundendaten!I640),Laendercodes!$A:$B,2,FALSE())),UPPER(Kundendaten!I640)))))</f>
        <v/>
      </c>
      <c r="J639" s="59" t="str">
        <f>IF(Kundendaten!C640="","",Einstellungen!$C$9-Kundendaten!J640)</f>
        <v/>
      </c>
      <c r="K639" s="37" t="str">
        <f>IF(Kundendaten!C640="","",IF(J639&lt;0,-1,IF(J639&gt;Einstellungen!$C$11,0,IF(J639&lt;=Einstellungen!$D$15,5,IF(J639&lt;=Einstellungen!$D$16,4,IF(J639&lt;=Einstellungen!$D$17,3,IF(J639&lt;=Einstellungen!$D$18,2,1)))))))</f>
        <v/>
      </c>
      <c r="L639" s="37" t="str">
        <f>IF(Kundendaten!C640="","",IF(J639&lt;0,-1,IF(J639&gt;Einstellungen!$C$11,0,IF(Kundendaten!K640&gt;=Einstellungen!$C$24,5,IF(Kundendaten!K640&gt;=Einstellungen!$C$25,4,IF(Kundendaten!K640&gt;=Einstellungen!$C$26,3,IF(Kundendaten!K640&gt;=Einstellungen!$C$27,2,1)))))))</f>
        <v/>
      </c>
      <c r="M639" s="37" t="str">
        <f>IF(Kundendaten!C640="","",IF(J639&lt;0,-1,IF(J639&gt;Einstellungen!$C$11,0,IF(Kundendaten!L640&gt;=Einstellungen!$C$32,5,IF(Kundendaten!L640&gt;=Einstellungen!$C$33,4,IF(Kundendaten!L640&gt;=Einstellungen!$C$34,3,IF(Kundendaten!L640&gt;=Einstellungen!$C$35,2,1)))))))</f>
        <v/>
      </c>
      <c r="N639" s="37" t="str">
        <f>IF(Kundendaten!C640="","",IF(K639=-1,"",IF(K639=0,0,IF(SUM(Einstellungen!$G$15,Einstellungen!$G$24,Einstellungen!$G$32)&lt;&gt;100,"—",ROUND((K639*Einstellungen!$G$15+L639*Einstellungen!$G$24+M639*Einstellungen!$G$32)/100,1)))))</f>
        <v/>
      </c>
      <c r="O639" s="37" t="str">
        <f>IF(Kundendaten!C640="","",IF(K639=-1,"⚠ Datenfehler",IF(K639=0,"Inaktiv",IF(SUM(Einstellungen!$G$15,Einstellungen!$G$24,Einstellungen!$G$32)&lt;&gt;100,"—",IF(N639&gt;=4,"Champion",IF(N639&gt;=3,"Entwicklung",IF(N639&gt;=2,"Gefährdet","Abwanderung")))))))</f>
        <v/>
      </c>
    </row>
    <row r="640" spans="2:15" ht="14.25" customHeight="1" x14ac:dyDescent="0.35">
      <c r="B640" s="37" t="str">
        <f>IF(Kundendaten!C641="","",Kundendaten!B641)</f>
        <v/>
      </c>
      <c r="C640" s="38" t="str">
        <f>IF(Kundendaten!C641="","",IF(Kundendaten!C641="","",Kundendaten!C641))</f>
        <v/>
      </c>
      <c r="D640" s="38" t="str">
        <f>IF(Kundendaten!C641="","",IF(Kundendaten!D641="","",Kundendaten!D641))</f>
        <v/>
      </c>
      <c r="E640" s="38" t="str">
        <f>IF(Kundendaten!C641="","",IF(Kundendaten!E641="","",Kundendaten!E641))</f>
        <v/>
      </c>
      <c r="F640" s="38" t="str">
        <f>IF(Kundendaten!C641="","",IF(Kundendaten!F641="","",Kundendaten!F641))</f>
        <v/>
      </c>
      <c r="G640" s="37" t="str">
        <f>IF(Kundendaten!C641="","",IF(Kundendaten!G641="","",Kundendaten!G641))</f>
        <v/>
      </c>
      <c r="H640" s="38" t="str">
        <f>IF(Kundendaten!C641="","",IF(Kundendaten!H641="","",Kundendaten!H641))</f>
        <v/>
      </c>
      <c r="I640" s="37" t="str">
        <f>IF(Kundendaten!C641="","",IF(Kundendaten!I641="","",IF(OR(UPPER(Kundendaten!I641)="D",UPPER(Kundendaten!I641)="DE",UPPER(Kundendaten!I641)="DEU",UPPER(Kundendaten!I641)="DEUTSCHLAND",UPPER(Kundendaten!I641)="GERMANY",UPPER(Kundendaten!I641)="GER"),"",IFERROR(UPPER(VLOOKUP(UPPER(Kundendaten!I641),Laendercodes!$A:$B,2,FALSE())),UPPER(Kundendaten!I641)))))</f>
        <v/>
      </c>
      <c r="J640" s="59" t="str">
        <f>IF(Kundendaten!C641="","",Einstellungen!$C$9-Kundendaten!J641)</f>
        <v/>
      </c>
      <c r="K640" s="37" t="str">
        <f>IF(Kundendaten!C641="","",IF(J640&lt;0,-1,IF(J640&gt;Einstellungen!$C$11,0,IF(J640&lt;=Einstellungen!$D$15,5,IF(J640&lt;=Einstellungen!$D$16,4,IF(J640&lt;=Einstellungen!$D$17,3,IF(J640&lt;=Einstellungen!$D$18,2,1)))))))</f>
        <v/>
      </c>
      <c r="L640" s="37" t="str">
        <f>IF(Kundendaten!C641="","",IF(J640&lt;0,-1,IF(J640&gt;Einstellungen!$C$11,0,IF(Kundendaten!K641&gt;=Einstellungen!$C$24,5,IF(Kundendaten!K641&gt;=Einstellungen!$C$25,4,IF(Kundendaten!K641&gt;=Einstellungen!$C$26,3,IF(Kundendaten!K641&gt;=Einstellungen!$C$27,2,1)))))))</f>
        <v/>
      </c>
      <c r="M640" s="37" t="str">
        <f>IF(Kundendaten!C641="","",IF(J640&lt;0,-1,IF(J640&gt;Einstellungen!$C$11,0,IF(Kundendaten!L641&gt;=Einstellungen!$C$32,5,IF(Kundendaten!L641&gt;=Einstellungen!$C$33,4,IF(Kundendaten!L641&gt;=Einstellungen!$C$34,3,IF(Kundendaten!L641&gt;=Einstellungen!$C$35,2,1)))))))</f>
        <v/>
      </c>
      <c r="N640" s="37" t="str">
        <f>IF(Kundendaten!C641="","",IF(K640=-1,"",IF(K640=0,0,IF(SUM(Einstellungen!$G$15,Einstellungen!$G$24,Einstellungen!$G$32)&lt;&gt;100,"—",ROUND((K640*Einstellungen!$G$15+L640*Einstellungen!$G$24+M640*Einstellungen!$G$32)/100,1)))))</f>
        <v/>
      </c>
      <c r="O640" s="37" t="str">
        <f>IF(Kundendaten!C641="","",IF(K640=-1,"⚠ Datenfehler",IF(K640=0,"Inaktiv",IF(SUM(Einstellungen!$G$15,Einstellungen!$G$24,Einstellungen!$G$32)&lt;&gt;100,"—",IF(N640&gt;=4,"Champion",IF(N640&gt;=3,"Entwicklung",IF(N640&gt;=2,"Gefährdet","Abwanderung")))))))</f>
        <v/>
      </c>
    </row>
    <row r="641" spans="2:15" ht="14.25" customHeight="1" x14ac:dyDescent="0.35">
      <c r="B641" s="37" t="str">
        <f>IF(Kundendaten!C642="","",Kundendaten!B642)</f>
        <v/>
      </c>
      <c r="C641" s="38" t="str">
        <f>IF(Kundendaten!C642="","",IF(Kundendaten!C642="","",Kundendaten!C642))</f>
        <v/>
      </c>
      <c r="D641" s="38" t="str">
        <f>IF(Kundendaten!C642="","",IF(Kundendaten!D642="","",Kundendaten!D642))</f>
        <v/>
      </c>
      <c r="E641" s="38" t="str">
        <f>IF(Kundendaten!C642="","",IF(Kundendaten!E642="","",Kundendaten!E642))</f>
        <v/>
      </c>
      <c r="F641" s="38" t="str">
        <f>IF(Kundendaten!C642="","",IF(Kundendaten!F642="","",Kundendaten!F642))</f>
        <v/>
      </c>
      <c r="G641" s="37" t="str">
        <f>IF(Kundendaten!C642="","",IF(Kundendaten!G642="","",Kundendaten!G642))</f>
        <v/>
      </c>
      <c r="H641" s="38" t="str">
        <f>IF(Kundendaten!C642="","",IF(Kundendaten!H642="","",Kundendaten!H642))</f>
        <v/>
      </c>
      <c r="I641" s="37" t="str">
        <f>IF(Kundendaten!C642="","",IF(Kundendaten!I642="","",IF(OR(UPPER(Kundendaten!I642)="D",UPPER(Kundendaten!I642)="DE",UPPER(Kundendaten!I642)="DEU",UPPER(Kundendaten!I642)="DEUTSCHLAND",UPPER(Kundendaten!I642)="GERMANY",UPPER(Kundendaten!I642)="GER"),"",IFERROR(UPPER(VLOOKUP(UPPER(Kundendaten!I642),Laendercodes!$A:$B,2,FALSE())),UPPER(Kundendaten!I642)))))</f>
        <v/>
      </c>
      <c r="J641" s="59" t="str">
        <f>IF(Kundendaten!C642="","",Einstellungen!$C$9-Kundendaten!J642)</f>
        <v/>
      </c>
      <c r="K641" s="37" t="str">
        <f>IF(Kundendaten!C642="","",IF(J641&lt;0,-1,IF(J641&gt;Einstellungen!$C$11,0,IF(J641&lt;=Einstellungen!$D$15,5,IF(J641&lt;=Einstellungen!$D$16,4,IF(J641&lt;=Einstellungen!$D$17,3,IF(J641&lt;=Einstellungen!$D$18,2,1)))))))</f>
        <v/>
      </c>
      <c r="L641" s="37" t="str">
        <f>IF(Kundendaten!C642="","",IF(J641&lt;0,-1,IF(J641&gt;Einstellungen!$C$11,0,IF(Kundendaten!K642&gt;=Einstellungen!$C$24,5,IF(Kundendaten!K642&gt;=Einstellungen!$C$25,4,IF(Kundendaten!K642&gt;=Einstellungen!$C$26,3,IF(Kundendaten!K642&gt;=Einstellungen!$C$27,2,1)))))))</f>
        <v/>
      </c>
      <c r="M641" s="37" t="str">
        <f>IF(Kundendaten!C642="","",IF(J641&lt;0,-1,IF(J641&gt;Einstellungen!$C$11,0,IF(Kundendaten!L642&gt;=Einstellungen!$C$32,5,IF(Kundendaten!L642&gt;=Einstellungen!$C$33,4,IF(Kundendaten!L642&gt;=Einstellungen!$C$34,3,IF(Kundendaten!L642&gt;=Einstellungen!$C$35,2,1)))))))</f>
        <v/>
      </c>
      <c r="N641" s="37" t="str">
        <f>IF(Kundendaten!C642="","",IF(K641=-1,"",IF(K641=0,0,IF(SUM(Einstellungen!$G$15,Einstellungen!$G$24,Einstellungen!$G$32)&lt;&gt;100,"—",ROUND((K641*Einstellungen!$G$15+L641*Einstellungen!$G$24+M641*Einstellungen!$G$32)/100,1)))))</f>
        <v/>
      </c>
      <c r="O641" s="37" t="str">
        <f>IF(Kundendaten!C642="","",IF(K641=-1,"⚠ Datenfehler",IF(K641=0,"Inaktiv",IF(SUM(Einstellungen!$G$15,Einstellungen!$G$24,Einstellungen!$G$32)&lt;&gt;100,"—",IF(N641&gt;=4,"Champion",IF(N641&gt;=3,"Entwicklung",IF(N641&gt;=2,"Gefährdet","Abwanderung")))))))</f>
        <v/>
      </c>
    </row>
    <row r="642" spans="2:15" ht="14.25" customHeight="1" x14ac:dyDescent="0.35">
      <c r="B642" s="37" t="str">
        <f>IF(Kundendaten!C643="","",Kundendaten!B643)</f>
        <v/>
      </c>
      <c r="C642" s="38" t="str">
        <f>IF(Kundendaten!C643="","",IF(Kundendaten!C643="","",Kundendaten!C643))</f>
        <v/>
      </c>
      <c r="D642" s="38" t="str">
        <f>IF(Kundendaten!C643="","",IF(Kundendaten!D643="","",Kundendaten!D643))</f>
        <v/>
      </c>
      <c r="E642" s="38" t="str">
        <f>IF(Kundendaten!C643="","",IF(Kundendaten!E643="","",Kundendaten!E643))</f>
        <v/>
      </c>
      <c r="F642" s="38" t="str">
        <f>IF(Kundendaten!C643="","",IF(Kundendaten!F643="","",Kundendaten!F643))</f>
        <v/>
      </c>
      <c r="G642" s="37" t="str">
        <f>IF(Kundendaten!C643="","",IF(Kundendaten!G643="","",Kundendaten!G643))</f>
        <v/>
      </c>
      <c r="H642" s="38" t="str">
        <f>IF(Kundendaten!C643="","",IF(Kundendaten!H643="","",Kundendaten!H643))</f>
        <v/>
      </c>
      <c r="I642" s="37" t="str">
        <f>IF(Kundendaten!C643="","",IF(Kundendaten!I643="","",IF(OR(UPPER(Kundendaten!I643)="D",UPPER(Kundendaten!I643)="DE",UPPER(Kundendaten!I643)="DEU",UPPER(Kundendaten!I643)="DEUTSCHLAND",UPPER(Kundendaten!I643)="GERMANY",UPPER(Kundendaten!I643)="GER"),"",IFERROR(UPPER(VLOOKUP(UPPER(Kundendaten!I643),Laendercodes!$A:$B,2,FALSE())),UPPER(Kundendaten!I643)))))</f>
        <v/>
      </c>
      <c r="J642" s="59" t="str">
        <f>IF(Kundendaten!C643="","",Einstellungen!$C$9-Kundendaten!J643)</f>
        <v/>
      </c>
      <c r="K642" s="37" t="str">
        <f>IF(Kundendaten!C643="","",IF(J642&lt;0,-1,IF(J642&gt;Einstellungen!$C$11,0,IF(J642&lt;=Einstellungen!$D$15,5,IF(J642&lt;=Einstellungen!$D$16,4,IF(J642&lt;=Einstellungen!$D$17,3,IF(J642&lt;=Einstellungen!$D$18,2,1)))))))</f>
        <v/>
      </c>
      <c r="L642" s="37" t="str">
        <f>IF(Kundendaten!C643="","",IF(J642&lt;0,-1,IF(J642&gt;Einstellungen!$C$11,0,IF(Kundendaten!K643&gt;=Einstellungen!$C$24,5,IF(Kundendaten!K643&gt;=Einstellungen!$C$25,4,IF(Kundendaten!K643&gt;=Einstellungen!$C$26,3,IF(Kundendaten!K643&gt;=Einstellungen!$C$27,2,1)))))))</f>
        <v/>
      </c>
      <c r="M642" s="37" t="str">
        <f>IF(Kundendaten!C643="","",IF(J642&lt;0,-1,IF(J642&gt;Einstellungen!$C$11,0,IF(Kundendaten!L643&gt;=Einstellungen!$C$32,5,IF(Kundendaten!L643&gt;=Einstellungen!$C$33,4,IF(Kundendaten!L643&gt;=Einstellungen!$C$34,3,IF(Kundendaten!L643&gt;=Einstellungen!$C$35,2,1)))))))</f>
        <v/>
      </c>
      <c r="N642" s="37" t="str">
        <f>IF(Kundendaten!C643="","",IF(K642=-1,"",IF(K642=0,0,IF(SUM(Einstellungen!$G$15,Einstellungen!$G$24,Einstellungen!$G$32)&lt;&gt;100,"—",ROUND((K642*Einstellungen!$G$15+L642*Einstellungen!$G$24+M642*Einstellungen!$G$32)/100,1)))))</f>
        <v/>
      </c>
      <c r="O642" s="37" t="str">
        <f>IF(Kundendaten!C643="","",IF(K642=-1,"⚠ Datenfehler",IF(K642=0,"Inaktiv",IF(SUM(Einstellungen!$G$15,Einstellungen!$G$24,Einstellungen!$G$32)&lt;&gt;100,"—",IF(N642&gt;=4,"Champion",IF(N642&gt;=3,"Entwicklung",IF(N642&gt;=2,"Gefährdet","Abwanderung")))))))</f>
        <v/>
      </c>
    </row>
    <row r="643" spans="2:15" ht="14.25" customHeight="1" x14ac:dyDescent="0.35">
      <c r="B643" s="37" t="str">
        <f>IF(Kundendaten!C644="","",Kundendaten!B644)</f>
        <v/>
      </c>
      <c r="C643" s="38" t="str">
        <f>IF(Kundendaten!C644="","",IF(Kundendaten!C644="","",Kundendaten!C644))</f>
        <v/>
      </c>
      <c r="D643" s="38" t="str">
        <f>IF(Kundendaten!C644="","",IF(Kundendaten!D644="","",Kundendaten!D644))</f>
        <v/>
      </c>
      <c r="E643" s="38" t="str">
        <f>IF(Kundendaten!C644="","",IF(Kundendaten!E644="","",Kundendaten!E644))</f>
        <v/>
      </c>
      <c r="F643" s="38" t="str">
        <f>IF(Kundendaten!C644="","",IF(Kundendaten!F644="","",Kundendaten!F644))</f>
        <v/>
      </c>
      <c r="G643" s="37" t="str">
        <f>IF(Kundendaten!C644="","",IF(Kundendaten!G644="","",Kundendaten!G644))</f>
        <v/>
      </c>
      <c r="H643" s="38" t="str">
        <f>IF(Kundendaten!C644="","",IF(Kundendaten!H644="","",Kundendaten!H644))</f>
        <v/>
      </c>
      <c r="I643" s="37" t="str">
        <f>IF(Kundendaten!C644="","",IF(Kundendaten!I644="","",IF(OR(UPPER(Kundendaten!I644)="D",UPPER(Kundendaten!I644)="DE",UPPER(Kundendaten!I644)="DEU",UPPER(Kundendaten!I644)="DEUTSCHLAND",UPPER(Kundendaten!I644)="GERMANY",UPPER(Kundendaten!I644)="GER"),"",IFERROR(UPPER(VLOOKUP(UPPER(Kundendaten!I644),Laendercodes!$A:$B,2,FALSE())),UPPER(Kundendaten!I644)))))</f>
        <v/>
      </c>
      <c r="J643" s="59" t="str">
        <f>IF(Kundendaten!C644="","",Einstellungen!$C$9-Kundendaten!J644)</f>
        <v/>
      </c>
      <c r="K643" s="37" t="str">
        <f>IF(Kundendaten!C644="","",IF(J643&lt;0,-1,IF(J643&gt;Einstellungen!$C$11,0,IF(J643&lt;=Einstellungen!$D$15,5,IF(J643&lt;=Einstellungen!$D$16,4,IF(J643&lt;=Einstellungen!$D$17,3,IF(J643&lt;=Einstellungen!$D$18,2,1)))))))</f>
        <v/>
      </c>
      <c r="L643" s="37" t="str">
        <f>IF(Kundendaten!C644="","",IF(J643&lt;0,-1,IF(J643&gt;Einstellungen!$C$11,0,IF(Kundendaten!K644&gt;=Einstellungen!$C$24,5,IF(Kundendaten!K644&gt;=Einstellungen!$C$25,4,IF(Kundendaten!K644&gt;=Einstellungen!$C$26,3,IF(Kundendaten!K644&gt;=Einstellungen!$C$27,2,1)))))))</f>
        <v/>
      </c>
      <c r="M643" s="37" t="str">
        <f>IF(Kundendaten!C644="","",IF(J643&lt;0,-1,IF(J643&gt;Einstellungen!$C$11,0,IF(Kundendaten!L644&gt;=Einstellungen!$C$32,5,IF(Kundendaten!L644&gt;=Einstellungen!$C$33,4,IF(Kundendaten!L644&gt;=Einstellungen!$C$34,3,IF(Kundendaten!L644&gt;=Einstellungen!$C$35,2,1)))))))</f>
        <v/>
      </c>
      <c r="N643" s="37" t="str">
        <f>IF(Kundendaten!C644="","",IF(K643=-1,"",IF(K643=0,0,IF(SUM(Einstellungen!$G$15,Einstellungen!$G$24,Einstellungen!$G$32)&lt;&gt;100,"—",ROUND((K643*Einstellungen!$G$15+L643*Einstellungen!$G$24+M643*Einstellungen!$G$32)/100,1)))))</f>
        <v/>
      </c>
      <c r="O643" s="37" t="str">
        <f>IF(Kundendaten!C644="","",IF(K643=-1,"⚠ Datenfehler",IF(K643=0,"Inaktiv",IF(SUM(Einstellungen!$G$15,Einstellungen!$G$24,Einstellungen!$G$32)&lt;&gt;100,"—",IF(N643&gt;=4,"Champion",IF(N643&gt;=3,"Entwicklung",IF(N643&gt;=2,"Gefährdet","Abwanderung")))))))</f>
        <v/>
      </c>
    </row>
    <row r="644" spans="2:15" ht="14.25" customHeight="1" x14ac:dyDescent="0.35">
      <c r="B644" s="37" t="str">
        <f>IF(Kundendaten!C645="","",Kundendaten!B645)</f>
        <v/>
      </c>
      <c r="C644" s="38" t="str">
        <f>IF(Kundendaten!C645="","",IF(Kundendaten!C645="","",Kundendaten!C645))</f>
        <v/>
      </c>
      <c r="D644" s="38" t="str">
        <f>IF(Kundendaten!C645="","",IF(Kundendaten!D645="","",Kundendaten!D645))</f>
        <v/>
      </c>
      <c r="E644" s="38" t="str">
        <f>IF(Kundendaten!C645="","",IF(Kundendaten!E645="","",Kundendaten!E645))</f>
        <v/>
      </c>
      <c r="F644" s="38" t="str">
        <f>IF(Kundendaten!C645="","",IF(Kundendaten!F645="","",Kundendaten!F645))</f>
        <v/>
      </c>
      <c r="G644" s="37" t="str">
        <f>IF(Kundendaten!C645="","",IF(Kundendaten!G645="","",Kundendaten!G645))</f>
        <v/>
      </c>
      <c r="H644" s="38" t="str">
        <f>IF(Kundendaten!C645="","",IF(Kundendaten!H645="","",Kundendaten!H645))</f>
        <v/>
      </c>
      <c r="I644" s="37" t="str">
        <f>IF(Kundendaten!C645="","",IF(Kundendaten!I645="","",IF(OR(UPPER(Kundendaten!I645)="D",UPPER(Kundendaten!I645)="DE",UPPER(Kundendaten!I645)="DEU",UPPER(Kundendaten!I645)="DEUTSCHLAND",UPPER(Kundendaten!I645)="GERMANY",UPPER(Kundendaten!I645)="GER"),"",IFERROR(UPPER(VLOOKUP(UPPER(Kundendaten!I645),Laendercodes!$A:$B,2,FALSE())),UPPER(Kundendaten!I645)))))</f>
        <v/>
      </c>
      <c r="J644" s="59" t="str">
        <f>IF(Kundendaten!C645="","",Einstellungen!$C$9-Kundendaten!J645)</f>
        <v/>
      </c>
      <c r="K644" s="37" t="str">
        <f>IF(Kundendaten!C645="","",IF(J644&lt;0,-1,IF(J644&gt;Einstellungen!$C$11,0,IF(J644&lt;=Einstellungen!$D$15,5,IF(J644&lt;=Einstellungen!$D$16,4,IF(J644&lt;=Einstellungen!$D$17,3,IF(J644&lt;=Einstellungen!$D$18,2,1)))))))</f>
        <v/>
      </c>
      <c r="L644" s="37" t="str">
        <f>IF(Kundendaten!C645="","",IF(J644&lt;0,-1,IF(J644&gt;Einstellungen!$C$11,0,IF(Kundendaten!K645&gt;=Einstellungen!$C$24,5,IF(Kundendaten!K645&gt;=Einstellungen!$C$25,4,IF(Kundendaten!K645&gt;=Einstellungen!$C$26,3,IF(Kundendaten!K645&gt;=Einstellungen!$C$27,2,1)))))))</f>
        <v/>
      </c>
      <c r="M644" s="37" t="str">
        <f>IF(Kundendaten!C645="","",IF(J644&lt;0,-1,IF(J644&gt;Einstellungen!$C$11,0,IF(Kundendaten!L645&gt;=Einstellungen!$C$32,5,IF(Kundendaten!L645&gt;=Einstellungen!$C$33,4,IF(Kundendaten!L645&gt;=Einstellungen!$C$34,3,IF(Kundendaten!L645&gt;=Einstellungen!$C$35,2,1)))))))</f>
        <v/>
      </c>
      <c r="N644" s="37" t="str">
        <f>IF(Kundendaten!C645="","",IF(K644=-1,"",IF(K644=0,0,IF(SUM(Einstellungen!$G$15,Einstellungen!$G$24,Einstellungen!$G$32)&lt;&gt;100,"—",ROUND((K644*Einstellungen!$G$15+L644*Einstellungen!$G$24+M644*Einstellungen!$G$32)/100,1)))))</f>
        <v/>
      </c>
      <c r="O644" s="37" t="str">
        <f>IF(Kundendaten!C645="","",IF(K644=-1,"⚠ Datenfehler",IF(K644=0,"Inaktiv",IF(SUM(Einstellungen!$G$15,Einstellungen!$G$24,Einstellungen!$G$32)&lt;&gt;100,"—",IF(N644&gt;=4,"Champion",IF(N644&gt;=3,"Entwicklung",IF(N644&gt;=2,"Gefährdet","Abwanderung")))))))</f>
        <v/>
      </c>
    </row>
    <row r="645" spans="2:15" ht="14.25" customHeight="1" x14ac:dyDescent="0.35">
      <c r="B645" s="37" t="str">
        <f>IF(Kundendaten!C646="","",Kundendaten!B646)</f>
        <v/>
      </c>
      <c r="C645" s="38" t="str">
        <f>IF(Kundendaten!C646="","",IF(Kundendaten!C646="","",Kundendaten!C646))</f>
        <v/>
      </c>
      <c r="D645" s="38" t="str">
        <f>IF(Kundendaten!C646="","",IF(Kundendaten!D646="","",Kundendaten!D646))</f>
        <v/>
      </c>
      <c r="E645" s="38" t="str">
        <f>IF(Kundendaten!C646="","",IF(Kundendaten!E646="","",Kundendaten!E646))</f>
        <v/>
      </c>
      <c r="F645" s="38" t="str">
        <f>IF(Kundendaten!C646="","",IF(Kundendaten!F646="","",Kundendaten!F646))</f>
        <v/>
      </c>
      <c r="G645" s="37" t="str">
        <f>IF(Kundendaten!C646="","",IF(Kundendaten!G646="","",Kundendaten!G646))</f>
        <v/>
      </c>
      <c r="H645" s="38" t="str">
        <f>IF(Kundendaten!C646="","",IF(Kundendaten!H646="","",Kundendaten!H646))</f>
        <v/>
      </c>
      <c r="I645" s="37" t="str">
        <f>IF(Kundendaten!C646="","",IF(Kundendaten!I646="","",IF(OR(UPPER(Kundendaten!I646)="D",UPPER(Kundendaten!I646)="DE",UPPER(Kundendaten!I646)="DEU",UPPER(Kundendaten!I646)="DEUTSCHLAND",UPPER(Kundendaten!I646)="GERMANY",UPPER(Kundendaten!I646)="GER"),"",IFERROR(UPPER(VLOOKUP(UPPER(Kundendaten!I646),Laendercodes!$A:$B,2,FALSE())),UPPER(Kundendaten!I646)))))</f>
        <v/>
      </c>
      <c r="J645" s="59" t="str">
        <f>IF(Kundendaten!C646="","",Einstellungen!$C$9-Kundendaten!J646)</f>
        <v/>
      </c>
      <c r="K645" s="37" t="str">
        <f>IF(Kundendaten!C646="","",IF(J645&lt;0,-1,IF(J645&gt;Einstellungen!$C$11,0,IF(J645&lt;=Einstellungen!$D$15,5,IF(J645&lt;=Einstellungen!$D$16,4,IF(J645&lt;=Einstellungen!$D$17,3,IF(J645&lt;=Einstellungen!$D$18,2,1)))))))</f>
        <v/>
      </c>
      <c r="L645" s="37" t="str">
        <f>IF(Kundendaten!C646="","",IF(J645&lt;0,-1,IF(J645&gt;Einstellungen!$C$11,0,IF(Kundendaten!K646&gt;=Einstellungen!$C$24,5,IF(Kundendaten!K646&gt;=Einstellungen!$C$25,4,IF(Kundendaten!K646&gt;=Einstellungen!$C$26,3,IF(Kundendaten!K646&gt;=Einstellungen!$C$27,2,1)))))))</f>
        <v/>
      </c>
      <c r="M645" s="37" t="str">
        <f>IF(Kundendaten!C646="","",IF(J645&lt;0,-1,IF(J645&gt;Einstellungen!$C$11,0,IF(Kundendaten!L646&gt;=Einstellungen!$C$32,5,IF(Kundendaten!L646&gt;=Einstellungen!$C$33,4,IF(Kundendaten!L646&gt;=Einstellungen!$C$34,3,IF(Kundendaten!L646&gt;=Einstellungen!$C$35,2,1)))))))</f>
        <v/>
      </c>
      <c r="N645" s="37" t="str">
        <f>IF(Kundendaten!C646="","",IF(K645=-1,"",IF(K645=0,0,IF(SUM(Einstellungen!$G$15,Einstellungen!$G$24,Einstellungen!$G$32)&lt;&gt;100,"—",ROUND((K645*Einstellungen!$G$15+L645*Einstellungen!$G$24+M645*Einstellungen!$G$32)/100,1)))))</f>
        <v/>
      </c>
      <c r="O645" s="37" t="str">
        <f>IF(Kundendaten!C646="","",IF(K645=-1,"⚠ Datenfehler",IF(K645=0,"Inaktiv",IF(SUM(Einstellungen!$G$15,Einstellungen!$G$24,Einstellungen!$G$32)&lt;&gt;100,"—",IF(N645&gt;=4,"Champion",IF(N645&gt;=3,"Entwicklung",IF(N645&gt;=2,"Gefährdet","Abwanderung")))))))</f>
        <v/>
      </c>
    </row>
    <row r="646" spans="2:15" ht="14.25" customHeight="1" x14ac:dyDescent="0.35">
      <c r="B646" s="37" t="str">
        <f>IF(Kundendaten!C647="","",Kundendaten!B647)</f>
        <v/>
      </c>
      <c r="C646" s="38" t="str">
        <f>IF(Kundendaten!C647="","",IF(Kundendaten!C647="","",Kundendaten!C647))</f>
        <v/>
      </c>
      <c r="D646" s="38" t="str">
        <f>IF(Kundendaten!C647="","",IF(Kundendaten!D647="","",Kundendaten!D647))</f>
        <v/>
      </c>
      <c r="E646" s="38" t="str">
        <f>IF(Kundendaten!C647="","",IF(Kundendaten!E647="","",Kundendaten!E647))</f>
        <v/>
      </c>
      <c r="F646" s="38" t="str">
        <f>IF(Kundendaten!C647="","",IF(Kundendaten!F647="","",Kundendaten!F647))</f>
        <v/>
      </c>
      <c r="G646" s="37" t="str">
        <f>IF(Kundendaten!C647="","",IF(Kundendaten!G647="","",Kundendaten!G647))</f>
        <v/>
      </c>
      <c r="H646" s="38" t="str">
        <f>IF(Kundendaten!C647="","",IF(Kundendaten!H647="","",Kundendaten!H647))</f>
        <v/>
      </c>
      <c r="I646" s="37" t="str">
        <f>IF(Kundendaten!C647="","",IF(Kundendaten!I647="","",IF(OR(UPPER(Kundendaten!I647)="D",UPPER(Kundendaten!I647)="DE",UPPER(Kundendaten!I647)="DEU",UPPER(Kundendaten!I647)="DEUTSCHLAND",UPPER(Kundendaten!I647)="GERMANY",UPPER(Kundendaten!I647)="GER"),"",IFERROR(UPPER(VLOOKUP(UPPER(Kundendaten!I647),Laendercodes!$A:$B,2,FALSE())),UPPER(Kundendaten!I647)))))</f>
        <v/>
      </c>
      <c r="J646" s="59" t="str">
        <f>IF(Kundendaten!C647="","",Einstellungen!$C$9-Kundendaten!J647)</f>
        <v/>
      </c>
      <c r="K646" s="37" t="str">
        <f>IF(Kundendaten!C647="","",IF(J646&lt;0,-1,IF(J646&gt;Einstellungen!$C$11,0,IF(J646&lt;=Einstellungen!$D$15,5,IF(J646&lt;=Einstellungen!$D$16,4,IF(J646&lt;=Einstellungen!$D$17,3,IF(J646&lt;=Einstellungen!$D$18,2,1)))))))</f>
        <v/>
      </c>
      <c r="L646" s="37" t="str">
        <f>IF(Kundendaten!C647="","",IF(J646&lt;0,-1,IF(J646&gt;Einstellungen!$C$11,0,IF(Kundendaten!K647&gt;=Einstellungen!$C$24,5,IF(Kundendaten!K647&gt;=Einstellungen!$C$25,4,IF(Kundendaten!K647&gt;=Einstellungen!$C$26,3,IF(Kundendaten!K647&gt;=Einstellungen!$C$27,2,1)))))))</f>
        <v/>
      </c>
      <c r="M646" s="37" t="str">
        <f>IF(Kundendaten!C647="","",IF(J646&lt;0,-1,IF(J646&gt;Einstellungen!$C$11,0,IF(Kundendaten!L647&gt;=Einstellungen!$C$32,5,IF(Kundendaten!L647&gt;=Einstellungen!$C$33,4,IF(Kundendaten!L647&gt;=Einstellungen!$C$34,3,IF(Kundendaten!L647&gt;=Einstellungen!$C$35,2,1)))))))</f>
        <v/>
      </c>
      <c r="N646" s="37" t="str">
        <f>IF(Kundendaten!C647="","",IF(K646=-1,"",IF(K646=0,0,IF(SUM(Einstellungen!$G$15,Einstellungen!$G$24,Einstellungen!$G$32)&lt;&gt;100,"—",ROUND((K646*Einstellungen!$G$15+L646*Einstellungen!$G$24+M646*Einstellungen!$G$32)/100,1)))))</f>
        <v/>
      </c>
      <c r="O646" s="37" t="str">
        <f>IF(Kundendaten!C647="","",IF(K646=-1,"⚠ Datenfehler",IF(K646=0,"Inaktiv",IF(SUM(Einstellungen!$G$15,Einstellungen!$G$24,Einstellungen!$G$32)&lt;&gt;100,"—",IF(N646&gt;=4,"Champion",IF(N646&gt;=3,"Entwicklung",IF(N646&gt;=2,"Gefährdet","Abwanderung")))))))</f>
        <v/>
      </c>
    </row>
    <row r="647" spans="2:15" ht="14.25" customHeight="1" x14ac:dyDescent="0.35">
      <c r="B647" s="37" t="str">
        <f>IF(Kundendaten!C648="","",Kundendaten!B648)</f>
        <v/>
      </c>
      <c r="C647" s="38" t="str">
        <f>IF(Kundendaten!C648="","",IF(Kundendaten!C648="","",Kundendaten!C648))</f>
        <v/>
      </c>
      <c r="D647" s="38" t="str">
        <f>IF(Kundendaten!C648="","",IF(Kundendaten!D648="","",Kundendaten!D648))</f>
        <v/>
      </c>
      <c r="E647" s="38" t="str">
        <f>IF(Kundendaten!C648="","",IF(Kundendaten!E648="","",Kundendaten!E648))</f>
        <v/>
      </c>
      <c r="F647" s="38" t="str">
        <f>IF(Kundendaten!C648="","",IF(Kundendaten!F648="","",Kundendaten!F648))</f>
        <v/>
      </c>
      <c r="G647" s="37" t="str">
        <f>IF(Kundendaten!C648="","",IF(Kundendaten!G648="","",Kundendaten!G648))</f>
        <v/>
      </c>
      <c r="H647" s="38" t="str">
        <f>IF(Kundendaten!C648="","",IF(Kundendaten!H648="","",Kundendaten!H648))</f>
        <v/>
      </c>
      <c r="I647" s="37" t="str">
        <f>IF(Kundendaten!C648="","",IF(Kundendaten!I648="","",IF(OR(UPPER(Kundendaten!I648)="D",UPPER(Kundendaten!I648)="DE",UPPER(Kundendaten!I648)="DEU",UPPER(Kundendaten!I648)="DEUTSCHLAND",UPPER(Kundendaten!I648)="GERMANY",UPPER(Kundendaten!I648)="GER"),"",IFERROR(UPPER(VLOOKUP(UPPER(Kundendaten!I648),Laendercodes!$A:$B,2,FALSE())),UPPER(Kundendaten!I648)))))</f>
        <v/>
      </c>
      <c r="J647" s="59" t="str">
        <f>IF(Kundendaten!C648="","",Einstellungen!$C$9-Kundendaten!J648)</f>
        <v/>
      </c>
      <c r="K647" s="37" t="str">
        <f>IF(Kundendaten!C648="","",IF(J647&lt;0,-1,IF(J647&gt;Einstellungen!$C$11,0,IF(J647&lt;=Einstellungen!$D$15,5,IF(J647&lt;=Einstellungen!$D$16,4,IF(J647&lt;=Einstellungen!$D$17,3,IF(J647&lt;=Einstellungen!$D$18,2,1)))))))</f>
        <v/>
      </c>
      <c r="L647" s="37" t="str">
        <f>IF(Kundendaten!C648="","",IF(J647&lt;0,-1,IF(J647&gt;Einstellungen!$C$11,0,IF(Kundendaten!K648&gt;=Einstellungen!$C$24,5,IF(Kundendaten!K648&gt;=Einstellungen!$C$25,4,IF(Kundendaten!K648&gt;=Einstellungen!$C$26,3,IF(Kundendaten!K648&gt;=Einstellungen!$C$27,2,1)))))))</f>
        <v/>
      </c>
      <c r="M647" s="37" t="str">
        <f>IF(Kundendaten!C648="","",IF(J647&lt;0,-1,IF(J647&gt;Einstellungen!$C$11,0,IF(Kundendaten!L648&gt;=Einstellungen!$C$32,5,IF(Kundendaten!L648&gt;=Einstellungen!$C$33,4,IF(Kundendaten!L648&gt;=Einstellungen!$C$34,3,IF(Kundendaten!L648&gt;=Einstellungen!$C$35,2,1)))))))</f>
        <v/>
      </c>
      <c r="N647" s="37" t="str">
        <f>IF(Kundendaten!C648="","",IF(K647=-1,"",IF(K647=0,0,IF(SUM(Einstellungen!$G$15,Einstellungen!$G$24,Einstellungen!$G$32)&lt;&gt;100,"—",ROUND((K647*Einstellungen!$G$15+L647*Einstellungen!$G$24+M647*Einstellungen!$G$32)/100,1)))))</f>
        <v/>
      </c>
      <c r="O647" s="37" t="str">
        <f>IF(Kundendaten!C648="","",IF(K647=-1,"⚠ Datenfehler",IF(K647=0,"Inaktiv",IF(SUM(Einstellungen!$G$15,Einstellungen!$G$24,Einstellungen!$G$32)&lt;&gt;100,"—",IF(N647&gt;=4,"Champion",IF(N647&gt;=3,"Entwicklung",IF(N647&gt;=2,"Gefährdet","Abwanderung")))))))</f>
        <v/>
      </c>
    </row>
    <row r="648" spans="2:15" ht="14.25" customHeight="1" x14ac:dyDescent="0.35">
      <c r="B648" s="37" t="str">
        <f>IF(Kundendaten!C649="","",Kundendaten!B649)</f>
        <v/>
      </c>
      <c r="C648" s="38" t="str">
        <f>IF(Kundendaten!C649="","",IF(Kundendaten!C649="","",Kundendaten!C649))</f>
        <v/>
      </c>
      <c r="D648" s="38" t="str">
        <f>IF(Kundendaten!C649="","",IF(Kundendaten!D649="","",Kundendaten!D649))</f>
        <v/>
      </c>
      <c r="E648" s="38" t="str">
        <f>IF(Kundendaten!C649="","",IF(Kundendaten!E649="","",Kundendaten!E649))</f>
        <v/>
      </c>
      <c r="F648" s="38" t="str">
        <f>IF(Kundendaten!C649="","",IF(Kundendaten!F649="","",Kundendaten!F649))</f>
        <v/>
      </c>
      <c r="G648" s="37" t="str">
        <f>IF(Kundendaten!C649="","",IF(Kundendaten!G649="","",Kundendaten!G649))</f>
        <v/>
      </c>
      <c r="H648" s="38" t="str">
        <f>IF(Kundendaten!C649="","",IF(Kundendaten!H649="","",Kundendaten!H649))</f>
        <v/>
      </c>
      <c r="I648" s="37" t="str">
        <f>IF(Kundendaten!C649="","",IF(Kundendaten!I649="","",IF(OR(UPPER(Kundendaten!I649)="D",UPPER(Kundendaten!I649)="DE",UPPER(Kundendaten!I649)="DEU",UPPER(Kundendaten!I649)="DEUTSCHLAND",UPPER(Kundendaten!I649)="GERMANY",UPPER(Kundendaten!I649)="GER"),"",IFERROR(UPPER(VLOOKUP(UPPER(Kundendaten!I649),Laendercodes!$A:$B,2,FALSE())),UPPER(Kundendaten!I649)))))</f>
        <v/>
      </c>
      <c r="J648" s="59" t="str">
        <f>IF(Kundendaten!C649="","",Einstellungen!$C$9-Kundendaten!J649)</f>
        <v/>
      </c>
      <c r="K648" s="37" t="str">
        <f>IF(Kundendaten!C649="","",IF(J648&lt;0,-1,IF(J648&gt;Einstellungen!$C$11,0,IF(J648&lt;=Einstellungen!$D$15,5,IF(J648&lt;=Einstellungen!$D$16,4,IF(J648&lt;=Einstellungen!$D$17,3,IF(J648&lt;=Einstellungen!$D$18,2,1)))))))</f>
        <v/>
      </c>
      <c r="L648" s="37" t="str">
        <f>IF(Kundendaten!C649="","",IF(J648&lt;0,-1,IF(J648&gt;Einstellungen!$C$11,0,IF(Kundendaten!K649&gt;=Einstellungen!$C$24,5,IF(Kundendaten!K649&gt;=Einstellungen!$C$25,4,IF(Kundendaten!K649&gt;=Einstellungen!$C$26,3,IF(Kundendaten!K649&gt;=Einstellungen!$C$27,2,1)))))))</f>
        <v/>
      </c>
      <c r="M648" s="37" t="str">
        <f>IF(Kundendaten!C649="","",IF(J648&lt;0,-1,IF(J648&gt;Einstellungen!$C$11,0,IF(Kundendaten!L649&gt;=Einstellungen!$C$32,5,IF(Kundendaten!L649&gt;=Einstellungen!$C$33,4,IF(Kundendaten!L649&gt;=Einstellungen!$C$34,3,IF(Kundendaten!L649&gt;=Einstellungen!$C$35,2,1)))))))</f>
        <v/>
      </c>
      <c r="N648" s="37" t="str">
        <f>IF(Kundendaten!C649="","",IF(K648=-1,"",IF(K648=0,0,IF(SUM(Einstellungen!$G$15,Einstellungen!$G$24,Einstellungen!$G$32)&lt;&gt;100,"—",ROUND((K648*Einstellungen!$G$15+L648*Einstellungen!$G$24+M648*Einstellungen!$G$32)/100,1)))))</f>
        <v/>
      </c>
      <c r="O648" s="37" t="str">
        <f>IF(Kundendaten!C649="","",IF(K648=-1,"⚠ Datenfehler",IF(K648=0,"Inaktiv",IF(SUM(Einstellungen!$G$15,Einstellungen!$G$24,Einstellungen!$G$32)&lt;&gt;100,"—",IF(N648&gt;=4,"Champion",IF(N648&gt;=3,"Entwicklung",IF(N648&gt;=2,"Gefährdet","Abwanderung")))))))</f>
        <v/>
      </c>
    </row>
    <row r="649" spans="2:15" ht="14.25" customHeight="1" x14ac:dyDescent="0.35">
      <c r="B649" s="37" t="str">
        <f>IF(Kundendaten!C650="","",Kundendaten!B650)</f>
        <v/>
      </c>
      <c r="C649" s="38" t="str">
        <f>IF(Kundendaten!C650="","",IF(Kundendaten!C650="","",Kundendaten!C650))</f>
        <v/>
      </c>
      <c r="D649" s="38" t="str">
        <f>IF(Kundendaten!C650="","",IF(Kundendaten!D650="","",Kundendaten!D650))</f>
        <v/>
      </c>
      <c r="E649" s="38" t="str">
        <f>IF(Kundendaten!C650="","",IF(Kundendaten!E650="","",Kundendaten!E650))</f>
        <v/>
      </c>
      <c r="F649" s="38" t="str">
        <f>IF(Kundendaten!C650="","",IF(Kundendaten!F650="","",Kundendaten!F650))</f>
        <v/>
      </c>
      <c r="G649" s="37" t="str">
        <f>IF(Kundendaten!C650="","",IF(Kundendaten!G650="","",Kundendaten!G650))</f>
        <v/>
      </c>
      <c r="H649" s="38" t="str">
        <f>IF(Kundendaten!C650="","",IF(Kundendaten!H650="","",Kundendaten!H650))</f>
        <v/>
      </c>
      <c r="I649" s="37" t="str">
        <f>IF(Kundendaten!C650="","",IF(Kundendaten!I650="","",IF(OR(UPPER(Kundendaten!I650)="D",UPPER(Kundendaten!I650)="DE",UPPER(Kundendaten!I650)="DEU",UPPER(Kundendaten!I650)="DEUTSCHLAND",UPPER(Kundendaten!I650)="GERMANY",UPPER(Kundendaten!I650)="GER"),"",IFERROR(UPPER(VLOOKUP(UPPER(Kundendaten!I650),Laendercodes!$A:$B,2,FALSE())),UPPER(Kundendaten!I650)))))</f>
        <v/>
      </c>
      <c r="J649" s="59" t="str">
        <f>IF(Kundendaten!C650="","",Einstellungen!$C$9-Kundendaten!J650)</f>
        <v/>
      </c>
      <c r="K649" s="37" t="str">
        <f>IF(Kundendaten!C650="","",IF(J649&lt;0,-1,IF(J649&gt;Einstellungen!$C$11,0,IF(J649&lt;=Einstellungen!$D$15,5,IF(J649&lt;=Einstellungen!$D$16,4,IF(J649&lt;=Einstellungen!$D$17,3,IF(J649&lt;=Einstellungen!$D$18,2,1)))))))</f>
        <v/>
      </c>
      <c r="L649" s="37" t="str">
        <f>IF(Kundendaten!C650="","",IF(J649&lt;0,-1,IF(J649&gt;Einstellungen!$C$11,0,IF(Kundendaten!K650&gt;=Einstellungen!$C$24,5,IF(Kundendaten!K650&gt;=Einstellungen!$C$25,4,IF(Kundendaten!K650&gt;=Einstellungen!$C$26,3,IF(Kundendaten!K650&gt;=Einstellungen!$C$27,2,1)))))))</f>
        <v/>
      </c>
      <c r="M649" s="37" t="str">
        <f>IF(Kundendaten!C650="","",IF(J649&lt;0,-1,IF(J649&gt;Einstellungen!$C$11,0,IF(Kundendaten!L650&gt;=Einstellungen!$C$32,5,IF(Kundendaten!L650&gt;=Einstellungen!$C$33,4,IF(Kundendaten!L650&gt;=Einstellungen!$C$34,3,IF(Kundendaten!L650&gt;=Einstellungen!$C$35,2,1)))))))</f>
        <v/>
      </c>
      <c r="N649" s="37" t="str">
        <f>IF(Kundendaten!C650="","",IF(K649=-1,"",IF(K649=0,0,IF(SUM(Einstellungen!$G$15,Einstellungen!$G$24,Einstellungen!$G$32)&lt;&gt;100,"—",ROUND((K649*Einstellungen!$G$15+L649*Einstellungen!$G$24+M649*Einstellungen!$G$32)/100,1)))))</f>
        <v/>
      </c>
      <c r="O649" s="37" t="str">
        <f>IF(Kundendaten!C650="","",IF(K649=-1,"⚠ Datenfehler",IF(K649=0,"Inaktiv",IF(SUM(Einstellungen!$G$15,Einstellungen!$G$24,Einstellungen!$G$32)&lt;&gt;100,"—",IF(N649&gt;=4,"Champion",IF(N649&gt;=3,"Entwicklung",IF(N649&gt;=2,"Gefährdet","Abwanderung")))))))</f>
        <v/>
      </c>
    </row>
    <row r="650" spans="2:15" ht="14.25" customHeight="1" x14ac:dyDescent="0.35">
      <c r="B650" s="37" t="str">
        <f>IF(Kundendaten!C651="","",Kundendaten!B651)</f>
        <v/>
      </c>
      <c r="C650" s="38" t="str">
        <f>IF(Kundendaten!C651="","",IF(Kundendaten!C651="","",Kundendaten!C651))</f>
        <v/>
      </c>
      <c r="D650" s="38" t="str">
        <f>IF(Kundendaten!C651="","",IF(Kundendaten!D651="","",Kundendaten!D651))</f>
        <v/>
      </c>
      <c r="E650" s="38" t="str">
        <f>IF(Kundendaten!C651="","",IF(Kundendaten!E651="","",Kundendaten!E651))</f>
        <v/>
      </c>
      <c r="F650" s="38" t="str">
        <f>IF(Kundendaten!C651="","",IF(Kundendaten!F651="","",Kundendaten!F651))</f>
        <v/>
      </c>
      <c r="G650" s="37" t="str">
        <f>IF(Kundendaten!C651="","",IF(Kundendaten!G651="","",Kundendaten!G651))</f>
        <v/>
      </c>
      <c r="H650" s="38" t="str">
        <f>IF(Kundendaten!C651="","",IF(Kundendaten!H651="","",Kundendaten!H651))</f>
        <v/>
      </c>
      <c r="I650" s="37" t="str">
        <f>IF(Kundendaten!C651="","",IF(Kundendaten!I651="","",IF(OR(UPPER(Kundendaten!I651)="D",UPPER(Kundendaten!I651)="DE",UPPER(Kundendaten!I651)="DEU",UPPER(Kundendaten!I651)="DEUTSCHLAND",UPPER(Kundendaten!I651)="GERMANY",UPPER(Kundendaten!I651)="GER"),"",IFERROR(UPPER(VLOOKUP(UPPER(Kundendaten!I651),Laendercodes!$A:$B,2,FALSE())),UPPER(Kundendaten!I651)))))</f>
        <v/>
      </c>
      <c r="J650" s="59" t="str">
        <f>IF(Kundendaten!C651="","",Einstellungen!$C$9-Kundendaten!J651)</f>
        <v/>
      </c>
      <c r="K650" s="37" t="str">
        <f>IF(Kundendaten!C651="","",IF(J650&lt;0,-1,IF(J650&gt;Einstellungen!$C$11,0,IF(J650&lt;=Einstellungen!$D$15,5,IF(J650&lt;=Einstellungen!$D$16,4,IF(J650&lt;=Einstellungen!$D$17,3,IF(J650&lt;=Einstellungen!$D$18,2,1)))))))</f>
        <v/>
      </c>
      <c r="L650" s="37" t="str">
        <f>IF(Kundendaten!C651="","",IF(J650&lt;0,-1,IF(J650&gt;Einstellungen!$C$11,0,IF(Kundendaten!K651&gt;=Einstellungen!$C$24,5,IF(Kundendaten!K651&gt;=Einstellungen!$C$25,4,IF(Kundendaten!K651&gt;=Einstellungen!$C$26,3,IF(Kundendaten!K651&gt;=Einstellungen!$C$27,2,1)))))))</f>
        <v/>
      </c>
      <c r="M650" s="37" t="str">
        <f>IF(Kundendaten!C651="","",IF(J650&lt;0,-1,IF(J650&gt;Einstellungen!$C$11,0,IF(Kundendaten!L651&gt;=Einstellungen!$C$32,5,IF(Kundendaten!L651&gt;=Einstellungen!$C$33,4,IF(Kundendaten!L651&gt;=Einstellungen!$C$34,3,IF(Kundendaten!L651&gt;=Einstellungen!$C$35,2,1)))))))</f>
        <v/>
      </c>
      <c r="N650" s="37" t="str">
        <f>IF(Kundendaten!C651="","",IF(K650=-1,"",IF(K650=0,0,IF(SUM(Einstellungen!$G$15,Einstellungen!$G$24,Einstellungen!$G$32)&lt;&gt;100,"—",ROUND((K650*Einstellungen!$G$15+L650*Einstellungen!$G$24+M650*Einstellungen!$G$32)/100,1)))))</f>
        <v/>
      </c>
      <c r="O650" s="37" t="str">
        <f>IF(Kundendaten!C651="","",IF(K650=-1,"⚠ Datenfehler",IF(K650=0,"Inaktiv",IF(SUM(Einstellungen!$G$15,Einstellungen!$G$24,Einstellungen!$G$32)&lt;&gt;100,"—",IF(N650&gt;=4,"Champion",IF(N650&gt;=3,"Entwicklung",IF(N650&gt;=2,"Gefährdet","Abwanderung")))))))</f>
        <v/>
      </c>
    </row>
    <row r="651" spans="2:15" ht="14.25" customHeight="1" x14ac:dyDescent="0.35">
      <c r="B651" s="37" t="str">
        <f>IF(Kundendaten!C652="","",Kundendaten!B652)</f>
        <v/>
      </c>
      <c r="C651" s="38" t="str">
        <f>IF(Kundendaten!C652="","",IF(Kundendaten!C652="","",Kundendaten!C652))</f>
        <v/>
      </c>
      <c r="D651" s="38" t="str">
        <f>IF(Kundendaten!C652="","",IF(Kundendaten!D652="","",Kundendaten!D652))</f>
        <v/>
      </c>
      <c r="E651" s="38" t="str">
        <f>IF(Kundendaten!C652="","",IF(Kundendaten!E652="","",Kundendaten!E652))</f>
        <v/>
      </c>
      <c r="F651" s="38" t="str">
        <f>IF(Kundendaten!C652="","",IF(Kundendaten!F652="","",Kundendaten!F652))</f>
        <v/>
      </c>
      <c r="G651" s="37" t="str">
        <f>IF(Kundendaten!C652="","",IF(Kundendaten!G652="","",Kundendaten!G652))</f>
        <v/>
      </c>
      <c r="H651" s="38" t="str">
        <f>IF(Kundendaten!C652="","",IF(Kundendaten!H652="","",Kundendaten!H652))</f>
        <v/>
      </c>
      <c r="I651" s="37" t="str">
        <f>IF(Kundendaten!C652="","",IF(Kundendaten!I652="","",IF(OR(UPPER(Kundendaten!I652)="D",UPPER(Kundendaten!I652)="DE",UPPER(Kundendaten!I652)="DEU",UPPER(Kundendaten!I652)="DEUTSCHLAND",UPPER(Kundendaten!I652)="GERMANY",UPPER(Kundendaten!I652)="GER"),"",IFERROR(UPPER(VLOOKUP(UPPER(Kundendaten!I652),Laendercodes!$A:$B,2,FALSE())),UPPER(Kundendaten!I652)))))</f>
        <v/>
      </c>
      <c r="J651" s="59" t="str">
        <f>IF(Kundendaten!C652="","",Einstellungen!$C$9-Kundendaten!J652)</f>
        <v/>
      </c>
      <c r="K651" s="37" t="str">
        <f>IF(Kundendaten!C652="","",IF(J651&lt;0,-1,IF(J651&gt;Einstellungen!$C$11,0,IF(J651&lt;=Einstellungen!$D$15,5,IF(J651&lt;=Einstellungen!$D$16,4,IF(J651&lt;=Einstellungen!$D$17,3,IF(J651&lt;=Einstellungen!$D$18,2,1)))))))</f>
        <v/>
      </c>
      <c r="L651" s="37" t="str">
        <f>IF(Kundendaten!C652="","",IF(J651&lt;0,-1,IF(J651&gt;Einstellungen!$C$11,0,IF(Kundendaten!K652&gt;=Einstellungen!$C$24,5,IF(Kundendaten!K652&gt;=Einstellungen!$C$25,4,IF(Kundendaten!K652&gt;=Einstellungen!$C$26,3,IF(Kundendaten!K652&gt;=Einstellungen!$C$27,2,1)))))))</f>
        <v/>
      </c>
      <c r="M651" s="37" t="str">
        <f>IF(Kundendaten!C652="","",IF(J651&lt;0,-1,IF(J651&gt;Einstellungen!$C$11,0,IF(Kundendaten!L652&gt;=Einstellungen!$C$32,5,IF(Kundendaten!L652&gt;=Einstellungen!$C$33,4,IF(Kundendaten!L652&gt;=Einstellungen!$C$34,3,IF(Kundendaten!L652&gt;=Einstellungen!$C$35,2,1)))))))</f>
        <v/>
      </c>
      <c r="N651" s="37" t="str">
        <f>IF(Kundendaten!C652="","",IF(K651=-1,"",IF(K651=0,0,IF(SUM(Einstellungen!$G$15,Einstellungen!$G$24,Einstellungen!$G$32)&lt;&gt;100,"—",ROUND((K651*Einstellungen!$G$15+L651*Einstellungen!$G$24+M651*Einstellungen!$G$32)/100,1)))))</f>
        <v/>
      </c>
      <c r="O651" s="37" t="str">
        <f>IF(Kundendaten!C652="","",IF(K651=-1,"⚠ Datenfehler",IF(K651=0,"Inaktiv",IF(SUM(Einstellungen!$G$15,Einstellungen!$G$24,Einstellungen!$G$32)&lt;&gt;100,"—",IF(N651&gt;=4,"Champion",IF(N651&gt;=3,"Entwicklung",IF(N651&gt;=2,"Gefährdet","Abwanderung")))))))</f>
        <v/>
      </c>
    </row>
    <row r="652" spans="2:15" ht="14.25" customHeight="1" x14ac:dyDescent="0.35">
      <c r="B652" s="37" t="str">
        <f>IF(Kundendaten!C653="","",Kundendaten!B653)</f>
        <v/>
      </c>
      <c r="C652" s="38" t="str">
        <f>IF(Kundendaten!C653="","",IF(Kundendaten!C653="","",Kundendaten!C653))</f>
        <v/>
      </c>
      <c r="D652" s="38" t="str">
        <f>IF(Kundendaten!C653="","",IF(Kundendaten!D653="","",Kundendaten!D653))</f>
        <v/>
      </c>
      <c r="E652" s="38" t="str">
        <f>IF(Kundendaten!C653="","",IF(Kundendaten!E653="","",Kundendaten!E653))</f>
        <v/>
      </c>
      <c r="F652" s="38" t="str">
        <f>IF(Kundendaten!C653="","",IF(Kundendaten!F653="","",Kundendaten!F653))</f>
        <v/>
      </c>
      <c r="G652" s="37" t="str">
        <f>IF(Kundendaten!C653="","",IF(Kundendaten!G653="","",Kundendaten!G653))</f>
        <v/>
      </c>
      <c r="H652" s="38" t="str">
        <f>IF(Kundendaten!C653="","",IF(Kundendaten!H653="","",Kundendaten!H653))</f>
        <v/>
      </c>
      <c r="I652" s="37" t="str">
        <f>IF(Kundendaten!C653="","",IF(Kundendaten!I653="","",IF(OR(UPPER(Kundendaten!I653)="D",UPPER(Kundendaten!I653)="DE",UPPER(Kundendaten!I653)="DEU",UPPER(Kundendaten!I653)="DEUTSCHLAND",UPPER(Kundendaten!I653)="GERMANY",UPPER(Kundendaten!I653)="GER"),"",IFERROR(UPPER(VLOOKUP(UPPER(Kundendaten!I653),Laendercodes!$A:$B,2,FALSE())),UPPER(Kundendaten!I653)))))</f>
        <v/>
      </c>
      <c r="J652" s="59" t="str">
        <f>IF(Kundendaten!C653="","",Einstellungen!$C$9-Kundendaten!J653)</f>
        <v/>
      </c>
      <c r="K652" s="37" t="str">
        <f>IF(Kundendaten!C653="","",IF(J652&lt;0,-1,IF(J652&gt;Einstellungen!$C$11,0,IF(J652&lt;=Einstellungen!$D$15,5,IF(J652&lt;=Einstellungen!$D$16,4,IF(J652&lt;=Einstellungen!$D$17,3,IF(J652&lt;=Einstellungen!$D$18,2,1)))))))</f>
        <v/>
      </c>
      <c r="L652" s="37" t="str">
        <f>IF(Kundendaten!C653="","",IF(J652&lt;0,-1,IF(J652&gt;Einstellungen!$C$11,0,IF(Kundendaten!K653&gt;=Einstellungen!$C$24,5,IF(Kundendaten!K653&gt;=Einstellungen!$C$25,4,IF(Kundendaten!K653&gt;=Einstellungen!$C$26,3,IF(Kundendaten!K653&gt;=Einstellungen!$C$27,2,1)))))))</f>
        <v/>
      </c>
      <c r="M652" s="37" t="str">
        <f>IF(Kundendaten!C653="","",IF(J652&lt;0,-1,IF(J652&gt;Einstellungen!$C$11,0,IF(Kundendaten!L653&gt;=Einstellungen!$C$32,5,IF(Kundendaten!L653&gt;=Einstellungen!$C$33,4,IF(Kundendaten!L653&gt;=Einstellungen!$C$34,3,IF(Kundendaten!L653&gt;=Einstellungen!$C$35,2,1)))))))</f>
        <v/>
      </c>
      <c r="N652" s="37" t="str">
        <f>IF(Kundendaten!C653="","",IF(K652=-1,"",IF(K652=0,0,IF(SUM(Einstellungen!$G$15,Einstellungen!$G$24,Einstellungen!$G$32)&lt;&gt;100,"—",ROUND((K652*Einstellungen!$G$15+L652*Einstellungen!$G$24+M652*Einstellungen!$G$32)/100,1)))))</f>
        <v/>
      </c>
      <c r="O652" s="37" t="str">
        <f>IF(Kundendaten!C653="","",IF(K652=-1,"⚠ Datenfehler",IF(K652=0,"Inaktiv",IF(SUM(Einstellungen!$G$15,Einstellungen!$G$24,Einstellungen!$G$32)&lt;&gt;100,"—",IF(N652&gt;=4,"Champion",IF(N652&gt;=3,"Entwicklung",IF(N652&gt;=2,"Gefährdet","Abwanderung")))))))</f>
        <v/>
      </c>
    </row>
    <row r="653" spans="2:15" ht="14.25" customHeight="1" x14ac:dyDescent="0.35">
      <c r="B653" s="37" t="str">
        <f>IF(Kundendaten!C654="","",Kundendaten!B654)</f>
        <v/>
      </c>
      <c r="C653" s="38" t="str">
        <f>IF(Kundendaten!C654="","",IF(Kundendaten!C654="","",Kundendaten!C654))</f>
        <v/>
      </c>
      <c r="D653" s="38" t="str">
        <f>IF(Kundendaten!C654="","",IF(Kundendaten!D654="","",Kundendaten!D654))</f>
        <v/>
      </c>
      <c r="E653" s="38" t="str">
        <f>IF(Kundendaten!C654="","",IF(Kundendaten!E654="","",Kundendaten!E654))</f>
        <v/>
      </c>
      <c r="F653" s="38" t="str">
        <f>IF(Kundendaten!C654="","",IF(Kundendaten!F654="","",Kundendaten!F654))</f>
        <v/>
      </c>
      <c r="G653" s="37" t="str">
        <f>IF(Kundendaten!C654="","",IF(Kundendaten!G654="","",Kundendaten!G654))</f>
        <v/>
      </c>
      <c r="H653" s="38" t="str">
        <f>IF(Kundendaten!C654="","",IF(Kundendaten!H654="","",Kundendaten!H654))</f>
        <v/>
      </c>
      <c r="I653" s="37" t="str">
        <f>IF(Kundendaten!C654="","",IF(Kundendaten!I654="","",IF(OR(UPPER(Kundendaten!I654)="D",UPPER(Kundendaten!I654)="DE",UPPER(Kundendaten!I654)="DEU",UPPER(Kundendaten!I654)="DEUTSCHLAND",UPPER(Kundendaten!I654)="GERMANY",UPPER(Kundendaten!I654)="GER"),"",IFERROR(UPPER(VLOOKUP(UPPER(Kundendaten!I654),Laendercodes!$A:$B,2,FALSE())),UPPER(Kundendaten!I654)))))</f>
        <v/>
      </c>
      <c r="J653" s="59" t="str">
        <f>IF(Kundendaten!C654="","",Einstellungen!$C$9-Kundendaten!J654)</f>
        <v/>
      </c>
      <c r="K653" s="37" t="str">
        <f>IF(Kundendaten!C654="","",IF(J653&lt;0,-1,IF(J653&gt;Einstellungen!$C$11,0,IF(J653&lt;=Einstellungen!$D$15,5,IF(J653&lt;=Einstellungen!$D$16,4,IF(J653&lt;=Einstellungen!$D$17,3,IF(J653&lt;=Einstellungen!$D$18,2,1)))))))</f>
        <v/>
      </c>
      <c r="L653" s="37" t="str">
        <f>IF(Kundendaten!C654="","",IF(J653&lt;0,-1,IF(J653&gt;Einstellungen!$C$11,0,IF(Kundendaten!K654&gt;=Einstellungen!$C$24,5,IF(Kundendaten!K654&gt;=Einstellungen!$C$25,4,IF(Kundendaten!K654&gt;=Einstellungen!$C$26,3,IF(Kundendaten!K654&gt;=Einstellungen!$C$27,2,1)))))))</f>
        <v/>
      </c>
      <c r="M653" s="37" t="str">
        <f>IF(Kundendaten!C654="","",IF(J653&lt;0,-1,IF(J653&gt;Einstellungen!$C$11,0,IF(Kundendaten!L654&gt;=Einstellungen!$C$32,5,IF(Kundendaten!L654&gt;=Einstellungen!$C$33,4,IF(Kundendaten!L654&gt;=Einstellungen!$C$34,3,IF(Kundendaten!L654&gt;=Einstellungen!$C$35,2,1)))))))</f>
        <v/>
      </c>
      <c r="N653" s="37" t="str">
        <f>IF(Kundendaten!C654="","",IF(K653=-1,"",IF(K653=0,0,IF(SUM(Einstellungen!$G$15,Einstellungen!$G$24,Einstellungen!$G$32)&lt;&gt;100,"—",ROUND((K653*Einstellungen!$G$15+L653*Einstellungen!$G$24+M653*Einstellungen!$G$32)/100,1)))))</f>
        <v/>
      </c>
      <c r="O653" s="37" t="str">
        <f>IF(Kundendaten!C654="","",IF(K653=-1,"⚠ Datenfehler",IF(K653=0,"Inaktiv",IF(SUM(Einstellungen!$G$15,Einstellungen!$G$24,Einstellungen!$G$32)&lt;&gt;100,"—",IF(N653&gt;=4,"Champion",IF(N653&gt;=3,"Entwicklung",IF(N653&gt;=2,"Gefährdet","Abwanderung")))))))</f>
        <v/>
      </c>
    </row>
    <row r="654" spans="2:15" ht="14.25" customHeight="1" x14ac:dyDescent="0.35">
      <c r="B654" s="37" t="str">
        <f>IF(Kundendaten!C655="","",Kundendaten!B655)</f>
        <v/>
      </c>
      <c r="C654" s="38" t="str">
        <f>IF(Kundendaten!C655="","",IF(Kundendaten!C655="","",Kundendaten!C655))</f>
        <v/>
      </c>
      <c r="D654" s="38" t="str">
        <f>IF(Kundendaten!C655="","",IF(Kundendaten!D655="","",Kundendaten!D655))</f>
        <v/>
      </c>
      <c r="E654" s="38" t="str">
        <f>IF(Kundendaten!C655="","",IF(Kundendaten!E655="","",Kundendaten!E655))</f>
        <v/>
      </c>
      <c r="F654" s="38" t="str">
        <f>IF(Kundendaten!C655="","",IF(Kundendaten!F655="","",Kundendaten!F655))</f>
        <v/>
      </c>
      <c r="G654" s="37" t="str">
        <f>IF(Kundendaten!C655="","",IF(Kundendaten!G655="","",Kundendaten!G655))</f>
        <v/>
      </c>
      <c r="H654" s="38" t="str">
        <f>IF(Kundendaten!C655="","",IF(Kundendaten!H655="","",Kundendaten!H655))</f>
        <v/>
      </c>
      <c r="I654" s="37" t="str">
        <f>IF(Kundendaten!C655="","",IF(Kundendaten!I655="","",IF(OR(UPPER(Kundendaten!I655)="D",UPPER(Kundendaten!I655)="DE",UPPER(Kundendaten!I655)="DEU",UPPER(Kundendaten!I655)="DEUTSCHLAND",UPPER(Kundendaten!I655)="GERMANY",UPPER(Kundendaten!I655)="GER"),"",IFERROR(UPPER(VLOOKUP(UPPER(Kundendaten!I655),Laendercodes!$A:$B,2,FALSE())),UPPER(Kundendaten!I655)))))</f>
        <v/>
      </c>
      <c r="J654" s="59" t="str">
        <f>IF(Kundendaten!C655="","",Einstellungen!$C$9-Kundendaten!J655)</f>
        <v/>
      </c>
      <c r="K654" s="37" t="str">
        <f>IF(Kundendaten!C655="","",IF(J654&lt;0,-1,IF(J654&gt;Einstellungen!$C$11,0,IF(J654&lt;=Einstellungen!$D$15,5,IF(J654&lt;=Einstellungen!$D$16,4,IF(J654&lt;=Einstellungen!$D$17,3,IF(J654&lt;=Einstellungen!$D$18,2,1)))))))</f>
        <v/>
      </c>
      <c r="L654" s="37" t="str">
        <f>IF(Kundendaten!C655="","",IF(J654&lt;0,-1,IF(J654&gt;Einstellungen!$C$11,0,IF(Kundendaten!K655&gt;=Einstellungen!$C$24,5,IF(Kundendaten!K655&gt;=Einstellungen!$C$25,4,IF(Kundendaten!K655&gt;=Einstellungen!$C$26,3,IF(Kundendaten!K655&gt;=Einstellungen!$C$27,2,1)))))))</f>
        <v/>
      </c>
      <c r="M654" s="37" t="str">
        <f>IF(Kundendaten!C655="","",IF(J654&lt;0,-1,IF(J654&gt;Einstellungen!$C$11,0,IF(Kundendaten!L655&gt;=Einstellungen!$C$32,5,IF(Kundendaten!L655&gt;=Einstellungen!$C$33,4,IF(Kundendaten!L655&gt;=Einstellungen!$C$34,3,IF(Kundendaten!L655&gt;=Einstellungen!$C$35,2,1)))))))</f>
        <v/>
      </c>
      <c r="N654" s="37" t="str">
        <f>IF(Kundendaten!C655="","",IF(K654=-1,"",IF(K654=0,0,IF(SUM(Einstellungen!$G$15,Einstellungen!$G$24,Einstellungen!$G$32)&lt;&gt;100,"—",ROUND((K654*Einstellungen!$G$15+L654*Einstellungen!$G$24+M654*Einstellungen!$G$32)/100,1)))))</f>
        <v/>
      </c>
      <c r="O654" s="37" t="str">
        <f>IF(Kundendaten!C655="","",IF(K654=-1,"⚠ Datenfehler",IF(K654=0,"Inaktiv",IF(SUM(Einstellungen!$G$15,Einstellungen!$G$24,Einstellungen!$G$32)&lt;&gt;100,"—",IF(N654&gt;=4,"Champion",IF(N654&gt;=3,"Entwicklung",IF(N654&gt;=2,"Gefährdet","Abwanderung")))))))</f>
        <v/>
      </c>
    </row>
    <row r="655" spans="2:15" ht="14.25" customHeight="1" x14ac:dyDescent="0.35">
      <c r="B655" s="37" t="str">
        <f>IF(Kundendaten!C656="","",Kundendaten!B656)</f>
        <v/>
      </c>
      <c r="C655" s="38" t="str">
        <f>IF(Kundendaten!C656="","",IF(Kundendaten!C656="","",Kundendaten!C656))</f>
        <v/>
      </c>
      <c r="D655" s="38" t="str">
        <f>IF(Kundendaten!C656="","",IF(Kundendaten!D656="","",Kundendaten!D656))</f>
        <v/>
      </c>
      <c r="E655" s="38" t="str">
        <f>IF(Kundendaten!C656="","",IF(Kundendaten!E656="","",Kundendaten!E656))</f>
        <v/>
      </c>
      <c r="F655" s="38" t="str">
        <f>IF(Kundendaten!C656="","",IF(Kundendaten!F656="","",Kundendaten!F656))</f>
        <v/>
      </c>
      <c r="G655" s="37" t="str">
        <f>IF(Kundendaten!C656="","",IF(Kundendaten!G656="","",Kundendaten!G656))</f>
        <v/>
      </c>
      <c r="H655" s="38" t="str">
        <f>IF(Kundendaten!C656="","",IF(Kundendaten!H656="","",Kundendaten!H656))</f>
        <v/>
      </c>
      <c r="I655" s="37" t="str">
        <f>IF(Kundendaten!C656="","",IF(Kundendaten!I656="","",IF(OR(UPPER(Kundendaten!I656)="D",UPPER(Kundendaten!I656)="DE",UPPER(Kundendaten!I656)="DEU",UPPER(Kundendaten!I656)="DEUTSCHLAND",UPPER(Kundendaten!I656)="GERMANY",UPPER(Kundendaten!I656)="GER"),"",IFERROR(UPPER(VLOOKUP(UPPER(Kundendaten!I656),Laendercodes!$A:$B,2,FALSE())),UPPER(Kundendaten!I656)))))</f>
        <v/>
      </c>
      <c r="J655" s="59" t="str">
        <f>IF(Kundendaten!C656="","",Einstellungen!$C$9-Kundendaten!J656)</f>
        <v/>
      </c>
      <c r="K655" s="37" t="str">
        <f>IF(Kundendaten!C656="","",IF(J655&lt;0,-1,IF(J655&gt;Einstellungen!$C$11,0,IF(J655&lt;=Einstellungen!$D$15,5,IF(J655&lt;=Einstellungen!$D$16,4,IF(J655&lt;=Einstellungen!$D$17,3,IF(J655&lt;=Einstellungen!$D$18,2,1)))))))</f>
        <v/>
      </c>
      <c r="L655" s="37" t="str">
        <f>IF(Kundendaten!C656="","",IF(J655&lt;0,-1,IF(J655&gt;Einstellungen!$C$11,0,IF(Kundendaten!K656&gt;=Einstellungen!$C$24,5,IF(Kundendaten!K656&gt;=Einstellungen!$C$25,4,IF(Kundendaten!K656&gt;=Einstellungen!$C$26,3,IF(Kundendaten!K656&gt;=Einstellungen!$C$27,2,1)))))))</f>
        <v/>
      </c>
      <c r="M655" s="37" t="str">
        <f>IF(Kundendaten!C656="","",IF(J655&lt;0,-1,IF(J655&gt;Einstellungen!$C$11,0,IF(Kundendaten!L656&gt;=Einstellungen!$C$32,5,IF(Kundendaten!L656&gt;=Einstellungen!$C$33,4,IF(Kundendaten!L656&gt;=Einstellungen!$C$34,3,IF(Kundendaten!L656&gt;=Einstellungen!$C$35,2,1)))))))</f>
        <v/>
      </c>
      <c r="N655" s="37" t="str">
        <f>IF(Kundendaten!C656="","",IF(K655=-1,"",IF(K655=0,0,IF(SUM(Einstellungen!$G$15,Einstellungen!$G$24,Einstellungen!$G$32)&lt;&gt;100,"—",ROUND((K655*Einstellungen!$G$15+L655*Einstellungen!$G$24+M655*Einstellungen!$G$32)/100,1)))))</f>
        <v/>
      </c>
      <c r="O655" s="37" t="str">
        <f>IF(Kundendaten!C656="","",IF(K655=-1,"⚠ Datenfehler",IF(K655=0,"Inaktiv",IF(SUM(Einstellungen!$G$15,Einstellungen!$G$24,Einstellungen!$G$32)&lt;&gt;100,"—",IF(N655&gt;=4,"Champion",IF(N655&gt;=3,"Entwicklung",IF(N655&gt;=2,"Gefährdet","Abwanderung")))))))</f>
        <v/>
      </c>
    </row>
    <row r="656" spans="2:15" ht="14.25" customHeight="1" x14ac:dyDescent="0.35">
      <c r="B656" s="37" t="str">
        <f>IF(Kundendaten!C657="","",Kundendaten!B657)</f>
        <v/>
      </c>
      <c r="C656" s="38" t="str">
        <f>IF(Kundendaten!C657="","",IF(Kundendaten!C657="","",Kundendaten!C657))</f>
        <v/>
      </c>
      <c r="D656" s="38" t="str">
        <f>IF(Kundendaten!C657="","",IF(Kundendaten!D657="","",Kundendaten!D657))</f>
        <v/>
      </c>
      <c r="E656" s="38" t="str">
        <f>IF(Kundendaten!C657="","",IF(Kundendaten!E657="","",Kundendaten!E657))</f>
        <v/>
      </c>
      <c r="F656" s="38" t="str">
        <f>IF(Kundendaten!C657="","",IF(Kundendaten!F657="","",Kundendaten!F657))</f>
        <v/>
      </c>
      <c r="G656" s="37" t="str">
        <f>IF(Kundendaten!C657="","",IF(Kundendaten!G657="","",Kundendaten!G657))</f>
        <v/>
      </c>
      <c r="H656" s="38" t="str">
        <f>IF(Kundendaten!C657="","",IF(Kundendaten!H657="","",Kundendaten!H657))</f>
        <v/>
      </c>
      <c r="I656" s="37" t="str">
        <f>IF(Kundendaten!C657="","",IF(Kundendaten!I657="","",IF(OR(UPPER(Kundendaten!I657)="D",UPPER(Kundendaten!I657)="DE",UPPER(Kundendaten!I657)="DEU",UPPER(Kundendaten!I657)="DEUTSCHLAND",UPPER(Kundendaten!I657)="GERMANY",UPPER(Kundendaten!I657)="GER"),"",IFERROR(UPPER(VLOOKUP(UPPER(Kundendaten!I657),Laendercodes!$A:$B,2,FALSE())),UPPER(Kundendaten!I657)))))</f>
        <v/>
      </c>
      <c r="J656" s="59" t="str">
        <f>IF(Kundendaten!C657="","",Einstellungen!$C$9-Kundendaten!J657)</f>
        <v/>
      </c>
      <c r="K656" s="37" t="str">
        <f>IF(Kundendaten!C657="","",IF(J656&lt;0,-1,IF(J656&gt;Einstellungen!$C$11,0,IF(J656&lt;=Einstellungen!$D$15,5,IF(J656&lt;=Einstellungen!$D$16,4,IF(J656&lt;=Einstellungen!$D$17,3,IF(J656&lt;=Einstellungen!$D$18,2,1)))))))</f>
        <v/>
      </c>
      <c r="L656" s="37" t="str">
        <f>IF(Kundendaten!C657="","",IF(J656&lt;0,-1,IF(J656&gt;Einstellungen!$C$11,0,IF(Kundendaten!K657&gt;=Einstellungen!$C$24,5,IF(Kundendaten!K657&gt;=Einstellungen!$C$25,4,IF(Kundendaten!K657&gt;=Einstellungen!$C$26,3,IF(Kundendaten!K657&gt;=Einstellungen!$C$27,2,1)))))))</f>
        <v/>
      </c>
      <c r="M656" s="37" t="str">
        <f>IF(Kundendaten!C657="","",IF(J656&lt;0,-1,IF(J656&gt;Einstellungen!$C$11,0,IF(Kundendaten!L657&gt;=Einstellungen!$C$32,5,IF(Kundendaten!L657&gt;=Einstellungen!$C$33,4,IF(Kundendaten!L657&gt;=Einstellungen!$C$34,3,IF(Kundendaten!L657&gt;=Einstellungen!$C$35,2,1)))))))</f>
        <v/>
      </c>
      <c r="N656" s="37" t="str">
        <f>IF(Kundendaten!C657="","",IF(K656=-1,"",IF(K656=0,0,IF(SUM(Einstellungen!$G$15,Einstellungen!$G$24,Einstellungen!$G$32)&lt;&gt;100,"—",ROUND((K656*Einstellungen!$G$15+L656*Einstellungen!$G$24+M656*Einstellungen!$G$32)/100,1)))))</f>
        <v/>
      </c>
      <c r="O656" s="37" t="str">
        <f>IF(Kundendaten!C657="","",IF(K656=-1,"⚠ Datenfehler",IF(K656=0,"Inaktiv",IF(SUM(Einstellungen!$G$15,Einstellungen!$G$24,Einstellungen!$G$32)&lt;&gt;100,"—",IF(N656&gt;=4,"Champion",IF(N656&gt;=3,"Entwicklung",IF(N656&gt;=2,"Gefährdet","Abwanderung")))))))</f>
        <v/>
      </c>
    </row>
    <row r="657" spans="2:15" ht="14.25" customHeight="1" x14ac:dyDescent="0.35">
      <c r="B657" s="37" t="str">
        <f>IF(Kundendaten!C658="","",Kundendaten!B658)</f>
        <v/>
      </c>
      <c r="C657" s="38" t="str">
        <f>IF(Kundendaten!C658="","",IF(Kundendaten!C658="","",Kundendaten!C658))</f>
        <v/>
      </c>
      <c r="D657" s="38" t="str">
        <f>IF(Kundendaten!C658="","",IF(Kundendaten!D658="","",Kundendaten!D658))</f>
        <v/>
      </c>
      <c r="E657" s="38" t="str">
        <f>IF(Kundendaten!C658="","",IF(Kundendaten!E658="","",Kundendaten!E658))</f>
        <v/>
      </c>
      <c r="F657" s="38" t="str">
        <f>IF(Kundendaten!C658="","",IF(Kundendaten!F658="","",Kundendaten!F658))</f>
        <v/>
      </c>
      <c r="G657" s="37" t="str">
        <f>IF(Kundendaten!C658="","",IF(Kundendaten!G658="","",Kundendaten!G658))</f>
        <v/>
      </c>
      <c r="H657" s="38" t="str">
        <f>IF(Kundendaten!C658="","",IF(Kundendaten!H658="","",Kundendaten!H658))</f>
        <v/>
      </c>
      <c r="I657" s="37" t="str">
        <f>IF(Kundendaten!C658="","",IF(Kundendaten!I658="","",IF(OR(UPPER(Kundendaten!I658)="D",UPPER(Kundendaten!I658)="DE",UPPER(Kundendaten!I658)="DEU",UPPER(Kundendaten!I658)="DEUTSCHLAND",UPPER(Kundendaten!I658)="GERMANY",UPPER(Kundendaten!I658)="GER"),"",IFERROR(UPPER(VLOOKUP(UPPER(Kundendaten!I658),Laendercodes!$A:$B,2,FALSE())),UPPER(Kundendaten!I658)))))</f>
        <v/>
      </c>
      <c r="J657" s="59" t="str">
        <f>IF(Kundendaten!C658="","",Einstellungen!$C$9-Kundendaten!J658)</f>
        <v/>
      </c>
      <c r="K657" s="37" t="str">
        <f>IF(Kundendaten!C658="","",IF(J657&lt;0,-1,IF(J657&gt;Einstellungen!$C$11,0,IF(J657&lt;=Einstellungen!$D$15,5,IF(J657&lt;=Einstellungen!$D$16,4,IF(J657&lt;=Einstellungen!$D$17,3,IF(J657&lt;=Einstellungen!$D$18,2,1)))))))</f>
        <v/>
      </c>
      <c r="L657" s="37" t="str">
        <f>IF(Kundendaten!C658="","",IF(J657&lt;0,-1,IF(J657&gt;Einstellungen!$C$11,0,IF(Kundendaten!K658&gt;=Einstellungen!$C$24,5,IF(Kundendaten!K658&gt;=Einstellungen!$C$25,4,IF(Kundendaten!K658&gt;=Einstellungen!$C$26,3,IF(Kundendaten!K658&gt;=Einstellungen!$C$27,2,1)))))))</f>
        <v/>
      </c>
      <c r="M657" s="37" t="str">
        <f>IF(Kundendaten!C658="","",IF(J657&lt;0,-1,IF(J657&gt;Einstellungen!$C$11,0,IF(Kundendaten!L658&gt;=Einstellungen!$C$32,5,IF(Kundendaten!L658&gt;=Einstellungen!$C$33,4,IF(Kundendaten!L658&gt;=Einstellungen!$C$34,3,IF(Kundendaten!L658&gt;=Einstellungen!$C$35,2,1)))))))</f>
        <v/>
      </c>
      <c r="N657" s="37" t="str">
        <f>IF(Kundendaten!C658="","",IF(K657=-1,"",IF(K657=0,0,IF(SUM(Einstellungen!$G$15,Einstellungen!$G$24,Einstellungen!$G$32)&lt;&gt;100,"—",ROUND((K657*Einstellungen!$G$15+L657*Einstellungen!$G$24+M657*Einstellungen!$G$32)/100,1)))))</f>
        <v/>
      </c>
      <c r="O657" s="37" t="str">
        <f>IF(Kundendaten!C658="","",IF(K657=-1,"⚠ Datenfehler",IF(K657=0,"Inaktiv",IF(SUM(Einstellungen!$G$15,Einstellungen!$G$24,Einstellungen!$G$32)&lt;&gt;100,"—",IF(N657&gt;=4,"Champion",IF(N657&gt;=3,"Entwicklung",IF(N657&gt;=2,"Gefährdet","Abwanderung")))))))</f>
        <v/>
      </c>
    </row>
    <row r="658" spans="2:15" ht="14.25" customHeight="1" x14ac:dyDescent="0.35">
      <c r="B658" s="37" t="str">
        <f>IF(Kundendaten!C659="","",Kundendaten!B659)</f>
        <v/>
      </c>
      <c r="C658" s="38" t="str">
        <f>IF(Kundendaten!C659="","",IF(Kundendaten!C659="","",Kundendaten!C659))</f>
        <v/>
      </c>
      <c r="D658" s="38" t="str">
        <f>IF(Kundendaten!C659="","",IF(Kundendaten!D659="","",Kundendaten!D659))</f>
        <v/>
      </c>
      <c r="E658" s="38" t="str">
        <f>IF(Kundendaten!C659="","",IF(Kundendaten!E659="","",Kundendaten!E659))</f>
        <v/>
      </c>
      <c r="F658" s="38" t="str">
        <f>IF(Kundendaten!C659="","",IF(Kundendaten!F659="","",Kundendaten!F659))</f>
        <v/>
      </c>
      <c r="G658" s="37" t="str">
        <f>IF(Kundendaten!C659="","",IF(Kundendaten!G659="","",Kundendaten!G659))</f>
        <v/>
      </c>
      <c r="H658" s="38" t="str">
        <f>IF(Kundendaten!C659="","",IF(Kundendaten!H659="","",Kundendaten!H659))</f>
        <v/>
      </c>
      <c r="I658" s="37" t="str">
        <f>IF(Kundendaten!C659="","",IF(Kundendaten!I659="","",IF(OR(UPPER(Kundendaten!I659)="D",UPPER(Kundendaten!I659)="DE",UPPER(Kundendaten!I659)="DEU",UPPER(Kundendaten!I659)="DEUTSCHLAND",UPPER(Kundendaten!I659)="GERMANY",UPPER(Kundendaten!I659)="GER"),"",IFERROR(UPPER(VLOOKUP(UPPER(Kundendaten!I659),Laendercodes!$A:$B,2,FALSE())),UPPER(Kundendaten!I659)))))</f>
        <v/>
      </c>
      <c r="J658" s="59" t="str">
        <f>IF(Kundendaten!C659="","",Einstellungen!$C$9-Kundendaten!J659)</f>
        <v/>
      </c>
      <c r="K658" s="37" t="str">
        <f>IF(Kundendaten!C659="","",IF(J658&lt;0,-1,IF(J658&gt;Einstellungen!$C$11,0,IF(J658&lt;=Einstellungen!$D$15,5,IF(J658&lt;=Einstellungen!$D$16,4,IF(J658&lt;=Einstellungen!$D$17,3,IF(J658&lt;=Einstellungen!$D$18,2,1)))))))</f>
        <v/>
      </c>
      <c r="L658" s="37" t="str">
        <f>IF(Kundendaten!C659="","",IF(J658&lt;0,-1,IF(J658&gt;Einstellungen!$C$11,0,IF(Kundendaten!K659&gt;=Einstellungen!$C$24,5,IF(Kundendaten!K659&gt;=Einstellungen!$C$25,4,IF(Kundendaten!K659&gt;=Einstellungen!$C$26,3,IF(Kundendaten!K659&gt;=Einstellungen!$C$27,2,1)))))))</f>
        <v/>
      </c>
      <c r="M658" s="37" t="str">
        <f>IF(Kundendaten!C659="","",IF(J658&lt;0,-1,IF(J658&gt;Einstellungen!$C$11,0,IF(Kundendaten!L659&gt;=Einstellungen!$C$32,5,IF(Kundendaten!L659&gt;=Einstellungen!$C$33,4,IF(Kundendaten!L659&gt;=Einstellungen!$C$34,3,IF(Kundendaten!L659&gt;=Einstellungen!$C$35,2,1)))))))</f>
        <v/>
      </c>
      <c r="N658" s="37" t="str">
        <f>IF(Kundendaten!C659="","",IF(K658=-1,"",IF(K658=0,0,IF(SUM(Einstellungen!$G$15,Einstellungen!$G$24,Einstellungen!$G$32)&lt;&gt;100,"—",ROUND((K658*Einstellungen!$G$15+L658*Einstellungen!$G$24+M658*Einstellungen!$G$32)/100,1)))))</f>
        <v/>
      </c>
      <c r="O658" s="37" t="str">
        <f>IF(Kundendaten!C659="","",IF(K658=-1,"⚠ Datenfehler",IF(K658=0,"Inaktiv",IF(SUM(Einstellungen!$G$15,Einstellungen!$G$24,Einstellungen!$G$32)&lt;&gt;100,"—",IF(N658&gt;=4,"Champion",IF(N658&gt;=3,"Entwicklung",IF(N658&gt;=2,"Gefährdet","Abwanderung")))))))</f>
        <v/>
      </c>
    </row>
    <row r="659" spans="2:15" ht="14.25" customHeight="1" x14ac:dyDescent="0.35">
      <c r="B659" s="37" t="str">
        <f>IF(Kundendaten!C660="","",Kundendaten!B660)</f>
        <v/>
      </c>
      <c r="C659" s="38" t="str">
        <f>IF(Kundendaten!C660="","",IF(Kundendaten!C660="","",Kundendaten!C660))</f>
        <v/>
      </c>
      <c r="D659" s="38" t="str">
        <f>IF(Kundendaten!C660="","",IF(Kundendaten!D660="","",Kundendaten!D660))</f>
        <v/>
      </c>
      <c r="E659" s="38" t="str">
        <f>IF(Kundendaten!C660="","",IF(Kundendaten!E660="","",Kundendaten!E660))</f>
        <v/>
      </c>
      <c r="F659" s="38" t="str">
        <f>IF(Kundendaten!C660="","",IF(Kundendaten!F660="","",Kundendaten!F660))</f>
        <v/>
      </c>
      <c r="G659" s="37" t="str">
        <f>IF(Kundendaten!C660="","",IF(Kundendaten!G660="","",Kundendaten!G660))</f>
        <v/>
      </c>
      <c r="H659" s="38" t="str">
        <f>IF(Kundendaten!C660="","",IF(Kundendaten!H660="","",Kundendaten!H660))</f>
        <v/>
      </c>
      <c r="I659" s="37" t="str">
        <f>IF(Kundendaten!C660="","",IF(Kundendaten!I660="","",IF(OR(UPPER(Kundendaten!I660)="D",UPPER(Kundendaten!I660)="DE",UPPER(Kundendaten!I660)="DEU",UPPER(Kundendaten!I660)="DEUTSCHLAND",UPPER(Kundendaten!I660)="GERMANY",UPPER(Kundendaten!I660)="GER"),"",IFERROR(UPPER(VLOOKUP(UPPER(Kundendaten!I660),Laendercodes!$A:$B,2,FALSE())),UPPER(Kundendaten!I660)))))</f>
        <v/>
      </c>
      <c r="J659" s="59" t="str">
        <f>IF(Kundendaten!C660="","",Einstellungen!$C$9-Kundendaten!J660)</f>
        <v/>
      </c>
      <c r="K659" s="37" t="str">
        <f>IF(Kundendaten!C660="","",IF(J659&lt;0,-1,IF(J659&gt;Einstellungen!$C$11,0,IF(J659&lt;=Einstellungen!$D$15,5,IF(J659&lt;=Einstellungen!$D$16,4,IF(J659&lt;=Einstellungen!$D$17,3,IF(J659&lt;=Einstellungen!$D$18,2,1)))))))</f>
        <v/>
      </c>
      <c r="L659" s="37" t="str">
        <f>IF(Kundendaten!C660="","",IF(J659&lt;0,-1,IF(J659&gt;Einstellungen!$C$11,0,IF(Kundendaten!K660&gt;=Einstellungen!$C$24,5,IF(Kundendaten!K660&gt;=Einstellungen!$C$25,4,IF(Kundendaten!K660&gt;=Einstellungen!$C$26,3,IF(Kundendaten!K660&gt;=Einstellungen!$C$27,2,1)))))))</f>
        <v/>
      </c>
      <c r="M659" s="37" t="str">
        <f>IF(Kundendaten!C660="","",IF(J659&lt;0,-1,IF(J659&gt;Einstellungen!$C$11,0,IF(Kundendaten!L660&gt;=Einstellungen!$C$32,5,IF(Kundendaten!L660&gt;=Einstellungen!$C$33,4,IF(Kundendaten!L660&gt;=Einstellungen!$C$34,3,IF(Kundendaten!L660&gt;=Einstellungen!$C$35,2,1)))))))</f>
        <v/>
      </c>
      <c r="N659" s="37" t="str">
        <f>IF(Kundendaten!C660="","",IF(K659=-1,"",IF(K659=0,0,IF(SUM(Einstellungen!$G$15,Einstellungen!$G$24,Einstellungen!$G$32)&lt;&gt;100,"—",ROUND((K659*Einstellungen!$G$15+L659*Einstellungen!$G$24+M659*Einstellungen!$G$32)/100,1)))))</f>
        <v/>
      </c>
      <c r="O659" s="37" t="str">
        <f>IF(Kundendaten!C660="","",IF(K659=-1,"⚠ Datenfehler",IF(K659=0,"Inaktiv",IF(SUM(Einstellungen!$G$15,Einstellungen!$G$24,Einstellungen!$G$32)&lt;&gt;100,"—",IF(N659&gt;=4,"Champion",IF(N659&gt;=3,"Entwicklung",IF(N659&gt;=2,"Gefährdet","Abwanderung")))))))</f>
        <v/>
      </c>
    </row>
    <row r="660" spans="2:15" ht="14.25" customHeight="1" x14ac:dyDescent="0.35">
      <c r="B660" s="37" t="str">
        <f>IF(Kundendaten!C661="","",Kundendaten!B661)</f>
        <v/>
      </c>
      <c r="C660" s="38" t="str">
        <f>IF(Kundendaten!C661="","",IF(Kundendaten!C661="","",Kundendaten!C661))</f>
        <v/>
      </c>
      <c r="D660" s="38" t="str">
        <f>IF(Kundendaten!C661="","",IF(Kundendaten!D661="","",Kundendaten!D661))</f>
        <v/>
      </c>
      <c r="E660" s="38" t="str">
        <f>IF(Kundendaten!C661="","",IF(Kundendaten!E661="","",Kundendaten!E661))</f>
        <v/>
      </c>
      <c r="F660" s="38" t="str">
        <f>IF(Kundendaten!C661="","",IF(Kundendaten!F661="","",Kundendaten!F661))</f>
        <v/>
      </c>
      <c r="G660" s="37" t="str">
        <f>IF(Kundendaten!C661="","",IF(Kundendaten!G661="","",Kundendaten!G661))</f>
        <v/>
      </c>
      <c r="H660" s="38" t="str">
        <f>IF(Kundendaten!C661="","",IF(Kundendaten!H661="","",Kundendaten!H661))</f>
        <v/>
      </c>
      <c r="I660" s="37" t="str">
        <f>IF(Kundendaten!C661="","",IF(Kundendaten!I661="","",IF(OR(UPPER(Kundendaten!I661)="D",UPPER(Kundendaten!I661)="DE",UPPER(Kundendaten!I661)="DEU",UPPER(Kundendaten!I661)="DEUTSCHLAND",UPPER(Kundendaten!I661)="GERMANY",UPPER(Kundendaten!I661)="GER"),"",IFERROR(UPPER(VLOOKUP(UPPER(Kundendaten!I661),Laendercodes!$A:$B,2,FALSE())),UPPER(Kundendaten!I661)))))</f>
        <v/>
      </c>
      <c r="J660" s="59" t="str">
        <f>IF(Kundendaten!C661="","",Einstellungen!$C$9-Kundendaten!J661)</f>
        <v/>
      </c>
      <c r="K660" s="37" t="str">
        <f>IF(Kundendaten!C661="","",IF(J660&lt;0,-1,IF(J660&gt;Einstellungen!$C$11,0,IF(J660&lt;=Einstellungen!$D$15,5,IF(J660&lt;=Einstellungen!$D$16,4,IF(J660&lt;=Einstellungen!$D$17,3,IF(J660&lt;=Einstellungen!$D$18,2,1)))))))</f>
        <v/>
      </c>
      <c r="L660" s="37" t="str">
        <f>IF(Kundendaten!C661="","",IF(J660&lt;0,-1,IF(J660&gt;Einstellungen!$C$11,0,IF(Kundendaten!K661&gt;=Einstellungen!$C$24,5,IF(Kundendaten!K661&gt;=Einstellungen!$C$25,4,IF(Kundendaten!K661&gt;=Einstellungen!$C$26,3,IF(Kundendaten!K661&gt;=Einstellungen!$C$27,2,1)))))))</f>
        <v/>
      </c>
      <c r="M660" s="37" t="str">
        <f>IF(Kundendaten!C661="","",IF(J660&lt;0,-1,IF(J660&gt;Einstellungen!$C$11,0,IF(Kundendaten!L661&gt;=Einstellungen!$C$32,5,IF(Kundendaten!L661&gt;=Einstellungen!$C$33,4,IF(Kundendaten!L661&gt;=Einstellungen!$C$34,3,IF(Kundendaten!L661&gt;=Einstellungen!$C$35,2,1)))))))</f>
        <v/>
      </c>
      <c r="N660" s="37" t="str">
        <f>IF(Kundendaten!C661="","",IF(K660=-1,"",IF(K660=0,0,IF(SUM(Einstellungen!$G$15,Einstellungen!$G$24,Einstellungen!$G$32)&lt;&gt;100,"—",ROUND((K660*Einstellungen!$G$15+L660*Einstellungen!$G$24+M660*Einstellungen!$G$32)/100,1)))))</f>
        <v/>
      </c>
      <c r="O660" s="37" t="str">
        <f>IF(Kundendaten!C661="","",IF(K660=-1,"⚠ Datenfehler",IF(K660=0,"Inaktiv",IF(SUM(Einstellungen!$G$15,Einstellungen!$G$24,Einstellungen!$G$32)&lt;&gt;100,"—",IF(N660&gt;=4,"Champion",IF(N660&gt;=3,"Entwicklung",IF(N660&gt;=2,"Gefährdet","Abwanderung")))))))</f>
        <v/>
      </c>
    </row>
    <row r="661" spans="2:15" ht="14.25" customHeight="1" x14ac:dyDescent="0.35">
      <c r="B661" s="37" t="str">
        <f>IF(Kundendaten!C662="","",Kundendaten!B662)</f>
        <v/>
      </c>
      <c r="C661" s="38" t="str">
        <f>IF(Kundendaten!C662="","",IF(Kundendaten!C662="","",Kundendaten!C662))</f>
        <v/>
      </c>
      <c r="D661" s="38" t="str">
        <f>IF(Kundendaten!C662="","",IF(Kundendaten!D662="","",Kundendaten!D662))</f>
        <v/>
      </c>
      <c r="E661" s="38" t="str">
        <f>IF(Kundendaten!C662="","",IF(Kundendaten!E662="","",Kundendaten!E662))</f>
        <v/>
      </c>
      <c r="F661" s="38" t="str">
        <f>IF(Kundendaten!C662="","",IF(Kundendaten!F662="","",Kundendaten!F662))</f>
        <v/>
      </c>
      <c r="G661" s="37" t="str">
        <f>IF(Kundendaten!C662="","",IF(Kundendaten!G662="","",Kundendaten!G662))</f>
        <v/>
      </c>
      <c r="H661" s="38" t="str">
        <f>IF(Kundendaten!C662="","",IF(Kundendaten!H662="","",Kundendaten!H662))</f>
        <v/>
      </c>
      <c r="I661" s="37" t="str">
        <f>IF(Kundendaten!C662="","",IF(Kundendaten!I662="","",IF(OR(UPPER(Kundendaten!I662)="D",UPPER(Kundendaten!I662)="DE",UPPER(Kundendaten!I662)="DEU",UPPER(Kundendaten!I662)="DEUTSCHLAND",UPPER(Kundendaten!I662)="GERMANY",UPPER(Kundendaten!I662)="GER"),"",IFERROR(UPPER(VLOOKUP(UPPER(Kundendaten!I662),Laendercodes!$A:$B,2,FALSE())),UPPER(Kundendaten!I662)))))</f>
        <v/>
      </c>
      <c r="J661" s="59" t="str">
        <f>IF(Kundendaten!C662="","",Einstellungen!$C$9-Kundendaten!J662)</f>
        <v/>
      </c>
      <c r="K661" s="37" t="str">
        <f>IF(Kundendaten!C662="","",IF(J661&lt;0,-1,IF(J661&gt;Einstellungen!$C$11,0,IF(J661&lt;=Einstellungen!$D$15,5,IF(J661&lt;=Einstellungen!$D$16,4,IF(J661&lt;=Einstellungen!$D$17,3,IF(J661&lt;=Einstellungen!$D$18,2,1)))))))</f>
        <v/>
      </c>
      <c r="L661" s="37" t="str">
        <f>IF(Kundendaten!C662="","",IF(J661&lt;0,-1,IF(J661&gt;Einstellungen!$C$11,0,IF(Kundendaten!K662&gt;=Einstellungen!$C$24,5,IF(Kundendaten!K662&gt;=Einstellungen!$C$25,4,IF(Kundendaten!K662&gt;=Einstellungen!$C$26,3,IF(Kundendaten!K662&gt;=Einstellungen!$C$27,2,1)))))))</f>
        <v/>
      </c>
      <c r="M661" s="37" t="str">
        <f>IF(Kundendaten!C662="","",IF(J661&lt;0,-1,IF(J661&gt;Einstellungen!$C$11,0,IF(Kundendaten!L662&gt;=Einstellungen!$C$32,5,IF(Kundendaten!L662&gt;=Einstellungen!$C$33,4,IF(Kundendaten!L662&gt;=Einstellungen!$C$34,3,IF(Kundendaten!L662&gt;=Einstellungen!$C$35,2,1)))))))</f>
        <v/>
      </c>
      <c r="N661" s="37" t="str">
        <f>IF(Kundendaten!C662="","",IF(K661=-1,"",IF(K661=0,0,IF(SUM(Einstellungen!$G$15,Einstellungen!$G$24,Einstellungen!$G$32)&lt;&gt;100,"—",ROUND((K661*Einstellungen!$G$15+L661*Einstellungen!$G$24+M661*Einstellungen!$G$32)/100,1)))))</f>
        <v/>
      </c>
      <c r="O661" s="37" t="str">
        <f>IF(Kundendaten!C662="","",IF(K661=-1,"⚠ Datenfehler",IF(K661=0,"Inaktiv",IF(SUM(Einstellungen!$G$15,Einstellungen!$G$24,Einstellungen!$G$32)&lt;&gt;100,"—",IF(N661&gt;=4,"Champion",IF(N661&gt;=3,"Entwicklung",IF(N661&gt;=2,"Gefährdet","Abwanderung")))))))</f>
        <v/>
      </c>
    </row>
    <row r="662" spans="2:15" ht="14.25" customHeight="1" x14ac:dyDescent="0.35">
      <c r="B662" s="37" t="str">
        <f>IF(Kundendaten!C663="","",Kundendaten!B663)</f>
        <v/>
      </c>
      <c r="C662" s="38" t="str">
        <f>IF(Kundendaten!C663="","",IF(Kundendaten!C663="","",Kundendaten!C663))</f>
        <v/>
      </c>
      <c r="D662" s="38" t="str">
        <f>IF(Kundendaten!C663="","",IF(Kundendaten!D663="","",Kundendaten!D663))</f>
        <v/>
      </c>
      <c r="E662" s="38" t="str">
        <f>IF(Kundendaten!C663="","",IF(Kundendaten!E663="","",Kundendaten!E663))</f>
        <v/>
      </c>
      <c r="F662" s="38" t="str">
        <f>IF(Kundendaten!C663="","",IF(Kundendaten!F663="","",Kundendaten!F663))</f>
        <v/>
      </c>
      <c r="G662" s="37" t="str">
        <f>IF(Kundendaten!C663="","",IF(Kundendaten!G663="","",Kundendaten!G663))</f>
        <v/>
      </c>
      <c r="H662" s="38" t="str">
        <f>IF(Kundendaten!C663="","",IF(Kundendaten!H663="","",Kundendaten!H663))</f>
        <v/>
      </c>
      <c r="I662" s="37" t="str">
        <f>IF(Kundendaten!C663="","",IF(Kundendaten!I663="","",IF(OR(UPPER(Kundendaten!I663)="D",UPPER(Kundendaten!I663)="DE",UPPER(Kundendaten!I663)="DEU",UPPER(Kundendaten!I663)="DEUTSCHLAND",UPPER(Kundendaten!I663)="GERMANY",UPPER(Kundendaten!I663)="GER"),"",IFERROR(UPPER(VLOOKUP(UPPER(Kundendaten!I663),Laendercodes!$A:$B,2,FALSE())),UPPER(Kundendaten!I663)))))</f>
        <v/>
      </c>
      <c r="J662" s="59" t="str">
        <f>IF(Kundendaten!C663="","",Einstellungen!$C$9-Kundendaten!J663)</f>
        <v/>
      </c>
      <c r="K662" s="37" t="str">
        <f>IF(Kundendaten!C663="","",IF(J662&lt;0,-1,IF(J662&gt;Einstellungen!$C$11,0,IF(J662&lt;=Einstellungen!$D$15,5,IF(J662&lt;=Einstellungen!$D$16,4,IF(J662&lt;=Einstellungen!$D$17,3,IF(J662&lt;=Einstellungen!$D$18,2,1)))))))</f>
        <v/>
      </c>
      <c r="L662" s="37" t="str">
        <f>IF(Kundendaten!C663="","",IF(J662&lt;0,-1,IF(J662&gt;Einstellungen!$C$11,0,IF(Kundendaten!K663&gt;=Einstellungen!$C$24,5,IF(Kundendaten!K663&gt;=Einstellungen!$C$25,4,IF(Kundendaten!K663&gt;=Einstellungen!$C$26,3,IF(Kundendaten!K663&gt;=Einstellungen!$C$27,2,1)))))))</f>
        <v/>
      </c>
      <c r="M662" s="37" t="str">
        <f>IF(Kundendaten!C663="","",IF(J662&lt;0,-1,IF(J662&gt;Einstellungen!$C$11,0,IF(Kundendaten!L663&gt;=Einstellungen!$C$32,5,IF(Kundendaten!L663&gt;=Einstellungen!$C$33,4,IF(Kundendaten!L663&gt;=Einstellungen!$C$34,3,IF(Kundendaten!L663&gt;=Einstellungen!$C$35,2,1)))))))</f>
        <v/>
      </c>
      <c r="N662" s="37" t="str">
        <f>IF(Kundendaten!C663="","",IF(K662=-1,"",IF(K662=0,0,IF(SUM(Einstellungen!$G$15,Einstellungen!$G$24,Einstellungen!$G$32)&lt;&gt;100,"—",ROUND((K662*Einstellungen!$G$15+L662*Einstellungen!$G$24+M662*Einstellungen!$G$32)/100,1)))))</f>
        <v/>
      </c>
      <c r="O662" s="37" t="str">
        <f>IF(Kundendaten!C663="","",IF(K662=-1,"⚠ Datenfehler",IF(K662=0,"Inaktiv",IF(SUM(Einstellungen!$G$15,Einstellungen!$G$24,Einstellungen!$G$32)&lt;&gt;100,"—",IF(N662&gt;=4,"Champion",IF(N662&gt;=3,"Entwicklung",IF(N662&gt;=2,"Gefährdet","Abwanderung")))))))</f>
        <v/>
      </c>
    </row>
    <row r="663" spans="2:15" ht="14.25" customHeight="1" x14ac:dyDescent="0.35">
      <c r="B663" s="37" t="str">
        <f>IF(Kundendaten!C664="","",Kundendaten!B664)</f>
        <v/>
      </c>
      <c r="C663" s="38" t="str">
        <f>IF(Kundendaten!C664="","",IF(Kundendaten!C664="","",Kundendaten!C664))</f>
        <v/>
      </c>
      <c r="D663" s="38" t="str">
        <f>IF(Kundendaten!C664="","",IF(Kundendaten!D664="","",Kundendaten!D664))</f>
        <v/>
      </c>
      <c r="E663" s="38" t="str">
        <f>IF(Kundendaten!C664="","",IF(Kundendaten!E664="","",Kundendaten!E664))</f>
        <v/>
      </c>
      <c r="F663" s="38" t="str">
        <f>IF(Kundendaten!C664="","",IF(Kundendaten!F664="","",Kundendaten!F664))</f>
        <v/>
      </c>
      <c r="G663" s="37" t="str">
        <f>IF(Kundendaten!C664="","",IF(Kundendaten!G664="","",Kundendaten!G664))</f>
        <v/>
      </c>
      <c r="H663" s="38" t="str">
        <f>IF(Kundendaten!C664="","",IF(Kundendaten!H664="","",Kundendaten!H664))</f>
        <v/>
      </c>
      <c r="I663" s="37" t="str">
        <f>IF(Kundendaten!C664="","",IF(Kundendaten!I664="","",IF(OR(UPPER(Kundendaten!I664)="D",UPPER(Kundendaten!I664)="DE",UPPER(Kundendaten!I664)="DEU",UPPER(Kundendaten!I664)="DEUTSCHLAND",UPPER(Kundendaten!I664)="GERMANY",UPPER(Kundendaten!I664)="GER"),"",IFERROR(UPPER(VLOOKUP(UPPER(Kundendaten!I664),Laendercodes!$A:$B,2,FALSE())),UPPER(Kundendaten!I664)))))</f>
        <v/>
      </c>
      <c r="J663" s="59" t="str">
        <f>IF(Kundendaten!C664="","",Einstellungen!$C$9-Kundendaten!J664)</f>
        <v/>
      </c>
      <c r="K663" s="37" t="str">
        <f>IF(Kundendaten!C664="","",IF(J663&lt;0,-1,IF(J663&gt;Einstellungen!$C$11,0,IF(J663&lt;=Einstellungen!$D$15,5,IF(J663&lt;=Einstellungen!$D$16,4,IF(J663&lt;=Einstellungen!$D$17,3,IF(J663&lt;=Einstellungen!$D$18,2,1)))))))</f>
        <v/>
      </c>
      <c r="L663" s="37" t="str">
        <f>IF(Kundendaten!C664="","",IF(J663&lt;0,-1,IF(J663&gt;Einstellungen!$C$11,0,IF(Kundendaten!K664&gt;=Einstellungen!$C$24,5,IF(Kundendaten!K664&gt;=Einstellungen!$C$25,4,IF(Kundendaten!K664&gt;=Einstellungen!$C$26,3,IF(Kundendaten!K664&gt;=Einstellungen!$C$27,2,1)))))))</f>
        <v/>
      </c>
      <c r="M663" s="37" t="str">
        <f>IF(Kundendaten!C664="","",IF(J663&lt;0,-1,IF(J663&gt;Einstellungen!$C$11,0,IF(Kundendaten!L664&gt;=Einstellungen!$C$32,5,IF(Kundendaten!L664&gt;=Einstellungen!$C$33,4,IF(Kundendaten!L664&gt;=Einstellungen!$C$34,3,IF(Kundendaten!L664&gt;=Einstellungen!$C$35,2,1)))))))</f>
        <v/>
      </c>
      <c r="N663" s="37" t="str">
        <f>IF(Kundendaten!C664="","",IF(K663=-1,"",IF(K663=0,0,IF(SUM(Einstellungen!$G$15,Einstellungen!$G$24,Einstellungen!$G$32)&lt;&gt;100,"—",ROUND((K663*Einstellungen!$G$15+L663*Einstellungen!$G$24+M663*Einstellungen!$G$32)/100,1)))))</f>
        <v/>
      </c>
      <c r="O663" s="37" t="str">
        <f>IF(Kundendaten!C664="","",IF(K663=-1,"⚠ Datenfehler",IF(K663=0,"Inaktiv",IF(SUM(Einstellungen!$G$15,Einstellungen!$G$24,Einstellungen!$G$32)&lt;&gt;100,"—",IF(N663&gt;=4,"Champion",IF(N663&gt;=3,"Entwicklung",IF(N663&gt;=2,"Gefährdet","Abwanderung")))))))</f>
        <v/>
      </c>
    </row>
    <row r="664" spans="2:15" ht="14.25" customHeight="1" x14ac:dyDescent="0.35">
      <c r="B664" s="37" t="str">
        <f>IF(Kundendaten!C665="","",Kundendaten!B665)</f>
        <v/>
      </c>
      <c r="C664" s="38" t="str">
        <f>IF(Kundendaten!C665="","",IF(Kundendaten!C665="","",Kundendaten!C665))</f>
        <v/>
      </c>
      <c r="D664" s="38" t="str">
        <f>IF(Kundendaten!C665="","",IF(Kundendaten!D665="","",Kundendaten!D665))</f>
        <v/>
      </c>
      <c r="E664" s="38" t="str">
        <f>IF(Kundendaten!C665="","",IF(Kundendaten!E665="","",Kundendaten!E665))</f>
        <v/>
      </c>
      <c r="F664" s="38" t="str">
        <f>IF(Kundendaten!C665="","",IF(Kundendaten!F665="","",Kundendaten!F665))</f>
        <v/>
      </c>
      <c r="G664" s="37" t="str">
        <f>IF(Kundendaten!C665="","",IF(Kundendaten!G665="","",Kundendaten!G665))</f>
        <v/>
      </c>
      <c r="H664" s="38" t="str">
        <f>IF(Kundendaten!C665="","",IF(Kundendaten!H665="","",Kundendaten!H665))</f>
        <v/>
      </c>
      <c r="I664" s="37" t="str">
        <f>IF(Kundendaten!C665="","",IF(Kundendaten!I665="","",IF(OR(UPPER(Kundendaten!I665)="D",UPPER(Kundendaten!I665)="DE",UPPER(Kundendaten!I665)="DEU",UPPER(Kundendaten!I665)="DEUTSCHLAND",UPPER(Kundendaten!I665)="GERMANY",UPPER(Kundendaten!I665)="GER"),"",IFERROR(UPPER(VLOOKUP(UPPER(Kundendaten!I665),Laendercodes!$A:$B,2,FALSE())),UPPER(Kundendaten!I665)))))</f>
        <v/>
      </c>
      <c r="J664" s="59" t="str">
        <f>IF(Kundendaten!C665="","",Einstellungen!$C$9-Kundendaten!J665)</f>
        <v/>
      </c>
      <c r="K664" s="37" t="str">
        <f>IF(Kundendaten!C665="","",IF(J664&lt;0,-1,IF(J664&gt;Einstellungen!$C$11,0,IF(J664&lt;=Einstellungen!$D$15,5,IF(J664&lt;=Einstellungen!$D$16,4,IF(J664&lt;=Einstellungen!$D$17,3,IF(J664&lt;=Einstellungen!$D$18,2,1)))))))</f>
        <v/>
      </c>
      <c r="L664" s="37" t="str">
        <f>IF(Kundendaten!C665="","",IF(J664&lt;0,-1,IF(J664&gt;Einstellungen!$C$11,0,IF(Kundendaten!K665&gt;=Einstellungen!$C$24,5,IF(Kundendaten!K665&gt;=Einstellungen!$C$25,4,IF(Kundendaten!K665&gt;=Einstellungen!$C$26,3,IF(Kundendaten!K665&gt;=Einstellungen!$C$27,2,1)))))))</f>
        <v/>
      </c>
      <c r="M664" s="37" t="str">
        <f>IF(Kundendaten!C665="","",IF(J664&lt;0,-1,IF(J664&gt;Einstellungen!$C$11,0,IF(Kundendaten!L665&gt;=Einstellungen!$C$32,5,IF(Kundendaten!L665&gt;=Einstellungen!$C$33,4,IF(Kundendaten!L665&gt;=Einstellungen!$C$34,3,IF(Kundendaten!L665&gt;=Einstellungen!$C$35,2,1)))))))</f>
        <v/>
      </c>
      <c r="N664" s="37" t="str">
        <f>IF(Kundendaten!C665="","",IF(K664=-1,"",IF(K664=0,0,IF(SUM(Einstellungen!$G$15,Einstellungen!$G$24,Einstellungen!$G$32)&lt;&gt;100,"—",ROUND((K664*Einstellungen!$G$15+L664*Einstellungen!$G$24+M664*Einstellungen!$G$32)/100,1)))))</f>
        <v/>
      </c>
      <c r="O664" s="37" t="str">
        <f>IF(Kundendaten!C665="","",IF(K664=-1,"⚠ Datenfehler",IF(K664=0,"Inaktiv",IF(SUM(Einstellungen!$G$15,Einstellungen!$G$24,Einstellungen!$G$32)&lt;&gt;100,"—",IF(N664&gt;=4,"Champion",IF(N664&gt;=3,"Entwicklung",IF(N664&gt;=2,"Gefährdet","Abwanderung")))))))</f>
        <v/>
      </c>
    </row>
    <row r="665" spans="2:15" ht="14.25" customHeight="1" x14ac:dyDescent="0.35">
      <c r="B665" s="37" t="str">
        <f>IF(Kundendaten!C666="","",Kundendaten!B666)</f>
        <v/>
      </c>
      <c r="C665" s="38" t="str">
        <f>IF(Kundendaten!C666="","",IF(Kundendaten!C666="","",Kundendaten!C666))</f>
        <v/>
      </c>
      <c r="D665" s="38" t="str">
        <f>IF(Kundendaten!C666="","",IF(Kundendaten!D666="","",Kundendaten!D666))</f>
        <v/>
      </c>
      <c r="E665" s="38" t="str">
        <f>IF(Kundendaten!C666="","",IF(Kundendaten!E666="","",Kundendaten!E666))</f>
        <v/>
      </c>
      <c r="F665" s="38" t="str">
        <f>IF(Kundendaten!C666="","",IF(Kundendaten!F666="","",Kundendaten!F666))</f>
        <v/>
      </c>
      <c r="G665" s="37" t="str">
        <f>IF(Kundendaten!C666="","",IF(Kundendaten!G666="","",Kundendaten!G666))</f>
        <v/>
      </c>
      <c r="H665" s="38" t="str">
        <f>IF(Kundendaten!C666="","",IF(Kundendaten!H666="","",Kundendaten!H666))</f>
        <v/>
      </c>
      <c r="I665" s="37" t="str">
        <f>IF(Kundendaten!C666="","",IF(Kundendaten!I666="","",IF(OR(UPPER(Kundendaten!I666)="D",UPPER(Kundendaten!I666)="DE",UPPER(Kundendaten!I666)="DEU",UPPER(Kundendaten!I666)="DEUTSCHLAND",UPPER(Kundendaten!I666)="GERMANY",UPPER(Kundendaten!I666)="GER"),"",IFERROR(UPPER(VLOOKUP(UPPER(Kundendaten!I666),Laendercodes!$A:$B,2,FALSE())),UPPER(Kundendaten!I666)))))</f>
        <v/>
      </c>
      <c r="J665" s="59" t="str">
        <f>IF(Kundendaten!C666="","",Einstellungen!$C$9-Kundendaten!J666)</f>
        <v/>
      </c>
      <c r="K665" s="37" t="str">
        <f>IF(Kundendaten!C666="","",IF(J665&lt;0,-1,IF(J665&gt;Einstellungen!$C$11,0,IF(J665&lt;=Einstellungen!$D$15,5,IF(J665&lt;=Einstellungen!$D$16,4,IF(J665&lt;=Einstellungen!$D$17,3,IF(J665&lt;=Einstellungen!$D$18,2,1)))))))</f>
        <v/>
      </c>
      <c r="L665" s="37" t="str">
        <f>IF(Kundendaten!C666="","",IF(J665&lt;0,-1,IF(J665&gt;Einstellungen!$C$11,0,IF(Kundendaten!K666&gt;=Einstellungen!$C$24,5,IF(Kundendaten!K666&gt;=Einstellungen!$C$25,4,IF(Kundendaten!K666&gt;=Einstellungen!$C$26,3,IF(Kundendaten!K666&gt;=Einstellungen!$C$27,2,1)))))))</f>
        <v/>
      </c>
      <c r="M665" s="37" t="str">
        <f>IF(Kundendaten!C666="","",IF(J665&lt;0,-1,IF(J665&gt;Einstellungen!$C$11,0,IF(Kundendaten!L666&gt;=Einstellungen!$C$32,5,IF(Kundendaten!L666&gt;=Einstellungen!$C$33,4,IF(Kundendaten!L666&gt;=Einstellungen!$C$34,3,IF(Kundendaten!L666&gt;=Einstellungen!$C$35,2,1)))))))</f>
        <v/>
      </c>
      <c r="N665" s="37" t="str">
        <f>IF(Kundendaten!C666="","",IF(K665=-1,"",IF(K665=0,0,IF(SUM(Einstellungen!$G$15,Einstellungen!$G$24,Einstellungen!$G$32)&lt;&gt;100,"—",ROUND((K665*Einstellungen!$G$15+L665*Einstellungen!$G$24+M665*Einstellungen!$G$32)/100,1)))))</f>
        <v/>
      </c>
      <c r="O665" s="37" t="str">
        <f>IF(Kundendaten!C666="","",IF(K665=-1,"⚠ Datenfehler",IF(K665=0,"Inaktiv",IF(SUM(Einstellungen!$G$15,Einstellungen!$G$24,Einstellungen!$G$32)&lt;&gt;100,"—",IF(N665&gt;=4,"Champion",IF(N665&gt;=3,"Entwicklung",IF(N665&gt;=2,"Gefährdet","Abwanderung")))))))</f>
        <v/>
      </c>
    </row>
    <row r="666" spans="2:15" ht="14.25" customHeight="1" x14ac:dyDescent="0.35">
      <c r="B666" s="37" t="str">
        <f>IF(Kundendaten!C667="","",Kundendaten!B667)</f>
        <v/>
      </c>
      <c r="C666" s="38" t="str">
        <f>IF(Kundendaten!C667="","",IF(Kundendaten!C667="","",Kundendaten!C667))</f>
        <v/>
      </c>
      <c r="D666" s="38" t="str">
        <f>IF(Kundendaten!C667="","",IF(Kundendaten!D667="","",Kundendaten!D667))</f>
        <v/>
      </c>
      <c r="E666" s="38" t="str">
        <f>IF(Kundendaten!C667="","",IF(Kundendaten!E667="","",Kundendaten!E667))</f>
        <v/>
      </c>
      <c r="F666" s="38" t="str">
        <f>IF(Kundendaten!C667="","",IF(Kundendaten!F667="","",Kundendaten!F667))</f>
        <v/>
      </c>
      <c r="G666" s="37" t="str">
        <f>IF(Kundendaten!C667="","",IF(Kundendaten!G667="","",Kundendaten!G667))</f>
        <v/>
      </c>
      <c r="H666" s="38" t="str">
        <f>IF(Kundendaten!C667="","",IF(Kundendaten!H667="","",Kundendaten!H667))</f>
        <v/>
      </c>
      <c r="I666" s="37" t="str">
        <f>IF(Kundendaten!C667="","",IF(Kundendaten!I667="","",IF(OR(UPPER(Kundendaten!I667)="D",UPPER(Kundendaten!I667)="DE",UPPER(Kundendaten!I667)="DEU",UPPER(Kundendaten!I667)="DEUTSCHLAND",UPPER(Kundendaten!I667)="GERMANY",UPPER(Kundendaten!I667)="GER"),"",IFERROR(UPPER(VLOOKUP(UPPER(Kundendaten!I667),Laendercodes!$A:$B,2,FALSE())),UPPER(Kundendaten!I667)))))</f>
        <v/>
      </c>
      <c r="J666" s="59" t="str">
        <f>IF(Kundendaten!C667="","",Einstellungen!$C$9-Kundendaten!J667)</f>
        <v/>
      </c>
      <c r="K666" s="37" t="str">
        <f>IF(Kundendaten!C667="","",IF(J666&lt;0,-1,IF(J666&gt;Einstellungen!$C$11,0,IF(J666&lt;=Einstellungen!$D$15,5,IF(J666&lt;=Einstellungen!$D$16,4,IF(J666&lt;=Einstellungen!$D$17,3,IF(J666&lt;=Einstellungen!$D$18,2,1)))))))</f>
        <v/>
      </c>
      <c r="L666" s="37" t="str">
        <f>IF(Kundendaten!C667="","",IF(J666&lt;0,-1,IF(J666&gt;Einstellungen!$C$11,0,IF(Kundendaten!K667&gt;=Einstellungen!$C$24,5,IF(Kundendaten!K667&gt;=Einstellungen!$C$25,4,IF(Kundendaten!K667&gt;=Einstellungen!$C$26,3,IF(Kundendaten!K667&gt;=Einstellungen!$C$27,2,1)))))))</f>
        <v/>
      </c>
      <c r="M666" s="37" t="str">
        <f>IF(Kundendaten!C667="","",IF(J666&lt;0,-1,IF(J666&gt;Einstellungen!$C$11,0,IF(Kundendaten!L667&gt;=Einstellungen!$C$32,5,IF(Kundendaten!L667&gt;=Einstellungen!$C$33,4,IF(Kundendaten!L667&gt;=Einstellungen!$C$34,3,IF(Kundendaten!L667&gt;=Einstellungen!$C$35,2,1)))))))</f>
        <v/>
      </c>
      <c r="N666" s="37" t="str">
        <f>IF(Kundendaten!C667="","",IF(K666=-1,"",IF(K666=0,0,IF(SUM(Einstellungen!$G$15,Einstellungen!$G$24,Einstellungen!$G$32)&lt;&gt;100,"—",ROUND((K666*Einstellungen!$G$15+L666*Einstellungen!$G$24+M666*Einstellungen!$G$32)/100,1)))))</f>
        <v/>
      </c>
      <c r="O666" s="37" t="str">
        <f>IF(Kundendaten!C667="","",IF(K666=-1,"⚠ Datenfehler",IF(K666=0,"Inaktiv",IF(SUM(Einstellungen!$G$15,Einstellungen!$G$24,Einstellungen!$G$32)&lt;&gt;100,"—",IF(N666&gt;=4,"Champion",IF(N666&gt;=3,"Entwicklung",IF(N666&gt;=2,"Gefährdet","Abwanderung")))))))</f>
        <v/>
      </c>
    </row>
    <row r="667" spans="2:15" ht="14.25" customHeight="1" x14ac:dyDescent="0.35">
      <c r="B667" s="37" t="str">
        <f>IF(Kundendaten!C668="","",Kundendaten!B668)</f>
        <v/>
      </c>
      <c r="C667" s="38" t="str">
        <f>IF(Kundendaten!C668="","",IF(Kundendaten!C668="","",Kundendaten!C668))</f>
        <v/>
      </c>
      <c r="D667" s="38" t="str">
        <f>IF(Kundendaten!C668="","",IF(Kundendaten!D668="","",Kundendaten!D668))</f>
        <v/>
      </c>
      <c r="E667" s="38" t="str">
        <f>IF(Kundendaten!C668="","",IF(Kundendaten!E668="","",Kundendaten!E668))</f>
        <v/>
      </c>
      <c r="F667" s="38" t="str">
        <f>IF(Kundendaten!C668="","",IF(Kundendaten!F668="","",Kundendaten!F668))</f>
        <v/>
      </c>
      <c r="G667" s="37" t="str">
        <f>IF(Kundendaten!C668="","",IF(Kundendaten!G668="","",Kundendaten!G668))</f>
        <v/>
      </c>
      <c r="H667" s="38" t="str">
        <f>IF(Kundendaten!C668="","",IF(Kundendaten!H668="","",Kundendaten!H668))</f>
        <v/>
      </c>
      <c r="I667" s="37" t="str">
        <f>IF(Kundendaten!C668="","",IF(Kundendaten!I668="","",IF(OR(UPPER(Kundendaten!I668)="D",UPPER(Kundendaten!I668)="DE",UPPER(Kundendaten!I668)="DEU",UPPER(Kundendaten!I668)="DEUTSCHLAND",UPPER(Kundendaten!I668)="GERMANY",UPPER(Kundendaten!I668)="GER"),"",IFERROR(UPPER(VLOOKUP(UPPER(Kundendaten!I668),Laendercodes!$A:$B,2,FALSE())),UPPER(Kundendaten!I668)))))</f>
        <v/>
      </c>
      <c r="J667" s="59" t="str">
        <f>IF(Kundendaten!C668="","",Einstellungen!$C$9-Kundendaten!J668)</f>
        <v/>
      </c>
      <c r="K667" s="37" t="str">
        <f>IF(Kundendaten!C668="","",IF(J667&lt;0,-1,IF(J667&gt;Einstellungen!$C$11,0,IF(J667&lt;=Einstellungen!$D$15,5,IF(J667&lt;=Einstellungen!$D$16,4,IF(J667&lt;=Einstellungen!$D$17,3,IF(J667&lt;=Einstellungen!$D$18,2,1)))))))</f>
        <v/>
      </c>
      <c r="L667" s="37" t="str">
        <f>IF(Kundendaten!C668="","",IF(J667&lt;0,-1,IF(J667&gt;Einstellungen!$C$11,0,IF(Kundendaten!K668&gt;=Einstellungen!$C$24,5,IF(Kundendaten!K668&gt;=Einstellungen!$C$25,4,IF(Kundendaten!K668&gt;=Einstellungen!$C$26,3,IF(Kundendaten!K668&gt;=Einstellungen!$C$27,2,1)))))))</f>
        <v/>
      </c>
      <c r="M667" s="37" t="str">
        <f>IF(Kundendaten!C668="","",IF(J667&lt;0,-1,IF(J667&gt;Einstellungen!$C$11,0,IF(Kundendaten!L668&gt;=Einstellungen!$C$32,5,IF(Kundendaten!L668&gt;=Einstellungen!$C$33,4,IF(Kundendaten!L668&gt;=Einstellungen!$C$34,3,IF(Kundendaten!L668&gt;=Einstellungen!$C$35,2,1)))))))</f>
        <v/>
      </c>
      <c r="N667" s="37" t="str">
        <f>IF(Kundendaten!C668="","",IF(K667=-1,"",IF(K667=0,0,IF(SUM(Einstellungen!$G$15,Einstellungen!$G$24,Einstellungen!$G$32)&lt;&gt;100,"—",ROUND((K667*Einstellungen!$G$15+L667*Einstellungen!$G$24+M667*Einstellungen!$G$32)/100,1)))))</f>
        <v/>
      </c>
      <c r="O667" s="37" t="str">
        <f>IF(Kundendaten!C668="","",IF(K667=-1,"⚠ Datenfehler",IF(K667=0,"Inaktiv",IF(SUM(Einstellungen!$G$15,Einstellungen!$G$24,Einstellungen!$G$32)&lt;&gt;100,"—",IF(N667&gt;=4,"Champion",IF(N667&gt;=3,"Entwicklung",IF(N667&gt;=2,"Gefährdet","Abwanderung")))))))</f>
        <v/>
      </c>
    </row>
    <row r="668" spans="2:15" ht="14.25" customHeight="1" x14ac:dyDescent="0.35">
      <c r="B668" s="37" t="str">
        <f>IF(Kundendaten!C669="","",Kundendaten!B669)</f>
        <v/>
      </c>
      <c r="C668" s="38" t="str">
        <f>IF(Kundendaten!C669="","",IF(Kundendaten!C669="","",Kundendaten!C669))</f>
        <v/>
      </c>
      <c r="D668" s="38" t="str">
        <f>IF(Kundendaten!C669="","",IF(Kundendaten!D669="","",Kundendaten!D669))</f>
        <v/>
      </c>
      <c r="E668" s="38" t="str">
        <f>IF(Kundendaten!C669="","",IF(Kundendaten!E669="","",Kundendaten!E669))</f>
        <v/>
      </c>
      <c r="F668" s="38" t="str">
        <f>IF(Kundendaten!C669="","",IF(Kundendaten!F669="","",Kundendaten!F669))</f>
        <v/>
      </c>
      <c r="G668" s="37" t="str">
        <f>IF(Kundendaten!C669="","",IF(Kundendaten!G669="","",Kundendaten!G669))</f>
        <v/>
      </c>
      <c r="H668" s="38" t="str">
        <f>IF(Kundendaten!C669="","",IF(Kundendaten!H669="","",Kundendaten!H669))</f>
        <v/>
      </c>
      <c r="I668" s="37" t="str">
        <f>IF(Kundendaten!C669="","",IF(Kundendaten!I669="","",IF(OR(UPPER(Kundendaten!I669)="D",UPPER(Kundendaten!I669)="DE",UPPER(Kundendaten!I669)="DEU",UPPER(Kundendaten!I669)="DEUTSCHLAND",UPPER(Kundendaten!I669)="GERMANY",UPPER(Kundendaten!I669)="GER"),"",IFERROR(UPPER(VLOOKUP(UPPER(Kundendaten!I669),Laendercodes!$A:$B,2,FALSE())),UPPER(Kundendaten!I669)))))</f>
        <v/>
      </c>
      <c r="J668" s="59" t="str">
        <f>IF(Kundendaten!C669="","",Einstellungen!$C$9-Kundendaten!J669)</f>
        <v/>
      </c>
      <c r="K668" s="37" t="str">
        <f>IF(Kundendaten!C669="","",IF(J668&lt;0,-1,IF(J668&gt;Einstellungen!$C$11,0,IF(J668&lt;=Einstellungen!$D$15,5,IF(J668&lt;=Einstellungen!$D$16,4,IF(J668&lt;=Einstellungen!$D$17,3,IF(J668&lt;=Einstellungen!$D$18,2,1)))))))</f>
        <v/>
      </c>
      <c r="L668" s="37" t="str">
        <f>IF(Kundendaten!C669="","",IF(J668&lt;0,-1,IF(J668&gt;Einstellungen!$C$11,0,IF(Kundendaten!K669&gt;=Einstellungen!$C$24,5,IF(Kundendaten!K669&gt;=Einstellungen!$C$25,4,IF(Kundendaten!K669&gt;=Einstellungen!$C$26,3,IF(Kundendaten!K669&gt;=Einstellungen!$C$27,2,1)))))))</f>
        <v/>
      </c>
      <c r="M668" s="37" t="str">
        <f>IF(Kundendaten!C669="","",IF(J668&lt;0,-1,IF(J668&gt;Einstellungen!$C$11,0,IF(Kundendaten!L669&gt;=Einstellungen!$C$32,5,IF(Kundendaten!L669&gt;=Einstellungen!$C$33,4,IF(Kundendaten!L669&gt;=Einstellungen!$C$34,3,IF(Kundendaten!L669&gt;=Einstellungen!$C$35,2,1)))))))</f>
        <v/>
      </c>
      <c r="N668" s="37" t="str">
        <f>IF(Kundendaten!C669="","",IF(K668=-1,"",IF(K668=0,0,IF(SUM(Einstellungen!$G$15,Einstellungen!$G$24,Einstellungen!$G$32)&lt;&gt;100,"—",ROUND((K668*Einstellungen!$G$15+L668*Einstellungen!$G$24+M668*Einstellungen!$G$32)/100,1)))))</f>
        <v/>
      </c>
      <c r="O668" s="37" t="str">
        <f>IF(Kundendaten!C669="","",IF(K668=-1,"⚠ Datenfehler",IF(K668=0,"Inaktiv",IF(SUM(Einstellungen!$G$15,Einstellungen!$G$24,Einstellungen!$G$32)&lt;&gt;100,"—",IF(N668&gt;=4,"Champion",IF(N668&gt;=3,"Entwicklung",IF(N668&gt;=2,"Gefährdet","Abwanderung")))))))</f>
        <v/>
      </c>
    </row>
    <row r="669" spans="2:15" ht="14.25" customHeight="1" x14ac:dyDescent="0.35">
      <c r="B669" s="37" t="str">
        <f>IF(Kundendaten!C670="","",Kundendaten!B670)</f>
        <v/>
      </c>
      <c r="C669" s="38" t="str">
        <f>IF(Kundendaten!C670="","",IF(Kundendaten!C670="","",Kundendaten!C670))</f>
        <v/>
      </c>
      <c r="D669" s="38" t="str">
        <f>IF(Kundendaten!C670="","",IF(Kundendaten!D670="","",Kundendaten!D670))</f>
        <v/>
      </c>
      <c r="E669" s="38" t="str">
        <f>IF(Kundendaten!C670="","",IF(Kundendaten!E670="","",Kundendaten!E670))</f>
        <v/>
      </c>
      <c r="F669" s="38" t="str">
        <f>IF(Kundendaten!C670="","",IF(Kundendaten!F670="","",Kundendaten!F670))</f>
        <v/>
      </c>
      <c r="G669" s="37" t="str">
        <f>IF(Kundendaten!C670="","",IF(Kundendaten!G670="","",Kundendaten!G670))</f>
        <v/>
      </c>
      <c r="H669" s="38" t="str">
        <f>IF(Kundendaten!C670="","",IF(Kundendaten!H670="","",Kundendaten!H670))</f>
        <v/>
      </c>
      <c r="I669" s="37" t="str">
        <f>IF(Kundendaten!C670="","",IF(Kundendaten!I670="","",IF(OR(UPPER(Kundendaten!I670)="D",UPPER(Kundendaten!I670)="DE",UPPER(Kundendaten!I670)="DEU",UPPER(Kundendaten!I670)="DEUTSCHLAND",UPPER(Kundendaten!I670)="GERMANY",UPPER(Kundendaten!I670)="GER"),"",IFERROR(UPPER(VLOOKUP(UPPER(Kundendaten!I670),Laendercodes!$A:$B,2,FALSE())),UPPER(Kundendaten!I670)))))</f>
        <v/>
      </c>
      <c r="J669" s="59" t="str">
        <f>IF(Kundendaten!C670="","",Einstellungen!$C$9-Kundendaten!J670)</f>
        <v/>
      </c>
      <c r="K669" s="37" t="str">
        <f>IF(Kundendaten!C670="","",IF(J669&lt;0,-1,IF(J669&gt;Einstellungen!$C$11,0,IF(J669&lt;=Einstellungen!$D$15,5,IF(J669&lt;=Einstellungen!$D$16,4,IF(J669&lt;=Einstellungen!$D$17,3,IF(J669&lt;=Einstellungen!$D$18,2,1)))))))</f>
        <v/>
      </c>
      <c r="L669" s="37" t="str">
        <f>IF(Kundendaten!C670="","",IF(J669&lt;0,-1,IF(J669&gt;Einstellungen!$C$11,0,IF(Kundendaten!K670&gt;=Einstellungen!$C$24,5,IF(Kundendaten!K670&gt;=Einstellungen!$C$25,4,IF(Kundendaten!K670&gt;=Einstellungen!$C$26,3,IF(Kundendaten!K670&gt;=Einstellungen!$C$27,2,1)))))))</f>
        <v/>
      </c>
      <c r="M669" s="37" t="str">
        <f>IF(Kundendaten!C670="","",IF(J669&lt;0,-1,IF(J669&gt;Einstellungen!$C$11,0,IF(Kundendaten!L670&gt;=Einstellungen!$C$32,5,IF(Kundendaten!L670&gt;=Einstellungen!$C$33,4,IF(Kundendaten!L670&gt;=Einstellungen!$C$34,3,IF(Kundendaten!L670&gt;=Einstellungen!$C$35,2,1)))))))</f>
        <v/>
      </c>
      <c r="N669" s="37" t="str">
        <f>IF(Kundendaten!C670="","",IF(K669=-1,"",IF(K669=0,0,IF(SUM(Einstellungen!$G$15,Einstellungen!$G$24,Einstellungen!$G$32)&lt;&gt;100,"—",ROUND((K669*Einstellungen!$G$15+L669*Einstellungen!$G$24+M669*Einstellungen!$G$32)/100,1)))))</f>
        <v/>
      </c>
      <c r="O669" s="37" t="str">
        <f>IF(Kundendaten!C670="","",IF(K669=-1,"⚠ Datenfehler",IF(K669=0,"Inaktiv",IF(SUM(Einstellungen!$G$15,Einstellungen!$G$24,Einstellungen!$G$32)&lt;&gt;100,"—",IF(N669&gt;=4,"Champion",IF(N669&gt;=3,"Entwicklung",IF(N669&gt;=2,"Gefährdet","Abwanderung")))))))</f>
        <v/>
      </c>
    </row>
    <row r="670" spans="2:15" ht="14.25" customHeight="1" x14ac:dyDescent="0.35">
      <c r="B670" s="37" t="str">
        <f>IF(Kundendaten!C671="","",Kundendaten!B671)</f>
        <v/>
      </c>
      <c r="C670" s="38" t="str">
        <f>IF(Kundendaten!C671="","",IF(Kundendaten!C671="","",Kundendaten!C671))</f>
        <v/>
      </c>
      <c r="D670" s="38" t="str">
        <f>IF(Kundendaten!C671="","",IF(Kundendaten!D671="","",Kundendaten!D671))</f>
        <v/>
      </c>
      <c r="E670" s="38" t="str">
        <f>IF(Kundendaten!C671="","",IF(Kundendaten!E671="","",Kundendaten!E671))</f>
        <v/>
      </c>
      <c r="F670" s="38" t="str">
        <f>IF(Kundendaten!C671="","",IF(Kundendaten!F671="","",Kundendaten!F671))</f>
        <v/>
      </c>
      <c r="G670" s="37" t="str">
        <f>IF(Kundendaten!C671="","",IF(Kundendaten!G671="","",Kundendaten!G671))</f>
        <v/>
      </c>
      <c r="H670" s="38" t="str">
        <f>IF(Kundendaten!C671="","",IF(Kundendaten!H671="","",Kundendaten!H671))</f>
        <v/>
      </c>
      <c r="I670" s="37" t="str">
        <f>IF(Kundendaten!C671="","",IF(Kundendaten!I671="","",IF(OR(UPPER(Kundendaten!I671)="D",UPPER(Kundendaten!I671)="DE",UPPER(Kundendaten!I671)="DEU",UPPER(Kundendaten!I671)="DEUTSCHLAND",UPPER(Kundendaten!I671)="GERMANY",UPPER(Kundendaten!I671)="GER"),"",IFERROR(UPPER(VLOOKUP(UPPER(Kundendaten!I671),Laendercodes!$A:$B,2,FALSE())),UPPER(Kundendaten!I671)))))</f>
        <v/>
      </c>
      <c r="J670" s="59" t="str">
        <f>IF(Kundendaten!C671="","",Einstellungen!$C$9-Kundendaten!J671)</f>
        <v/>
      </c>
      <c r="K670" s="37" t="str">
        <f>IF(Kundendaten!C671="","",IF(J670&lt;0,-1,IF(J670&gt;Einstellungen!$C$11,0,IF(J670&lt;=Einstellungen!$D$15,5,IF(J670&lt;=Einstellungen!$D$16,4,IF(J670&lt;=Einstellungen!$D$17,3,IF(J670&lt;=Einstellungen!$D$18,2,1)))))))</f>
        <v/>
      </c>
      <c r="L670" s="37" t="str">
        <f>IF(Kundendaten!C671="","",IF(J670&lt;0,-1,IF(J670&gt;Einstellungen!$C$11,0,IF(Kundendaten!K671&gt;=Einstellungen!$C$24,5,IF(Kundendaten!K671&gt;=Einstellungen!$C$25,4,IF(Kundendaten!K671&gt;=Einstellungen!$C$26,3,IF(Kundendaten!K671&gt;=Einstellungen!$C$27,2,1)))))))</f>
        <v/>
      </c>
      <c r="M670" s="37" t="str">
        <f>IF(Kundendaten!C671="","",IF(J670&lt;0,-1,IF(J670&gt;Einstellungen!$C$11,0,IF(Kundendaten!L671&gt;=Einstellungen!$C$32,5,IF(Kundendaten!L671&gt;=Einstellungen!$C$33,4,IF(Kundendaten!L671&gt;=Einstellungen!$C$34,3,IF(Kundendaten!L671&gt;=Einstellungen!$C$35,2,1)))))))</f>
        <v/>
      </c>
      <c r="N670" s="37" t="str">
        <f>IF(Kundendaten!C671="","",IF(K670=-1,"",IF(K670=0,0,IF(SUM(Einstellungen!$G$15,Einstellungen!$G$24,Einstellungen!$G$32)&lt;&gt;100,"—",ROUND((K670*Einstellungen!$G$15+L670*Einstellungen!$G$24+M670*Einstellungen!$G$32)/100,1)))))</f>
        <v/>
      </c>
      <c r="O670" s="37" t="str">
        <f>IF(Kundendaten!C671="","",IF(K670=-1,"⚠ Datenfehler",IF(K670=0,"Inaktiv",IF(SUM(Einstellungen!$G$15,Einstellungen!$G$24,Einstellungen!$G$32)&lt;&gt;100,"—",IF(N670&gt;=4,"Champion",IF(N670&gt;=3,"Entwicklung",IF(N670&gt;=2,"Gefährdet","Abwanderung")))))))</f>
        <v/>
      </c>
    </row>
    <row r="671" spans="2:15" ht="14.25" customHeight="1" x14ac:dyDescent="0.35">
      <c r="B671" s="37" t="str">
        <f>IF(Kundendaten!C672="","",Kundendaten!B672)</f>
        <v/>
      </c>
      <c r="C671" s="38" t="str">
        <f>IF(Kundendaten!C672="","",IF(Kundendaten!C672="","",Kundendaten!C672))</f>
        <v/>
      </c>
      <c r="D671" s="38" t="str">
        <f>IF(Kundendaten!C672="","",IF(Kundendaten!D672="","",Kundendaten!D672))</f>
        <v/>
      </c>
      <c r="E671" s="38" t="str">
        <f>IF(Kundendaten!C672="","",IF(Kundendaten!E672="","",Kundendaten!E672))</f>
        <v/>
      </c>
      <c r="F671" s="38" t="str">
        <f>IF(Kundendaten!C672="","",IF(Kundendaten!F672="","",Kundendaten!F672))</f>
        <v/>
      </c>
      <c r="G671" s="37" t="str">
        <f>IF(Kundendaten!C672="","",IF(Kundendaten!G672="","",Kundendaten!G672))</f>
        <v/>
      </c>
      <c r="H671" s="38" t="str">
        <f>IF(Kundendaten!C672="","",IF(Kundendaten!H672="","",Kundendaten!H672))</f>
        <v/>
      </c>
      <c r="I671" s="37" t="str">
        <f>IF(Kundendaten!C672="","",IF(Kundendaten!I672="","",IF(OR(UPPER(Kundendaten!I672)="D",UPPER(Kundendaten!I672)="DE",UPPER(Kundendaten!I672)="DEU",UPPER(Kundendaten!I672)="DEUTSCHLAND",UPPER(Kundendaten!I672)="GERMANY",UPPER(Kundendaten!I672)="GER"),"",IFERROR(UPPER(VLOOKUP(UPPER(Kundendaten!I672),Laendercodes!$A:$B,2,FALSE())),UPPER(Kundendaten!I672)))))</f>
        <v/>
      </c>
      <c r="J671" s="59" t="str">
        <f>IF(Kundendaten!C672="","",Einstellungen!$C$9-Kundendaten!J672)</f>
        <v/>
      </c>
      <c r="K671" s="37" t="str">
        <f>IF(Kundendaten!C672="","",IF(J671&lt;0,-1,IF(J671&gt;Einstellungen!$C$11,0,IF(J671&lt;=Einstellungen!$D$15,5,IF(J671&lt;=Einstellungen!$D$16,4,IF(J671&lt;=Einstellungen!$D$17,3,IF(J671&lt;=Einstellungen!$D$18,2,1)))))))</f>
        <v/>
      </c>
      <c r="L671" s="37" t="str">
        <f>IF(Kundendaten!C672="","",IF(J671&lt;0,-1,IF(J671&gt;Einstellungen!$C$11,0,IF(Kundendaten!K672&gt;=Einstellungen!$C$24,5,IF(Kundendaten!K672&gt;=Einstellungen!$C$25,4,IF(Kundendaten!K672&gt;=Einstellungen!$C$26,3,IF(Kundendaten!K672&gt;=Einstellungen!$C$27,2,1)))))))</f>
        <v/>
      </c>
      <c r="M671" s="37" t="str">
        <f>IF(Kundendaten!C672="","",IF(J671&lt;0,-1,IF(J671&gt;Einstellungen!$C$11,0,IF(Kundendaten!L672&gt;=Einstellungen!$C$32,5,IF(Kundendaten!L672&gt;=Einstellungen!$C$33,4,IF(Kundendaten!L672&gt;=Einstellungen!$C$34,3,IF(Kundendaten!L672&gt;=Einstellungen!$C$35,2,1)))))))</f>
        <v/>
      </c>
      <c r="N671" s="37" t="str">
        <f>IF(Kundendaten!C672="","",IF(K671=-1,"",IF(K671=0,0,IF(SUM(Einstellungen!$G$15,Einstellungen!$G$24,Einstellungen!$G$32)&lt;&gt;100,"—",ROUND((K671*Einstellungen!$G$15+L671*Einstellungen!$G$24+M671*Einstellungen!$G$32)/100,1)))))</f>
        <v/>
      </c>
      <c r="O671" s="37" t="str">
        <f>IF(Kundendaten!C672="","",IF(K671=-1,"⚠ Datenfehler",IF(K671=0,"Inaktiv",IF(SUM(Einstellungen!$G$15,Einstellungen!$G$24,Einstellungen!$G$32)&lt;&gt;100,"—",IF(N671&gt;=4,"Champion",IF(N671&gt;=3,"Entwicklung",IF(N671&gt;=2,"Gefährdet","Abwanderung")))))))</f>
        <v/>
      </c>
    </row>
    <row r="672" spans="2:15" ht="14.25" customHeight="1" x14ac:dyDescent="0.35">
      <c r="B672" s="37" t="str">
        <f>IF(Kundendaten!C673="","",Kundendaten!B673)</f>
        <v/>
      </c>
      <c r="C672" s="38" t="str">
        <f>IF(Kundendaten!C673="","",IF(Kundendaten!C673="","",Kundendaten!C673))</f>
        <v/>
      </c>
      <c r="D672" s="38" t="str">
        <f>IF(Kundendaten!C673="","",IF(Kundendaten!D673="","",Kundendaten!D673))</f>
        <v/>
      </c>
      <c r="E672" s="38" t="str">
        <f>IF(Kundendaten!C673="","",IF(Kundendaten!E673="","",Kundendaten!E673))</f>
        <v/>
      </c>
      <c r="F672" s="38" t="str">
        <f>IF(Kundendaten!C673="","",IF(Kundendaten!F673="","",Kundendaten!F673))</f>
        <v/>
      </c>
      <c r="G672" s="37" t="str">
        <f>IF(Kundendaten!C673="","",IF(Kundendaten!G673="","",Kundendaten!G673))</f>
        <v/>
      </c>
      <c r="H672" s="38" t="str">
        <f>IF(Kundendaten!C673="","",IF(Kundendaten!H673="","",Kundendaten!H673))</f>
        <v/>
      </c>
      <c r="I672" s="37" t="str">
        <f>IF(Kundendaten!C673="","",IF(Kundendaten!I673="","",IF(OR(UPPER(Kundendaten!I673)="D",UPPER(Kundendaten!I673)="DE",UPPER(Kundendaten!I673)="DEU",UPPER(Kundendaten!I673)="DEUTSCHLAND",UPPER(Kundendaten!I673)="GERMANY",UPPER(Kundendaten!I673)="GER"),"",IFERROR(UPPER(VLOOKUP(UPPER(Kundendaten!I673),Laendercodes!$A:$B,2,FALSE())),UPPER(Kundendaten!I673)))))</f>
        <v/>
      </c>
      <c r="J672" s="59" t="str">
        <f>IF(Kundendaten!C673="","",Einstellungen!$C$9-Kundendaten!J673)</f>
        <v/>
      </c>
      <c r="K672" s="37" t="str">
        <f>IF(Kundendaten!C673="","",IF(J672&lt;0,-1,IF(J672&gt;Einstellungen!$C$11,0,IF(J672&lt;=Einstellungen!$D$15,5,IF(J672&lt;=Einstellungen!$D$16,4,IF(J672&lt;=Einstellungen!$D$17,3,IF(J672&lt;=Einstellungen!$D$18,2,1)))))))</f>
        <v/>
      </c>
      <c r="L672" s="37" t="str">
        <f>IF(Kundendaten!C673="","",IF(J672&lt;0,-1,IF(J672&gt;Einstellungen!$C$11,0,IF(Kundendaten!K673&gt;=Einstellungen!$C$24,5,IF(Kundendaten!K673&gt;=Einstellungen!$C$25,4,IF(Kundendaten!K673&gt;=Einstellungen!$C$26,3,IF(Kundendaten!K673&gt;=Einstellungen!$C$27,2,1)))))))</f>
        <v/>
      </c>
      <c r="M672" s="37" t="str">
        <f>IF(Kundendaten!C673="","",IF(J672&lt;0,-1,IF(J672&gt;Einstellungen!$C$11,0,IF(Kundendaten!L673&gt;=Einstellungen!$C$32,5,IF(Kundendaten!L673&gt;=Einstellungen!$C$33,4,IF(Kundendaten!L673&gt;=Einstellungen!$C$34,3,IF(Kundendaten!L673&gt;=Einstellungen!$C$35,2,1)))))))</f>
        <v/>
      </c>
      <c r="N672" s="37" t="str">
        <f>IF(Kundendaten!C673="","",IF(K672=-1,"",IF(K672=0,0,IF(SUM(Einstellungen!$G$15,Einstellungen!$G$24,Einstellungen!$G$32)&lt;&gt;100,"—",ROUND((K672*Einstellungen!$G$15+L672*Einstellungen!$G$24+M672*Einstellungen!$G$32)/100,1)))))</f>
        <v/>
      </c>
      <c r="O672" s="37" t="str">
        <f>IF(Kundendaten!C673="","",IF(K672=-1,"⚠ Datenfehler",IF(K672=0,"Inaktiv",IF(SUM(Einstellungen!$G$15,Einstellungen!$G$24,Einstellungen!$G$32)&lt;&gt;100,"—",IF(N672&gt;=4,"Champion",IF(N672&gt;=3,"Entwicklung",IF(N672&gt;=2,"Gefährdet","Abwanderung")))))))</f>
        <v/>
      </c>
    </row>
    <row r="673" spans="2:15" ht="14.25" customHeight="1" x14ac:dyDescent="0.35">
      <c r="B673" s="37" t="str">
        <f>IF(Kundendaten!C674="","",Kundendaten!B674)</f>
        <v/>
      </c>
      <c r="C673" s="38" t="str">
        <f>IF(Kundendaten!C674="","",IF(Kundendaten!C674="","",Kundendaten!C674))</f>
        <v/>
      </c>
      <c r="D673" s="38" t="str">
        <f>IF(Kundendaten!C674="","",IF(Kundendaten!D674="","",Kundendaten!D674))</f>
        <v/>
      </c>
      <c r="E673" s="38" t="str">
        <f>IF(Kundendaten!C674="","",IF(Kundendaten!E674="","",Kundendaten!E674))</f>
        <v/>
      </c>
      <c r="F673" s="38" t="str">
        <f>IF(Kundendaten!C674="","",IF(Kundendaten!F674="","",Kundendaten!F674))</f>
        <v/>
      </c>
      <c r="G673" s="37" t="str">
        <f>IF(Kundendaten!C674="","",IF(Kundendaten!G674="","",Kundendaten!G674))</f>
        <v/>
      </c>
      <c r="H673" s="38" t="str">
        <f>IF(Kundendaten!C674="","",IF(Kundendaten!H674="","",Kundendaten!H674))</f>
        <v/>
      </c>
      <c r="I673" s="37" t="str">
        <f>IF(Kundendaten!C674="","",IF(Kundendaten!I674="","",IF(OR(UPPER(Kundendaten!I674)="D",UPPER(Kundendaten!I674)="DE",UPPER(Kundendaten!I674)="DEU",UPPER(Kundendaten!I674)="DEUTSCHLAND",UPPER(Kundendaten!I674)="GERMANY",UPPER(Kundendaten!I674)="GER"),"",IFERROR(UPPER(VLOOKUP(UPPER(Kundendaten!I674),Laendercodes!$A:$B,2,FALSE())),UPPER(Kundendaten!I674)))))</f>
        <v/>
      </c>
      <c r="J673" s="59" t="str">
        <f>IF(Kundendaten!C674="","",Einstellungen!$C$9-Kundendaten!J674)</f>
        <v/>
      </c>
      <c r="K673" s="37" t="str">
        <f>IF(Kundendaten!C674="","",IF(J673&lt;0,-1,IF(J673&gt;Einstellungen!$C$11,0,IF(J673&lt;=Einstellungen!$D$15,5,IF(J673&lt;=Einstellungen!$D$16,4,IF(J673&lt;=Einstellungen!$D$17,3,IF(J673&lt;=Einstellungen!$D$18,2,1)))))))</f>
        <v/>
      </c>
      <c r="L673" s="37" t="str">
        <f>IF(Kundendaten!C674="","",IF(J673&lt;0,-1,IF(J673&gt;Einstellungen!$C$11,0,IF(Kundendaten!K674&gt;=Einstellungen!$C$24,5,IF(Kundendaten!K674&gt;=Einstellungen!$C$25,4,IF(Kundendaten!K674&gt;=Einstellungen!$C$26,3,IF(Kundendaten!K674&gt;=Einstellungen!$C$27,2,1)))))))</f>
        <v/>
      </c>
      <c r="M673" s="37" t="str">
        <f>IF(Kundendaten!C674="","",IF(J673&lt;0,-1,IF(J673&gt;Einstellungen!$C$11,0,IF(Kundendaten!L674&gt;=Einstellungen!$C$32,5,IF(Kundendaten!L674&gt;=Einstellungen!$C$33,4,IF(Kundendaten!L674&gt;=Einstellungen!$C$34,3,IF(Kundendaten!L674&gt;=Einstellungen!$C$35,2,1)))))))</f>
        <v/>
      </c>
      <c r="N673" s="37" t="str">
        <f>IF(Kundendaten!C674="","",IF(K673=-1,"",IF(K673=0,0,IF(SUM(Einstellungen!$G$15,Einstellungen!$G$24,Einstellungen!$G$32)&lt;&gt;100,"—",ROUND((K673*Einstellungen!$G$15+L673*Einstellungen!$G$24+M673*Einstellungen!$G$32)/100,1)))))</f>
        <v/>
      </c>
      <c r="O673" s="37" t="str">
        <f>IF(Kundendaten!C674="","",IF(K673=-1,"⚠ Datenfehler",IF(K673=0,"Inaktiv",IF(SUM(Einstellungen!$G$15,Einstellungen!$G$24,Einstellungen!$G$32)&lt;&gt;100,"—",IF(N673&gt;=4,"Champion",IF(N673&gt;=3,"Entwicklung",IF(N673&gt;=2,"Gefährdet","Abwanderung")))))))</f>
        <v/>
      </c>
    </row>
    <row r="674" spans="2:15" ht="14.25" customHeight="1" x14ac:dyDescent="0.35">
      <c r="B674" s="37" t="str">
        <f>IF(Kundendaten!C675="","",Kundendaten!B675)</f>
        <v/>
      </c>
      <c r="C674" s="38" t="str">
        <f>IF(Kundendaten!C675="","",IF(Kundendaten!C675="","",Kundendaten!C675))</f>
        <v/>
      </c>
      <c r="D674" s="38" t="str">
        <f>IF(Kundendaten!C675="","",IF(Kundendaten!D675="","",Kundendaten!D675))</f>
        <v/>
      </c>
      <c r="E674" s="38" t="str">
        <f>IF(Kundendaten!C675="","",IF(Kundendaten!E675="","",Kundendaten!E675))</f>
        <v/>
      </c>
      <c r="F674" s="38" t="str">
        <f>IF(Kundendaten!C675="","",IF(Kundendaten!F675="","",Kundendaten!F675))</f>
        <v/>
      </c>
      <c r="G674" s="37" t="str">
        <f>IF(Kundendaten!C675="","",IF(Kundendaten!G675="","",Kundendaten!G675))</f>
        <v/>
      </c>
      <c r="H674" s="38" t="str">
        <f>IF(Kundendaten!C675="","",IF(Kundendaten!H675="","",Kundendaten!H675))</f>
        <v/>
      </c>
      <c r="I674" s="37" t="str">
        <f>IF(Kundendaten!C675="","",IF(Kundendaten!I675="","",IF(OR(UPPER(Kundendaten!I675)="D",UPPER(Kundendaten!I675)="DE",UPPER(Kundendaten!I675)="DEU",UPPER(Kundendaten!I675)="DEUTSCHLAND",UPPER(Kundendaten!I675)="GERMANY",UPPER(Kundendaten!I675)="GER"),"",IFERROR(UPPER(VLOOKUP(UPPER(Kundendaten!I675),Laendercodes!$A:$B,2,FALSE())),UPPER(Kundendaten!I675)))))</f>
        <v/>
      </c>
      <c r="J674" s="59" t="str">
        <f>IF(Kundendaten!C675="","",Einstellungen!$C$9-Kundendaten!J675)</f>
        <v/>
      </c>
      <c r="K674" s="37" t="str">
        <f>IF(Kundendaten!C675="","",IF(J674&lt;0,-1,IF(J674&gt;Einstellungen!$C$11,0,IF(J674&lt;=Einstellungen!$D$15,5,IF(J674&lt;=Einstellungen!$D$16,4,IF(J674&lt;=Einstellungen!$D$17,3,IF(J674&lt;=Einstellungen!$D$18,2,1)))))))</f>
        <v/>
      </c>
      <c r="L674" s="37" t="str">
        <f>IF(Kundendaten!C675="","",IF(J674&lt;0,-1,IF(J674&gt;Einstellungen!$C$11,0,IF(Kundendaten!K675&gt;=Einstellungen!$C$24,5,IF(Kundendaten!K675&gt;=Einstellungen!$C$25,4,IF(Kundendaten!K675&gt;=Einstellungen!$C$26,3,IF(Kundendaten!K675&gt;=Einstellungen!$C$27,2,1)))))))</f>
        <v/>
      </c>
      <c r="M674" s="37" t="str">
        <f>IF(Kundendaten!C675="","",IF(J674&lt;0,-1,IF(J674&gt;Einstellungen!$C$11,0,IF(Kundendaten!L675&gt;=Einstellungen!$C$32,5,IF(Kundendaten!L675&gt;=Einstellungen!$C$33,4,IF(Kundendaten!L675&gt;=Einstellungen!$C$34,3,IF(Kundendaten!L675&gt;=Einstellungen!$C$35,2,1)))))))</f>
        <v/>
      </c>
      <c r="N674" s="37" t="str">
        <f>IF(Kundendaten!C675="","",IF(K674=-1,"",IF(K674=0,0,IF(SUM(Einstellungen!$G$15,Einstellungen!$G$24,Einstellungen!$G$32)&lt;&gt;100,"—",ROUND((K674*Einstellungen!$G$15+L674*Einstellungen!$G$24+M674*Einstellungen!$G$32)/100,1)))))</f>
        <v/>
      </c>
      <c r="O674" s="37" t="str">
        <f>IF(Kundendaten!C675="","",IF(K674=-1,"⚠ Datenfehler",IF(K674=0,"Inaktiv",IF(SUM(Einstellungen!$G$15,Einstellungen!$G$24,Einstellungen!$G$32)&lt;&gt;100,"—",IF(N674&gt;=4,"Champion",IF(N674&gt;=3,"Entwicklung",IF(N674&gt;=2,"Gefährdet","Abwanderung")))))))</f>
        <v/>
      </c>
    </row>
    <row r="675" spans="2:15" ht="14.25" customHeight="1" x14ac:dyDescent="0.35">
      <c r="B675" s="37" t="str">
        <f>IF(Kundendaten!C676="","",Kundendaten!B676)</f>
        <v/>
      </c>
      <c r="C675" s="38" t="str">
        <f>IF(Kundendaten!C676="","",IF(Kundendaten!C676="","",Kundendaten!C676))</f>
        <v/>
      </c>
      <c r="D675" s="38" t="str">
        <f>IF(Kundendaten!C676="","",IF(Kundendaten!D676="","",Kundendaten!D676))</f>
        <v/>
      </c>
      <c r="E675" s="38" t="str">
        <f>IF(Kundendaten!C676="","",IF(Kundendaten!E676="","",Kundendaten!E676))</f>
        <v/>
      </c>
      <c r="F675" s="38" t="str">
        <f>IF(Kundendaten!C676="","",IF(Kundendaten!F676="","",Kundendaten!F676))</f>
        <v/>
      </c>
      <c r="G675" s="37" t="str">
        <f>IF(Kundendaten!C676="","",IF(Kundendaten!G676="","",Kundendaten!G676))</f>
        <v/>
      </c>
      <c r="H675" s="38" t="str">
        <f>IF(Kundendaten!C676="","",IF(Kundendaten!H676="","",Kundendaten!H676))</f>
        <v/>
      </c>
      <c r="I675" s="37" t="str">
        <f>IF(Kundendaten!C676="","",IF(Kundendaten!I676="","",IF(OR(UPPER(Kundendaten!I676)="D",UPPER(Kundendaten!I676)="DE",UPPER(Kundendaten!I676)="DEU",UPPER(Kundendaten!I676)="DEUTSCHLAND",UPPER(Kundendaten!I676)="GERMANY",UPPER(Kundendaten!I676)="GER"),"",IFERROR(UPPER(VLOOKUP(UPPER(Kundendaten!I676),Laendercodes!$A:$B,2,FALSE())),UPPER(Kundendaten!I676)))))</f>
        <v/>
      </c>
      <c r="J675" s="59" t="str">
        <f>IF(Kundendaten!C676="","",Einstellungen!$C$9-Kundendaten!J676)</f>
        <v/>
      </c>
      <c r="K675" s="37" t="str">
        <f>IF(Kundendaten!C676="","",IF(J675&lt;0,-1,IF(J675&gt;Einstellungen!$C$11,0,IF(J675&lt;=Einstellungen!$D$15,5,IF(J675&lt;=Einstellungen!$D$16,4,IF(J675&lt;=Einstellungen!$D$17,3,IF(J675&lt;=Einstellungen!$D$18,2,1)))))))</f>
        <v/>
      </c>
      <c r="L675" s="37" t="str">
        <f>IF(Kundendaten!C676="","",IF(J675&lt;0,-1,IF(J675&gt;Einstellungen!$C$11,0,IF(Kundendaten!K676&gt;=Einstellungen!$C$24,5,IF(Kundendaten!K676&gt;=Einstellungen!$C$25,4,IF(Kundendaten!K676&gt;=Einstellungen!$C$26,3,IF(Kundendaten!K676&gt;=Einstellungen!$C$27,2,1)))))))</f>
        <v/>
      </c>
      <c r="M675" s="37" t="str">
        <f>IF(Kundendaten!C676="","",IF(J675&lt;0,-1,IF(J675&gt;Einstellungen!$C$11,0,IF(Kundendaten!L676&gt;=Einstellungen!$C$32,5,IF(Kundendaten!L676&gt;=Einstellungen!$C$33,4,IF(Kundendaten!L676&gt;=Einstellungen!$C$34,3,IF(Kundendaten!L676&gt;=Einstellungen!$C$35,2,1)))))))</f>
        <v/>
      </c>
      <c r="N675" s="37" t="str">
        <f>IF(Kundendaten!C676="","",IF(K675=-1,"",IF(K675=0,0,IF(SUM(Einstellungen!$G$15,Einstellungen!$G$24,Einstellungen!$G$32)&lt;&gt;100,"—",ROUND((K675*Einstellungen!$G$15+L675*Einstellungen!$G$24+M675*Einstellungen!$G$32)/100,1)))))</f>
        <v/>
      </c>
      <c r="O675" s="37" t="str">
        <f>IF(Kundendaten!C676="","",IF(K675=-1,"⚠ Datenfehler",IF(K675=0,"Inaktiv",IF(SUM(Einstellungen!$G$15,Einstellungen!$G$24,Einstellungen!$G$32)&lt;&gt;100,"—",IF(N675&gt;=4,"Champion",IF(N675&gt;=3,"Entwicklung",IF(N675&gt;=2,"Gefährdet","Abwanderung")))))))</f>
        <v/>
      </c>
    </row>
    <row r="676" spans="2:15" ht="14.25" customHeight="1" x14ac:dyDescent="0.35">
      <c r="B676" s="37" t="str">
        <f>IF(Kundendaten!C677="","",Kundendaten!B677)</f>
        <v/>
      </c>
      <c r="C676" s="38" t="str">
        <f>IF(Kundendaten!C677="","",IF(Kundendaten!C677="","",Kundendaten!C677))</f>
        <v/>
      </c>
      <c r="D676" s="38" t="str">
        <f>IF(Kundendaten!C677="","",IF(Kundendaten!D677="","",Kundendaten!D677))</f>
        <v/>
      </c>
      <c r="E676" s="38" t="str">
        <f>IF(Kundendaten!C677="","",IF(Kundendaten!E677="","",Kundendaten!E677))</f>
        <v/>
      </c>
      <c r="F676" s="38" t="str">
        <f>IF(Kundendaten!C677="","",IF(Kundendaten!F677="","",Kundendaten!F677))</f>
        <v/>
      </c>
      <c r="G676" s="37" t="str">
        <f>IF(Kundendaten!C677="","",IF(Kundendaten!G677="","",Kundendaten!G677))</f>
        <v/>
      </c>
      <c r="H676" s="38" t="str">
        <f>IF(Kundendaten!C677="","",IF(Kundendaten!H677="","",Kundendaten!H677))</f>
        <v/>
      </c>
      <c r="I676" s="37" t="str">
        <f>IF(Kundendaten!C677="","",IF(Kundendaten!I677="","",IF(OR(UPPER(Kundendaten!I677)="D",UPPER(Kundendaten!I677)="DE",UPPER(Kundendaten!I677)="DEU",UPPER(Kundendaten!I677)="DEUTSCHLAND",UPPER(Kundendaten!I677)="GERMANY",UPPER(Kundendaten!I677)="GER"),"",IFERROR(UPPER(VLOOKUP(UPPER(Kundendaten!I677),Laendercodes!$A:$B,2,FALSE())),UPPER(Kundendaten!I677)))))</f>
        <v/>
      </c>
      <c r="J676" s="59" t="str">
        <f>IF(Kundendaten!C677="","",Einstellungen!$C$9-Kundendaten!J677)</f>
        <v/>
      </c>
      <c r="K676" s="37" t="str">
        <f>IF(Kundendaten!C677="","",IF(J676&lt;0,-1,IF(J676&gt;Einstellungen!$C$11,0,IF(J676&lt;=Einstellungen!$D$15,5,IF(J676&lt;=Einstellungen!$D$16,4,IF(J676&lt;=Einstellungen!$D$17,3,IF(J676&lt;=Einstellungen!$D$18,2,1)))))))</f>
        <v/>
      </c>
      <c r="L676" s="37" t="str">
        <f>IF(Kundendaten!C677="","",IF(J676&lt;0,-1,IF(J676&gt;Einstellungen!$C$11,0,IF(Kundendaten!K677&gt;=Einstellungen!$C$24,5,IF(Kundendaten!K677&gt;=Einstellungen!$C$25,4,IF(Kundendaten!K677&gt;=Einstellungen!$C$26,3,IF(Kundendaten!K677&gt;=Einstellungen!$C$27,2,1)))))))</f>
        <v/>
      </c>
      <c r="M676" s="37" t="str">
        <f>IF(Kundendaten!C677="","",IF(J676&lt;0,-1,IF(J676&gt;Einstellungen!$C$11,0,IF(Kundendaten!L677&gt;=Einstellungen!$C$32,5,IF(Kundendaten!L677&gt;=Einstellungen!$C$33,4,IF(Kundendaten!L677&gt;=Einstellungen!$C$34,3,IF(Kundendaten!L677&gt;=Einstellungen!$C$35,2,1)))))))</f>
        <v/>
      </c>
      <c r="N676" s="37" t="str">
        <f>IF(Kundendaten!C677="","",IF(K676=-1,"",IF(K676=0,0,IF(SUM(Einstellungen!$G$15,Einstellungen!$G$24,Einstellungen!$G$32)&lt;&gt;100,"—",ROUND((K676*Einstellungen!$G$15+L676*Einstellungen!$G$24+M676*Einstellungen!$G$32)/100,1)))))</f>
        <v/>
      </c>
      <c r="O676" s="37" t="str">
        <f>IF(Kundendaten!C677="","",IF(K676=-1,"⚠ Datenfehler",IF(K676=0,"Inaktiv",IF(SUM(Einstellungen!$G$15,Einstellungen!$G$24,Einstellungen!$G$32)&lt;&gt;100,"—",IF(N676&gt;=4,"Champion",IF(N676&gt;=3,"Entwicklung",IF(N676&gt;=2,"Gefährdet","Abwanderung")))))))</f>
        <v/>
      </c>
    </row>
    <row r="677" spans="2:15" ht="14.25" customHeight="1" x14ac:dyDescent="0.35">
      <c r="B677" s="37" t="str">
        <f>IF(Kundendaten!C678="","",Kundendaten!B678)</f>
        <v/>
      </c>
      <c r="C677" s="38" t="str">
        <f>IF(Kundendaten!C678="","",IF(Kundendaten!C678="","",Kundendaten!C678))</f>
        <v/>
      </c>
      <c r="D677" s="38" t="str">
        <f>IF(Kundendaten!C678="","",IF(Kundendaten!D678="","",Kundendaten!D678))</f>
        <v/>
      </c>
      <c r="E677" s="38" t="str">
        <f>IF(Kundendaten!C678="","",IF(Kundendaten!E678="","",Kundendaten!E678))</f>
        <v/>
      </c>
      <c r="F677" s="38" t="str">
        <f>IF(Kundendaten!C678="","",IF(Kundendaten!F678="","",Kundendaten!F678))</f>
        <v/>
      </c>
      <c r="G677" s="37" t="str">
        <f>IF(Kundendaten!C678="","",IF(Kundendaten!G678="","",Kundendaten!G678))</f>
        <v/>
      </c>
      <c r="H677" s="38" t="str">
        <f>IF(Kundendaten!C678="","",IF(Kundendaten!H678="","",Kundendaten!H678))</f>
        <v/>
      </c>
      <c r="I677" s="37" t="str">
        <f>IF(Kundendaten!C678="","",IF(Kundendaten!I678="","",IF(OR(UPPER(Kundendaten!I678)="D",UPPER(Kundendaten!I678)="DE",UPPER(Kundendaten!I678)="DEU",UPPER(Kundendaten!I678)="DEUTSCHLAND",UPPER(Kundendaten!I678)="GERMANY",UPPER(Kundendaten!I678)="GER"),"",IFERROR(UPPER(VLOOKUP(UPPER(Kundendaten!I678),Laendercodes!$A:$B,2,FALSE())),UPPER(Kundendaten!I678)))))</f>
        <v/>
      </c>
      <c r="J677" s="59" t="str">
        <f>IF(Kundendaten!C678="","",Einstellungen!$C$9-Kundendaten!J678)</f>
        <v/>
      </c>
      <c r="K677" s="37" t="str">
        <f>IF(Kundendaten!C678="","",IF(J677&lt;0,-1,IF(J677&gt;Einstellungen!$C$11,0,IF(J677&lt;=Einstellungen!$D$15,5,IF(J677&lt;=Einstellungen!$D$16,4,IF(J677&lt;=Einstellungen!$D$17,3,IF(J677&lt;=Einstellungen!$D$18,2,1)))))))</f>
        <v/>
      </c>
      <c r="L677" s="37" t="str">
        <f>IF(Kundendaten!C678="","",IF(J677&lt;0,-1,IF(J677&gt;Einstellungen!$C$11,0,IF(Kundendaten!K678&gt;=Einstellungen!$C$24,5,IF(Kundendaten!K678&gt;=Einstellungen!$C$25,4,IF(Kundendaten!K678&gt;=Einstellungen!$C$26,3,IF(Kundendaten!K678&gt;=Einstellungen!$C$27,2,1)))))))</f>
        <v/>
      </c>
      <c r="M677" s="37" t="str">
        <f>IF(Kundendaten!C678="","",IF(J677&lt;0,-1,IF(J677&gt;Einstellungen!$C$11,0,IF(Kundendaten!L678&gt;=Einstellungen!$C$32,5,IF(Kundendaten!L678&gt;=Einstellungen!$C$33,4,IF(Kundendaten!L678&gt;=Einstellungen!$C$34,3,IF(Kundendaten!L678&gt;=Einstellungen!$C$35,2,1)))))))</f>
        <v/>
      </c>
      <c r="N677" s="37" t="str">
        <f>IF(Kundendaten!C678="","",IF(K677=-1,"",IF(K677=0,0,IF(SUM(Einstellungen!$G$15,Einstellungen!$G$24,Einstellungen!$G$32)&lt;&gt;100,"—",ROUND((K677*Einstellungen!$G$15+L677*Einstellungen!$G$24+M677*Einstellungen!$G$32)/100,1)))))</f>
        <v/>
      </c>
      <c r="O677" s="37" t="str">
        <f>IF(Kundendaten!C678="","",IF(K677=-1,"⚠ Datenfehler",IF(K677=0,"Inaktiv",IF(SUM(Einstellungen!$G$15,Einstellungen!$G$24,Einstellungen!$G$32)&lt;&gt;100,"—",IF(N677&gt;=4,"Champion",IF(N677&gt;=3,"Entwicklung",IF(N677&gt;=2,"Gefährdet","Abwanderung")))))))</f>
        <v/>
      </c>
    </row>
    <row r="678" spans="2:15" ht="14.25" customHeight="1" x14ac:dyDescent="0.35">
      <c r="B678" s="37" t="str">
        <f>IF(Kundendaten!C679="","",Kundendaten!B679)</f>
        <v/>
      </c>
      <c r="C678" s="38" t="str">
        <f>IF(Kundendaten!C679="","",IF(Kundendaten!C679="","",Kundendaten!C679))</f>
        <v/>
      </c>
      <c r="D678" s="38" t="str">
        <f>IF(Kundendaten!C679="","",IF(Kundendaten!D679="","",Kundendaten!D679))</f>
        <v/>
      </c>
      <c r="E678" s="38" t="str">
        <f>IF(Kundendaten!C679="","",IF(Kundendaten!E679="","",Kundendaten!E679))</f>
        <v/>
      </c>
      <c r="F678" s="38" t="str">
        <f>IF(Kundendaten!C679="","",IF(Kundendaten!F679="","",Kundendaten!F679))</f>
        <v/>
      </c>
      <c r="G678" s="37" t="str">
        <f>IF(Kundendaten!C679="","",IF(Kundendaten!G679="","",Kundendaten!G679))</f>
        <v/>
      </c>
      <c r="H678" s="38" t="str">
        <f>IF(Kundendaten!C679="","",IF(Kundendaten!H679="","",Kundendaten!H679))</f>
        <v/>
      </c>
      <c r="I678" s="37" t="str">
        <f>IF(Kundendaten!C679="","",IF(Kundendaten!I679="","",IF(OR(UPPER(Kundendaten!I679)="D",UPPER(Kundendaten!I679)="DE",UPPER(Kundendaten!I679)="DEU",UPPER(Kundendaten!I679)="DEUTSCHLAND",UPPER(Kundendaten!I679)="GERMANY",UPPER(Kundendaten!I679)="GER"),"",IFERROR(UPPER(VLOOKUP(UPPER(Kundendaten!I679),Laendercodes!$A:$B,2,FALSE())),UPPER(Kundendaten!I679)))))</f>
        <v/>
      </c>
      <c r="J678" s="59" t="str">
        <f>IF(Kundendaten!C679="","",Einstellungen!$C$9-Kundendaten!J679)</f>
        <v/>
      </c>
      <c r="K678" s="37" t="str">
        <f>IF(Kundendaten!C679="","",IF(J678&lt;0,-1,IF(J678&gt;Einstellungen!$C$11,0,IF(J678&lt;=Einstellungen!$D$15,5,IF(J678&lt;=Einstellungen!$D$16,4,IF(J678&lt;=Einstellungen!$D$17,3,IF(J678&lt;=Einstellungen!$D$18,2,1)))))))</f>
        <v/>
      </c>
      <c r="L678" s="37" t="str">
        <f>IF(Kundendaten!C679="","",IF(J678&lt;0,-1,IF(J678&gt;Einstellungen!$C$11,0,IF(Kundendaten!K679&gt;=Einstellungen!$C$24,5,IF(Kundendaten!K679&gt;=Einstellungen!$C$25,4,IF(Kundendaten!K679&gt;=Einstellungen!$C$26,3,IF(Kundendaten!K679&gt;=Einstellungen!$C$27,2,1)))))))</f>
        <v/>
      </c>
      <c r="M678" s="37" t="str">
        <f>IF(Kundendaten!C679="","",IF(J678&lt;0,-1,IF(J678&gt;Einstellungen!$C$11,0,IF(Kundendaten!L679&gt;=Einstellungen!$C$32,5,IF(Kundendaten!L679&gt;=Einstellungen!$C$33,4,IF(Kundendaten!L679&gt;=Einstellungen!$C$34,3,IF(Kundendaten!L679&gt;=Einstellungen!$C$35,2,1)))))))</f>
        <v/>
      </c>
      <c r="N678" s="37" t="str">
        <f>IF(Kundendaten!C679="","",IF(K678=-1,"",IF(K678=0,0,IF(SUM(Einstellungen!$G$15,Einstellungen!$G$24,Einstellungen!$G$32)&lt;&gt;100,"—",ROUND((K678*Einstellungen!$G$15+L678*Einstellungen!$G$24+M678*Einstellungen!$G$32)/100,1)))))</f>
        <v/>
      </c>
      <c r="O678" s="37" t="str">
        <f>IF(Kundendaten!C679="","",IF(K678=-1,"⚠ Datenfehler",IF(K678=0,"Inaktiv",IF(SUM(Einstellungen!$G$15,Einstellungen!$G$24,Einstellungen!$G$32)&lt;&gt;100,"—",IF(N678&gt;=4,"Champion",IF(N678&gt;=3,"Entwicklung",IF(N678&gt;=2,"Gefährdet","Abwanderung")))))))</f>
        <v/>
      </c>
    </row>
    <row r="679" spans="2:15" ht="14.25" customHeight="1" x14ac:dyDescent="0.35">
      <c r="B679" s="37" t="str">
        <f>IF(Kundendaten!C680="","",Kundendaten!B680)</f>
        <v/>
      </c>
      <c r="C679" s="38" t="str">
        <f>IF(Kundendaten!C680="","",IF(Kundendaten!C680="","",Kundendaten!C680))</f>
        <v/>
      </c>
      <c r="D679" s="38" t="str">
        <f>IF(Kundendaten!C680="","",IF(Kundendaten!D680="","",Kundendaten!D680))</f>
        <v/>
      </c>
      <c r="E679" s="38" t="str">
        <f>IF(Kundendaten!C680="","",IF(Kundendaten!E680="","",Kundendaten!E680))</f>
        <v/>
      </c>
      <c r="F679" s="38" t="str">
        <f>IF(Kundendaten!C680="","",IF(Kundendaten!F680="","",Kundendaten!F680))</f>
        <v/>
      </c>
      <c r="G679" s="37" t="str">
        <f>IF(Kundendaten!C680="","",IF(Kundendaten!G680="","",Kundendaten!G680))</f>
        <v/>
      </c>
      <c r="H679" s="38" t="str">
        <f>IF(Kundendaten!C680="","",IF(Kundendaten!H680="","",Kundendaten!H680))</f>
        <v/>
      </c>
      <c r="I679" s="37" t="str">
        <f>IF(Kundendaten!C680="","",IF(Kundendaten!I680="","",IF(OR(UPPER(Kundendaten!I680)="D",UPPER(Kundendaten!I680)="DE",UPPER(Kundendaten!I680)="DEU",UPPER(Kundendaten!I680)="DEUTSCHLAND",UPPER(Kundendaten!I680)="GERMANY",UPPER(Kundendaten!I680)="GER"),"",IFERROR(UPPER(VLOOKUP(UPPER(Kundendaten!I680),Laendercodes!$A:$B,2,FALSE())),UPPER(Kundendaten!I680)))))</f>
        <v/>
      </c>
      <c r="J679" s="59" t="str">
        <f>IF(Kundendaten!C680="","",Einstellungen!$C$9-Kundendaten!J680)</f>
        <v/>
      </c>
      <c r="K679" s="37" t="str">
        <f>IF(Kundendaten!C680="","",IF(J679&lt;0,-1,IF(J679&gt;Einstellungen!$C$11,0,IF(J679&lt;=Einstellungen!$D$15,5,IF(J679&lt;=Einstellungen!$D$16,4,IF(J679&lt;=Einstellungen!$D$17,3,IF(J679&lt;=Einstellungen!$D$18,2,1)))))))</f>
        <v/>
      </c>
      <c r="L679" s="37" t="str">
        <f>IF(Kundendaten!C680="","",IF(J679&lt;0,-1,IF(J679&gt;Einstellungen!$C$11,0,IF(Kundendaten!K680&gt;=Einstellungen!$C$24,5,IF(Kundendaten!K680&gt;=Einstellungen!$C$25,4,IF(Kundendaten!K680&gt;=Einstellungen!$C$26,3,IF(Kundendaten!K680&gt;=Einstellungen!$C$27,2,1)))))))</f>
        <v/>
      </c>
      <c r="M679" s="37" t="str">
        <f>IF(Kundendaten!C680="","",IF(J679&lt;0,-1,IF(J679&gt;Einstellungen!$C$11,0,IF(Kundendaten!L680&gt;=Einstellungen!$C$32,5,IF(Kundendaten!L680&gt;=Einstellungen!$C$33,4,IF(Kundendaten!L680&gt;=Einstellungen!$C$34,3,IF(Kundendaten!L680&gt;=Einstellungen!$C$35,2,1)))))))</f>
        <v/>
      </c>
      <c r="N679" s="37" t="str">
        <f>IF(Kundendaten!C680="","",IF(K679=-1,"",IF(K679=0,0,IF(SUM(Einstellungen!$G$15,Einstellungen!$G$24,Einstellungen!$G$32)&lt;&gt;100,"—",ROUND((K679*Einstellungen!$G$15+L679*Einstellungen!$G$24+M679*Einstellungen!$G$32)/100,1)))))</f>
        <v/>
      </c>
      <c r="O679" s="37" t="str">
        <f>IF(Kundendaten!C680="","",IF(K679=-1,"⚠ Datenfehler",IF(K679=0,"Inaktiv",IF(SUM(Einstellungen!$G$15,Einstellungen!$G$24,Einstellungen!$G$32)&lt;&gt;100,"—",IF(N679&gt;=4,"Champion",IF(N679&gt;=3,"Entwicklung",IF(N679&gt;=2,"Gefährdet","Abwanderung")))))))</f>
        <v/>
      </c>
    </row>
    <row r="680" spans="2:15" ht="14.25" customHeight="1" x14ac:dyDescent="0.35">
      <c r="B680" s="37" t="str">
        <f>IF(Kundendaten!C681="","",Kundendaten!B681)</f>
        <v/>
      </c>
      <c r="C680" s="38" t="str">
        <f>IF(Kundendaten!C681="","",IF(Kundendaten!C681="","",Kundendaten!C681))</f>
        <v/>
      </c>
      <c r="D680" s="38" t="str">
        <f>IF(Kundendaten!C681="","",IF(Kundendaten!D681="","",Kundendaten!D681))</f>
        <v/>
      </c>
      <c r="E680" s="38" t="str">
        <f>IF(Kundendaten!C681="","",IF(Kundendaten!E681="","",Kundendaten!E681))</f>
        <v/>
      </c>
      <c r="F680" s="38" t="str">
        <f>IF(Kundendaten!C681="","",IF(Kundendaten!F681="","",Kundendaten!F681))</f>
        <v/>
      </c>
      <c r="G680" s="37" t="str">
        <f>IF(Kundendaten!C681="","",IF(Kundendaten!G681="","",Kundendaten!G681))</f>
        <v/>
      </c>
      <c r="H680" s="38" t="str">
        <f>IF(Kundendaten!C681="","",IF(Kundendaten!H681="","",Kundendaten!H681))</f>
        <v/>
      </c>
      <c r="I680" s="37" t="str">
        <f>IF(Kundendaten!C681="","",IF(Kundendaten!I681="","",IF(OR(UPPER(Kundendaten!I681)="D",UPPER(Kundendaten!I681)="DE",UPPER(Kundendaten!I681)="DEU",UPPER(Kundendaten!I681)="DEUTSCHLAND",UPPER(Kundendaten!I681)="GERMANY",UPPER(Kundendaten!I681)="GER"),"",IFERROR(UPPER(VLOOKUP(UPPER(Kundendaten!I681),Laendercodes!$A:$B,2,FALSE())),UPPER(Kundendaten!I681)))))</f>
        <v/>
      </c>
      <c r="J680" s="59" t="str">
        <f>IF(Kundendaten!C681="","",Einstellungen!$C$9-Kundendaten!J681)</f>
        <v/>
      </c>
      <c r="K680" s="37" t="str">
        <f>IF(Kundendaten!C681="","",IF(J680&lt;0,-1,IF(J680&gt;Einstellungen!$C$11,0,IF(J680&lt;=Einstellungen!$D$15,5,IF(J680&lt;=Einstellungen!$D$16,4,IF(J680&lt;=Einstellungen!$D$17,3,IF(J680&lt;=Einstellungen!$D$18,2,1)))))))</f>
        <v/>
      </c>
      <c r="L680" s="37" t="str">
        <f>IF(Kundendaten!C681="","",IF(J680&lt;0,-1,IF(J680&gt;Einstellungen!$C$11,0,IF(Kundendaten!K681&gt;=Einstellungen!$C$24,5,IF(Kundendaten!K681&gt;=Einstellungen!$C$25,4,IF(Kundendaten!K681&gt;=Einstellungen!$C$26,3,IF(Kundendaten!K681&gt;=Einstellungen!$C$27,2,1)))))))</f>
        <v/>
      </c>
      <c r="M680" s="37" t="str">
        <f>IF(Kundendaten!C681="","",IF(J680&lt;0,-1,IF(J680&gt;Einstellungen!$C$11,0,IF(Kundendaten!L681&gt;=Einstellungen!$C$32,5,IF(Kundendaten!L681&gt;=Einstellungen!$C$33,4,IF(Kundendaten!L681&gt;=Einstellungen!$C$34,3,IF(Kundendaten!L681&gt;=Einstellungen!$C$35,2,1)))))))</f>
        <v/>
      </c>
      <c r="N680" s="37" t="str">
        <f>IF(Kundendaten!C681="","",IF(K680=-1,"",IF(K680=0,0,IF(SUM(Einstellungen!$G$15,Einstellungen!$G$24,Einstellungen!$G$32)&lt;&gt;100,"—",ROUND((K680*Einstellungen!$G$15+L680*Einstellungen!$G$24+M680*Einstellungen!$G$32)/100,1)))))</f>
        <v/>
      </c>
      <c r="O680" s="37" t="str">
        <f>IF(Kundendaten!C681="","",IF(K680=-1,"⚠ Datenfehler",IF(K680=0,"Inaktiv",IF(SUM(Einstellungen!$G$15,Einstellungen!$G$24,Einstellungen!$G$32)&lt;&gt;100,"—",IF(N680&gt;=4,"Champion",IF(N680&gt;=3,"Entwicklung",IF(N680&gt;=2,"Gefährdet","Abwanderung")))))))</f>
        <v/>
      </c>
    </row>
    <row r="681" spans="2:15" ht="14.25" customHeight="1" x14ac:dyDescent="0.35">
      <c r="B681" s="37" t="str">
        <f>IF(Kundendaten!C682="","",Kundendaten!B682)</f>
        <v/>
      </c>
      <c r="C681" s="38" t="str">
        <f>IF(Kundendaten!C682="","",IF(Kundendaten!C682="","",Kundendaten!C682))</f>
        <v/>
      </c>
      <c r="D681" s="38" t="str">
        <f>IF(Kundendaten!C682="","",IF(Kundendaten!D682="","",Kundendaten!D682))</f>
        <v/>
      </c>
      <c r="E681" s="38" t="str">
        <f>IF(Kundendaten!C682="","",IF(Kundendaten!E682="","",Kundendaten!E682))</f>
        <v/>
      </c>
      <c r="F681" s="38" t="str">
        <f>IF(Kundendaten!C682="","",IF(Kundendaten!F682="","",Kundendaten!F682))</f>
        <v/>
      </c>
      <c r="G681" s="37" t="str">
        <f>IF(Kundendaten!C682="","",IF(Kundendaten!G682="","",Kundendaten!G682))</f>
        <v/>
      </c>
      <c r="H681" s="38" t="str">
        <f>IF(Kundendaten!C682="","",IF(Kundendaten!H682="","",Kundendaten!H682))</f>
        <v/>
      </c>
      <c r="I681" s="37" t="str">
        <f>IF(Kundendaten!C682="","",IF(Kundendaten!I682="","",IF(OR(UPPER(Kundendaten!I682)="D",UPPER(Kundendaten!I682)="DE",UPPER(Kundendaten!I682)="DEU",UPPER(Kundendaten!I682)="DEUTSCHLAND",UPPER(Kundendaten!I682)="GERMANY",UPPER(Kundendaten!I682)="GER"),"",IFERROR(UPPER(VLOOKUP(UPPER(Kundendaten!I682),Laendercodes!$A:$B,2,FALSE())),UPPER(Kundendaten!I682)))))</f>
        <v/>
      </c>
      <c r="J681" s="59" t="str">
        <f>IF(Kundendaten!C682="","",Einstellungen!$C$9-Kundendaten!J682)</f>
        <v/>
      </c>
      <c r="K681" s="37" t="str">
        <f>IF(Kundendaten!C682="","",IF(J681&lt;0,-1,IF(J681&gt;Einstellungen!$C$11,0,IF(J681&lt;=Einstellungen!$D$15,5,IF(J681&lt;=Einstellungen!$D$16,4,IF(J681&lt;=Einstellungen!$D$17,3,IF(J681&lt;=Einstellungen!$D$18,2,1)))))))</f>
        <v/>
      </c>
      <c r="L681" s="37" t="str">
        <f>IF(Kundendaten!C682="","",IF(J681&lt;0,-1,IF(J681&gt;Einstellungen!$C$11,0,IF(Kundendaten!K682&gt;=Einstellungen!$C$24,5,IF(Kundendaten!K682&gt;=Einstellungen!$C$25,4,IF(Kundendaten!K682&gt;=Einstellungen!$C$26,3,IF(Kundendaten!K682&gt;=Einstellungen!$C$27,2,1)))))))</f>
        <v/>
      </c>
      <c r="M681" s="37" t="str">
        <f>IF(Kundendaten!C682="","",IF(J681&lt;0,-1,IF(J681&gt;Einstellungen!$C$11,0,IF(Kundendaten!L682&gt;=Einstellungen!$C$32,5,IF(Kundendaten!L682&gt;=Einstellungen!$C$33,4,IF(Kundendaten!L682&gt;=Einstellungen!$C$34,3,IF(Kundendaten!L682&gt;=Einstellungen!$C$35,2,1)))))))</f>
        <v/>
      </c>
      <c r="N681" s="37" t="str">
        <f>IF(Kundendaten!C682="","",IF(K681=-1,"",IF(K681=0,0,IF(SUM(Einstellungen!$G$15,Einstellungen!$G$24,Einstellungen!$G$32)&lt;&gt;100,"—",ROUND((K681*Einstellungen!$G$15+L681*Einstellungen!$G$24+M681*Einstellungen!$G$32)/100,1)))))</f>
        <v/>
      </c>
      <c r="O681" s="37" t="str">
        <f>IF(Kundendaten!C682="","",IF(K681=-1,"⚠ Datenfehler",IF(K681=0,"Inaktiv",IF(SUM(Einstellungen!$G$15,Einstellungen!$G$24,Einstellungen!$G$32)&lt;&gt;100,"—",IF(N681&gt;=4,"Champion",IF(N681&gt;=3,"Entwicklung",IF(N681&gt;=2,"Gefährdet","Abwanderung")))))))</f>
        <v/>
      </c>
    </row>
    <row r="682" spans="2:15" ht="14.25" customHeight="1" x14ac:dyDescent="0.35">
      <c r="B682" s="37" t="str">
        <f>IF(Kundendaten!C683="","",Kundendaten!B683)</f>
        <v/>
      </c>
      <c r="C682" s="38" t="str">
        <f>IF(Kundendaten!C683="","",IF(Kundendaten!C683="","",Kundendaten!C683))</f>
        <v/>
      </c>
      <c r="D682" s="38" t="str">
        <f>IF(Kundendaten!C683="","",IF(Kundendaten!D683="","",Kundendaten!D683))</f>
        <v/>
      </c>
      <c r="E682" s="38" t="str">
        <f>IF(Kundendaten!C683="","",IF(Kundendaten!E683="","",Kundendaten!E683))</f>
        <v/>
      </c>
      <c r="F682" s="38" t="str">
        <f>IF(Kundendaten!C683="","",IF(Kundendaten!F683="","",Kundendaten!F683))</f>
        <v/>
      </c>
      <c r="G682" s="37" t="str">
        <f>IF(Kundendaten!C683="","",IF(Kundendaten!G683="","",Kundendaten!G683))</f>
        <v/>
      </c>
      <c r="H682" s="38" t="str">
        <f>IF(Kundendaten!C683="","",IF(Kundendaten!H683="","",Kundendaten!H683))</f>
        <v/>
      </c>
      <c r="I682" s="37" t="str">
        <f>IF(Kundendaten!C683="","",IF(Kundendaten!I683="","",IF(OR(UPPER(Kundendaten!I683)="D",UPPER(Kundendaten!I683)="DE",UPPER(Kundendaten!I683)="DEU",UPPER(Kundendaten!I683)="DEUTSCHLAND",UPPER(Kundendaten!I683)="GERMANY",UPPER(Kundendaten!I683)="GER"),"",IFERROR(UPPER(VLOOKUP(UPPER(Kundendaten!I683),Laendercodes!$A:$B,2,FALSE())),UPPER(Kundendaten!I683)))))</f>
        <v/>
      </c>
      <c r="J682" s="59" t="str">
        <f>IF(Kundendaten!C683="","",Einstellungen!$C$9-Kundendaten!J683)</f>
        <v/>
      </c>
      <c r="K682" s="37" t="str">
        <f>IF(Kundendaten!C683="","",IF(J682&lt;0,-1,IF(J682&gt;Einstellungen!$C$11,0,IF(J682&lt;=Einstellungen!$D$15,5,IF(J682&lt;=Einstellungen!$D$16,4,IF(J682&lt;=Einstellungen!$D$17,3,IF(J682&lt;=Einstellungen!$D$18,2,1)))))))</f>
        <v/>
      </c>
      <c r="L682" s="37" t="str">
        <f>IF(Kundendaten!C683="","",IF(J682&lt;0,-1,IF(J682&gt;Einstellungen!$C$11,0,IF(Kundendaten!K683&gt;=Einstellungen!$C$24,5,IF(Kundendaten!K683&gt;=Einstellungen!$C$25,4,IF(Kundendaten!K683&gt;=Einstellungen!$C$26,3,IF(Kundendaten!K683&gt;=Einstellungen!$C$27,2,1)))))))</f>
        <v/>
      </c>
      <c r="M682" s="37" t="str">
        <f>IF(Kundendaten!C683="","",IF(J682&lt;0,-1,IF(J682&gt;Einstellungen!$C$11,0,IF(Kundendaten!L683&gt;=Einstellungen!$C$32,5,IF(Kundendaten!L683&gt;=Einstellungen!$C$33,4,IF(Kundendaten!L683&gt;=Einstellungen!$C$34,3,IF(Kundendaten!L683&gt;=Einstellungen!$C$35,2,1)))))))</f>
        <v/>
      </c>
      <c r="N682" s="37" t="str">
        <f>IF(Kundendaten!C683="","",IF(K682=-1,"",IF(K682=0,0,IF(SUM(Einstellungen!$G$15,Einstellungen!$G$24,Einstellungen!$G$32)&lt;&gt;100,"—",ROUND((K682*Einstellungen!$G$15+L682*Einstellungen!$G$24+M682*Einstellungen!$G$32)/100,1)))))</f>
        <v/>
      </c>
      <c r="O682" s="37" t="str">
        <f>IF(Kundendaten!C683="","",IF(K682=-1,"⚠ Datenfehler",IF(K682=0,"Inaktiv",IF(SUM(Einstellungen!$G$15,Einstellungen!$G$24,Einstellungen!$G$32)&lt;&gt;100,"—",IF(N682&gt;=4,"Champion",IF(N682&gt;=3,"Entwicklung",IF(N682&gt;=2,"Gefährdet","Abwanderung")))))))</f>
        <v/>
      </c>
    </row>
    <row r="683" spans="2:15" ht="14.25" customHeight="1" x14ac:dyDescent="0.35">
      <c r="B683" s="37" t="str">
        <f>IF(Kundendaten!C684="","",Kundendaten!B684)</f>
        <v/>
      </c>
      <c r="C683" s="38" t="str">
        <f>IF(Kundendaten!C684="","",IF(Kundendaten!C684="","",Kundendaten!C684))</f>
        <v/>
      </c>
      <c r="D683" s="38" t="str">
        <f>IF(Kundendaten!C684="","",IF(Kundendaten!D684="","",Kundendaten!D684))</f>
        <v/>
      </c>
      <c r="E683" s="38" t="str">
        <f>IF(Kundendaten!C684="","",IF(Kundendaten!E684="","",Kundendaten!E684))</f>
        <v/>
      </c>
      <c r="F683" s="38" t="str">
        <f>IF(Kundendaten!C684="","",IF(Kundendaten!F684="","",Kundendaten!F684))</f>
        <v/>
      </c>
      <c r="G683" s="37" t="str">
        <f>IF(Kundendaten!C684="","",IF(Kundendaten!G684="","",Kundendaten!G684))</f>
        <v/>
      </c>
      <c r="H683" s="38" t="str">
        <f>IF(Kundendaten!C684="","",IF(Kundendaten!H684="","",Kundendaten!H684))</f>
        <v/>
      </c>
      <c r="I683" s="37" t="str">
        <f>IF(Kundendaten!C684="","",IF(Kundendaten!I684="","",IF(OR(UPPER(Kundendaten!I684)="D",UPPER(Kundendaten!I684)="DE",UPPER(Kundendaten!I684)="DEU",UPPER(Kundendaten!I684)="DEUTSCHLAND",UPPER(Kundendaten!I684)="GERMANY",UPPER(Kundendaten!I684)="GER"),"",IFERROR(UPPER(VLOOKUP(UPPER(Kundendaten!I684),Laendercodes!$A:$B,2,FALSE())),UPPER(Kundendaten!I684)))))</f>
        <v/>
      </c>
      <c r="J683" s="59" t="str">
        <f>IF(Kundendaten!C684="","",Einstellungen!$C$9-Kundendaten!J684)</f>
        <v/>
      </c>
      <c r="K683" s="37" t="str">
        <f>IF(Kundendaten!C684="","",IF(J683&lt;0,-1,IF(J683&gt;Einstellungen!$C$11,0,IF(J683&lt;=Einstellungen!$D$15,5,IF(J683&lt;=Einstellungen!$D$16,4,IF(J683&lt;=Einstellungen!$D$17,3,IF(J683&lt;=Einstellungen!$D$18,2,1)))))))</f>
        <v/>
      </c>
      <c r="L683" s="37" t="str">
        <f>IF(Kundendaten!C684="","",IF(J683&lt;0,-1,IF(J683&gt;Einstellungen!$C$11,0,IF(Kundendaten!K684&gt;=Einstellungen!$C$24,5,IF(Kundendaten!K684&gt;=Einstellungen!$C$25,4,IF(Kundendaten!K684&gt;=Einstellungen!$C$26,3,IF(Kundendaten!K684&gt;=Einstellungen!$C$27,2,1)))))))</f>
        <v/>
      </c>
      <c r="M683" s="37" t="str">
        <f>IF(Kundendaten!C684="","",IF(J683&lt;0,-1,IF(J683&gt;Einstellungen!$C$11,0,IF(Kundendaten!L684&gt;=Einstellungen!$C$32,5,IF(Kundendaten!L684&gt;=Einstellungen!$C$33,4,IF(Kundendaten!L684&gt;=Einstellungen!$C$34,3,IF(Kundendaten!L684&gt;=Einstellungen!$C$35,2,1)))))))</f>
        <v/>
      </c>
      <c r="N683" s="37" t="str">
        <f>IF(Kundendaten!C684="","",IF(K683=-1,"",IF(K683=0,0,IF(SUM(Einstellungen!$G$15,Einstellungen!$G$24,Einstellungen!$G$32)&lt;&gt;100,"—",ROUND((K683*Einstellungen!$G$15+L683*Einstellungen!$G$24+M683*Einstellungen!$G$32)/100,1)))))</f>
        <v/>
      </c>
      <c r="O683" s="37" t="str">
        <f>IF(Kundendaten!C684="","",IF(K683=-1,"⚠ Datenfehler",IF(K683=0,"Inaktiv",IF(SUM(Einstellungen!$G$15,Einstellungen!$G$24,Einstellungen!$G$32)&lt;&gt;100,"—",IF(N683&gt;=4,"Champion",IF(N683&gt;=3,"Entwicklung",IF(N683&gt;=2,"Gefährdet","Abwanderung")))))))</f>
        <v/>
      </c>
    </row>
    <row r="684" spans="2:15" ht="14.25" customHeight="1" x14ac:dyDescent="0.35">
      <c r="B684" s="37" t="str">
        <f>IF(Kundendaten!C685="","",Kundendaten!B685)</f>
        <v/>
      </c>
      <c r="C684" s="38" t="str">
        <f>IF(Kundendaten!C685="","",IF(Kundendaten!C685="","",Kundendaten!C685))</f>
        <v/>
      </c>
      <c r="D684" s="38" t="str">
        <f>IF(Kundendaten!C685="","",IF(Kundendaten!D685="","",Kundendaten!D685))</f>
        <v/>
      </c>
      <c r="E684" s="38" t="str">
        <f>IF(Kundendaten!C685="","",IF(Kundendaten!E685="","",Kundendaten!E685))</f>
        <v/>
      </c>
      <c r="F684" s="38" t="str">
        <f>IF(Kundendaten!C685="","",IF(Kundendaten!F685="","",Kundendaten!F685))</f>
        <v/>
      </c>
      <c r="G684" s="37" t="str">
        <f>IF(Kundendaten!C685="","",IF(Kundendaten!G685="","",Kundendaten!G685))</f>
        <v/>
      </c>
      <c r="H684" s="38" t="str">
        <f>IF(Kundendaten!C685="","",IF(Kundendaten!H685="","",Kundendaten!H685))</f>
        <v/>
      </c>
      <c r="I684" s="37" t="str">
        <f>IF(Kundendaten!C685="","",IF(Kundendaten!I685="","",IF(OR(UPPER(Kundendaten!I685)="D",UPPER(Kundendaten!I685)="DE",UPPER(Kundendaten!I685)="DEU",UPPER(Kundendaten!I685)="DEUTSCHLAND",UPPER(Kundendaten!I685)="GERMANY",UPPER(Kundendaten!I685)="GER"),"",IFERROR(UPPER(VLOOKUP(UPPER(Kundendaten!I685),Laendercodes!$A:$B,2,FALSE())),UPPER(Kundendaten!I685)))))</f>
        <v/>
      </c>
      <c r="J684" s="59" t="str">
        <f>IF(Kundendaten!C685="","",Einstellungen!$C$9-Kundendaten!J685)</f>
        <v/>
      </c>
      <c r="K684" s="37" t="str">
        <f>IF(Kundendaten!C685="","",IF(J684&lt;0,-1,IF(J684&gt;Einstellungen!$C$11,0,IF(J684&lt;=Einstellungen!$D$15,5,IF(J684&lt;=Einstellungen!$D$16,4,IF(J684&lt;=Einstellungen!$D$17,3,IF(J684&lt;=Einstellungen!$D$18,2,1)))))))</f>
        <v/>
      </c>
      <c r="L684" s="37" t="str">
        <f>IF(Kundendaten!C685="","",IF(J684&lt;0,-1,IF(J684&gt;Einstellungen!$C$11,0,IF(Kundendaten!K685&gt;=Einstellungen!$C$24,5,IF(Kundendaten!K685&gt;=Einstellungen!$C$25,4,IF(Kundendaten!K685&gt;=Einstellungen!$C$26,3,IF(Kundendaten!K685&gt;=Einstellungen!$C$27,2,1)))))))</f>
        <v/>
      </c>
      <c r="M684" s="37" t="str">
        <f>IF(Kundendaten!C685="","",IF(J684&lt;0,-1,IF(J684&gt;Einstellungen!$C$11,0,IF(Kundendaten!L685&gt;=Einstellungen!$C$32,5,IF(Kundendaten!L685&gt;=Einstellungen!$C$33,4,IF(Kundendaten!L685&gt;=Einstellungen!$C$34,3,IF(Kundendaten!L685&gt;=Einstellungen!$C$35,2,1)))))))</f>
        <v/>
      </c>
      <c r="N684" s="37" t="str">
        <f>IF(Kundendaten!C685="","",IF(K684=-1,"",IF(K684=0,0,IF(SUM(Einstellungen!$G$15,Einstellungen!$G$24,Einstellungen!$G$32)&lt;&gt;100,"—",ROUND((K684*Einstellungen!$G$15+L684*Einstellungen!$G$24+M684*Einstellungen!$G$32)/100,1)))))</f>
        <v/>
      </c>
      <c r="O684" s="37" t="str">
        <f>IF(Kundendaten!C685="","",IF(K684=-1,"⚠ Datenfehler",IF(K684=0,"Inaktiv",IF(SUM(Einstellungen!$G$15,Einstellungen!$G$24,Einstellungen!$G$32)&lt;&gt;100,"—",IF(N684&gt;=4,"Champion",IF(N684&gt;=3,"Entwicklung",IF(N684&gt;=2,"Gefährdet","Abwanderung")))))))</f>
        <v/>
      </c>
    </row>
    <row r="685" spans="2:15" ht="14.25" customHeight="1" x14ac:dyDescent="0.35">
      <c r="B685" s="37" t="str">
        <f>IF(Kundendaten!C686="","",Kundendaten!B686)</f>
        <v/>
      </c>
      <c r="C685" s="38" t="str">
        <f>IF(Kundendaten!C686="","",IF(Kundendaten!C686="","",Kundendaten!C686))</f>
        <v/>
      </c>
      <c r="D685" s="38" t="str">
        <f>IF(Kundendaten!C686="","",IF(Kundendaten!D686="","",Kundendaten!D686))</f>
        <v/>
      </c>
      <c r="E685" s="38" t="str">
        <f>IF(Kundendaten!C686="","",IF(Kundendaten!E686="","",Kundendaten!E686))</f>
        <v/>
      </c>
      <c r="F685" s="38" t="str">
        <f>IF(Kundendaten!C686="","",IF(Kundendaten!F686="","",Kundendaten!F686))</f>
        <v/>
      </c>
      <c r="G685" s="37" t="str">
        <f>IF(Kundendaten!C686="","",IF(Kundendaten!G686="","",Kundendaten!G686))</f>
        <v/>
      </c>
      <c r="H685" s="38" t="str">
        <f>IF(Kundendaten!C686="","",IF(Kundendaten!H686="","",Kundendaten!H686))</f>
        <v/>
      </c>
      <c r="I685" s="37" t="str">
        <f>IF(Kundendaten!C686="","",IF(Kundendaten!I686="","",IF(OR(UPPER(Kundendaten!I686)="D",UPPER(Kundendaten!I686)="DE",UPPER(Kundendaten!I686)="DEU",UPPER(Kundendaten!I686)="DEUTSCHLAND",UPPER(Kundendaten!I686)="GERMANY",UPPER(Kundendaten!I686)="GER"),"",IFERROR(UPPER(VLOOKUP(UPPER(Kundendaten!I686),Laendercodes!$A:$B,2,FALSE())),UPPER(Kundendaten!I686)))))</f>
        <v/>
      </c>
      <c r="J685" s="59" t="str">
        <f>IF(Kundendaten!C686="","",Einstellungen!$C$9-Kundendaten!J686)</f>
        <v/>
      </c>
      <c r="K685" s="37" t="str">
        <f>IF(Kundendaten!C686="","",IF(J685&lt;0,-1,IF(J685&gt;Einstellungen!$C$11,0,IF(J685&lt;=Einstellungen!$D$15,5,IF(J685&lt;=Einstellungen!$D$16,4,IF(J685&lt;=Einstellungen!$D$17,3,IF(J685&lt;=Einstellungen!$D$18,2,1)))))))</f>
        <v/>
      </c>
      <c r="L685" s="37" t="str">
        <f>IF(Kundendaten!C686="","",IF(J685&lt;0,-1,IF(J685&gt;Einstellungen!$C$11,0,IF(Kundendaten!K686&gt;=Einstellungen!$C$24,5,IF(Kundendaten!K686&gt;=Einstellungen!$C$25,4,IF(Kundendaten!K686&gt;=Einstellungen!$C$26,3,IF(Kundendaten!K686&gt;=Einstellungen!$C$27,2,1)))))))</f>
        <v/>
      </c>
      <c r="M685" s="37" t="str">
        <f>IF(Kundendaten!C686="","",IF(J685&lt;0,-1,IF(J685&gt;Einstellungen!$C$11,0,IF(Kundendaten!L686&gt;=Einstellungen!$C$32,5,IF(Kundendaten!L686&gt;=Einstellungen!$C$33,4,IF(Kundendaten!L686&gt;=Einstellungen!$C$34,3,IF(Kundendaten!L686&gt;=Einstellungen!$C$35,2,1)))))))</f>
        <v/>
      </c>
      <c r="N685" s="37" t="str">
        <f>IF(Kundendaten!C686="","",IF(K685=-1,"",IF(K685=0,0,IF(SUM(Einstellungen!$G$15,Einstellungen!$G$24,Einstellungen!$G$32)&lt;&gt;100,"—",ROUND((K685*Einstellungen!$G$15+L685*Einstellungen!$G$24+M685*Einstellungen!$G$32)/100,1)))))</f>
        <v/>
      </c>
      <c r="O685" s="37" t="str">
        <f>IF(Kundendaten!C686="","",IF(K685=-1,"⚠ Datenfehler",IF(K685=0,"Inaktiv",IF(SUM(Einstellungen!$G$15,Einstellungen!$G$24,Einstellungen!$G$32)&lt;&gt;100,"—",IF(N685&gt;=4,"Champion",IF(N685&gt;=3,"Entwicklung",IF(N685&gt;=2,"Gefährdet","Abwanderung")))))))</f>
        <v/>
      </c>
    </row>
    <row r="686" spans="2:15" ht="14.25" customHeight="1" x14ac:dyDescent="0.35">
      <c r="B686" s="37" t="str">
        <f>IF(Kundendaten!C687="","",Kundendaten!B687)</f>
        <v/>
      </c>
      <c r="C686" s="38" t="str">
        <f>IF(Kundendaten!C687="","",IF(Kundendaten!C687="","",Kundendaten!C687))</f>
        <v/>
      </c>
      <c r="D686" s="38" t="str">
        <f>IF(Kundendaten!C687="","",IF(Kundendaten!D687="","",Kundendaten!D687))</f>
        <v/>
      </c>
      <c r="E686" s="38" t="str">
        <f>IF(Kundendaten!C687="","",IF(Kundendaten!E687="","",Kundendaten!E687))</f>
        <v/>
      </c>
      <c r="F686" s="38" t="str">
        <f>IF(Kundendaten!C687="","",IF(Kundendaten!F687="","",Kundendaten!F687))</f>
        <v/>
      </c>
      <c r="G686" s="37" t="str">
        <f>IF(Kundendaten!C687="","",IF(Kundendaten!G687="","",Kundendaten!G687))</f>
        <v/>
      </c>
      <c r="H686" s="38" t="str">
        <f>IF(Kundendaten!C687="","",IF(Kundendaten!H687="","",Kundendaten!H687))</f>
        <v/>
      </c>
      <c r="I686" s="37" t="str">
        <f>IF(Kundendaten!C687="","",IF(Kundendaten!I687="","",IF(OR(UPPER(Kundendaten!I687)="D",UPPER(Kundendaten!I687)="DE",UPPER(Kundendaten!I687)="DEU",UPPER(Kundendaten!I687)="DEUTSCHLAND",UPPER(Kundendaten!I687)="GERMANY",UPPER(Kundendaten!I687)="GER"),"",IFERROR(UPPER(VLOOKUP(UPPER(Kundendaten!I687),Laendercodes!$A:$B,2,FALSE())),UPPER(Kundendaten!I687)))))</f>
        <v/>
      </c>
      <c r="J686" s="59" t="str">
        <f>IF(Kundendaten!C687="","",Einstellungen!$C$9-Kundendaten!J687)</f>
        <v/>
      </c>
      <c r="K686" s="37" t="str">
        <f>IF(Kundendaten!C687="","",IF(J686&lt;0,-1,IF(J686&gt;Einstellungen!$C$11,0,IF(J686&lt;=Einstellungen!$D$15,5,IF(J686&lt;=Einstellungen!$D$16,4,IF(J686&lt;=Einstellungen!$D$17,3,IF(J686&lt;=Einstellungen!$D$18,2,1)))))))</f>
        <v/>
      </c>
      <c r="L686" s="37" t="str">
        <f>IF(Kundendaten!C687="","",IF(J686&lt;0,-1,IF(J686&gt;Einstellungen!$C$11,0,IF(Kundendaten!K687&gt;=Einstellungen!$C$24,5,IF(Kundendaten!K687&gt;=Einstellungen!$C$25,4,IF(Kundendaten!K687&gt;=Einstellungen!$C$26,3,IF(Kundendaten!K687&gt;=Einstellungen!$C$27,2,1)))))))</f>
        <v/>
      </c>
      <c r="M686" s="37" t="str">
        <f>IF(Kundendaten!C687="","",IF(J686&lt;0,-1,IF(J686&gt;Einstellungen!$C$11,0,IF(Kundendaten!L687&gt;=Einstellungen!$C$32,5,IF(Kundendaten!L687&gt;=Einstellungen!$C$33,4,IF(Kundendaten!L687&gt;=Einstellungen!$C$34,3,IF(Kundendaten!L687&gt;=Einstellungen!$C$35,2,1)))))))</f>
        <v/>
      </c>
      <c r="N686" s="37" t="str">
        <f>IF(Kundendaten!C687="","",IF(K686=-1,"",IF(K686=0,0,IF(SUM(Einstellungen!$G$15,Einstellungen!$G$24,Einstellungen!$G$32)&lt;&gt;100,"—",ROUND((K686*Einstellungen!$G$15+L686*Einstellungen!$G$24+M686*Einstellungen!$G$32)/100,1)))))</f>
        <v/>
      </c>
      <c r="O686" s="37" t="str">
        <f>IF(Kundendaten!C687="","",IF(K686=-1,"⚠ Datenfehler",IF(K686=0,"Inaktiv",IF(SUM(Einstellungen!$G$15,Einstellungen!$G$24,Einstellungen!$G$32)&lt;&gt;100,"—",IF(N686&gt;=4,"Champion",IF(N686&gt;=3,"Entwicklung",IF(N686&gt;=2,"Gefährdet","Abwanderung")))))))</f>
        <v/>
      </c>
    </row>
    <row r="687" spans="2:15" ht="14.25" customHeight="1" x14ac:dyDescent="0.35">
      <c r="B687" s="37" t="str">
        <f>IF(Kundendaten!C688="","",Kundendaten!B688)</f>
        <v/>
      </c>
      <c r="C687" s="38" t="str">
        <f>IF(Kundendaten!C688="","",IF(Kundendaten!C688="","",Kundendaten!C688))</f>
        <v/>
      </c>
      <c r="D687" s="38" t="str">
        <f>IF(Kundendaten!C688="","",IF(Kundendaten!D688="","",Kundendaten!D688))</f>
        <v/>
      </c>
      <c r="E687" s="38" t="str">
        <f>IF(Kundendaten!C688="","",IF(Kundendaten!E688="","",Kundendaten!E688))</f>
        <v/>
      </c>
      <c r="F687" s="38" t="str">
        <f>IF(Kundendaten!C688="","",IF(Kundendaten!F688="","",Kundendaten!F688))</f>
        <v/>
      </c>
      <c r="G687" s="37" t="str">
        <f>IF(Kundendaten!C688="","",IF(Kundendaten!G688="","",Kundendaten!G688))</f>
        <v/>
      </c>
      <c r="H687" s="38" t="str">
        <f>IF(Kundendaten!C688="","",IF(Kundendaten!H688="","",Kundendaten!H688))</f>
        <v/>
      </c>
      <c r="I687" s="37" t="str">
        <f>IF(Kundendaten!C688="","",IF(Kundendaten!I688="","",IF(OR(UPPER(Kundendaten!I688)="D",UPPER(Kundendaten!I688)="DE",UPPER(Kundendaten!I688)="DEU",UPPER(Kundendaten!I688)="DEUTSCHLAND",UPPER(Kundendaten!I688)="GERMANY",UPPER(Kundendaten!I688)="GER"),"",IFERROR(UPPER(VLOOKUP(UPPER(Kundendaten!I688),Laendercodes!$A:$B,2,FALSE())),UPPER(Kundendaten!I688)))))</f>
        <v/>
      </c>
      <c r="J687" s="59" t="str">
        <f>IF(Kundendaten!C688="","",Einstellungen!$C$9-Kundendaten!J688)</f>
        <v/>
      </c>
      <c r="K687" s="37" t="str">
        <f>IF(Kundendaten!C688="","",IF(J687&lt;0,-1,IF(J687&gt;Einstellungen!$C$11,0,IF(J687&lt;=Einstellungen!$D$15,5,IF(J687&lt;=Einstellungen!$D$16,4,IF(J687&lt;=Einstellungen!$D$17,3,IF(J687&lt;=Einstellungen!$D$18,2,1)))))))</f>
        <v/>
      </c>
      <c r="L687" s="37" t="str">
        <f>IF(Kundendaten!C688="","",IF(J687&lt;0,-1,IF(J687&gt;Einstellungen!$C$11,0,IF(Kundendaten!K688&gt;=Einstellungen!$C$24,5,IF(Kundendaten!K688&gt;=Einstellungen!$C$25,4,IF(Kundendaten!K688&gt;=Einstellungen!$C$26,3,IF(Kundendaten!K688&gt;=Einstellungen!$C$27,2,1)))))))</f>
        <v/>
      </c>
      <c r="M687" s="37" t="str">
        <f>IF(Kundendaten!C688="","",IF(J687&lt;0,-1,IF(J687&gt;Einstellungen!$C$11,0,IF(Kundendaten!L688&gt;=Einstellungen!$C$32,5,IF(Kundendaten!L688&gt;=Einstellungen!$C$33,4,IF(Kundendaten!L688&gt;=Einstellungen!$C$34,3,IF(Kundendaten!L688&gt;=Einstellungen!$C$35,2,1)))))))</f>
        <v/>
      </c>
      <c r="N687" s="37" t="str">
        <f>IF(Kundendaten!C688="","",IF(K687=-1,"",IF(K687=0,0,IF(SUM(Einstellungen!$G$15,Einstellungen!$G$24,Einstellungen!$G$32)&lt;&gt;100,"—",ROUND((K687*Einstellungen!$G$15+L687*Einstellungen!$G$24+M687*Einstellungen!$G$32)/100,1)))))</f>
        <v/>
      </c>
      <c r="O687" s="37" t="str">
        <f>IF(Kundendaten!C688="","",IF(K687=-1,"⚠ Datenfehler",IF(K687=0,"Inaktiv",IF(SUM(Einstellungen!$G$15,Einstellungen!$G$24,Einstellungen!$G$32)&lt;&gt;100,"—",IF(N687&gt;=4,"Champion",IF(N687&gt;=3,"Entwicklung",IF(N687&gt;=2,"Gefährdet","Abwanderung")))))))</f>
        <v/>
      </c>
    </row>
    <row r="688" spans="2:15" ht="14.25" customHeight="1" x14ac:dyDescent="0.35">
      <c r="B688" s="37" t="str">
        <f>IF(Kundendaten!C689="","",Kundendaten!B689)</f>
        <v/>
      </c>
      <c r="C688" s="38" t="str">
        <f>IF(Kundendaten!C689="","",IF(Kundendaten!C689="","",Kundendaten!C689))</f>
        <v/>
      </c>
      <c r="D688" s="38" t="str">
        <f>IF(Kundendaten!C689="","",IF(Kundendaten!D689="","",Kundendaten!D689))</f>
        <v/>
      </c>
      <c r="E688" s="38" t="str">
        <f>IF(Kundendaten!C689="","",IF(Kundendaten!E689="","",Kundendaten!E689))</f>
        <v/>
      </c>
      <c r="F688" s="38" t="str">
        <f>IF(Kundendaten!C689="","",IF(Kundendaten!F689="","",Kundendaten!F689))</f>
        <v/>
      </c>
      <c r="G688" s="37" t="str">
        <f>IF(Kundendaten!C689="","",IF(Kundendaten!G689="","",Kundendaten!G689))</f>
        <v/>
      </c>
      <c r="H688" s="38" t="str">
        <f>IF(Kundendaten!C689="","",IF(Kundendaten!H689="","",Kundendaten!H689))</f>
        <v/>
      </c>
      <c r="I688" s="37" t="str">
        <f>IF(Kundendaten!C689="","",IF(Kundendaten!I689="","",IF(OR(UPPER(Kundendaten!I689)="D",UPPER(Kundendaten!I689)="DE",UPPER(Kundendaten!I689)="DEU",UPPER(Kundendaten!I689)="DEUTSCHLAND",UPPER(Kundendaten!I689)="GERMANY",UPPER(Kundendaten!I689)="GER"),"",IFERROR(UPPER(VLOOKUP(UPPER(Kundendaten!I689),Laendercodes!$A:$B,2,FALSE())),UPPER(Kundendaten!I689)))))</f>
        <v/>
      </c>
      <c r="J688" s="59" t="str">
        <f>IF(Kundendaten!C689="","",Einstellungen!$C$9-Kundendaten!J689)</f>
        <v/>
      </c>
      <c r="K688" s="37" t="str">
        <f>IF(Kundendaten!C689="","",IF(J688&lt;0,-1,IF(J688&gt;Einstellungen!$C$11,0,IF(J688&lt;=Einstellungen!$D$15,5,IF(J688&lt;=Einstellungen!$D$16,4,IF(J688&lt;=Einstellungen!$D$17,3,IF(J688&lt;=Einstellungen!$D$18,2,1)))))))</f>
        <v/>
      </c>
      <c r="L688" s="37" t="str">
        <f>IF(Kundendaten!C689="","",IF(J688&lt;0,-1,IF(J688&gt;Einstellungen!$C$11,0,IF(Kundendaten!K689&gt;=Einstellungen!$C$24,5,IF(Kundendaten!K689&gt;=Einstellungen!$C$25,4,IF(Kundendaten!K689&gt;=Einstellungen!$C$26,3,IF(Kundendaten!K689&gt;=Einstellungen!$C$27,2,1)))))))</f>
        <v/>
      </c>
      <c r="M688" s="37" t="str">
        <f>IF(Kundendaten!C689="","",IF(J688&lt;0,-1,IF(J688&gt;Einstellungen!$C$11,0,IF(Kundendaten!L689&gt;=Einstellungen!$C$32,5,IF(Kundendaten!L689&gt;=Einstellungen!$C$33,4,IF(Kundendaten!L689&gt;=Einstellungen!$C$34,3,IF(Kundendaten!L689&gt;=Einstellungen!$C$35,2,1)))))))</f>
        <v/>
      </c>
      <c r="N688" s="37" t="str">
        <f>IF(Kundendaten!C689="","",IF(K688=-1,"",IF(K688=0,0,IF(SUM(Einstellungen!$G$15,Einstellungen!$G$24,Einstellungen!$G$32)&lt;&gt;100,"—",ROUND((K688*Einstellungen!$G$15+L688*Einstellungen!$G$24+M688*Einstellungen!$G$32)/100,1)))))</f>
        <v/>
      </c>
      <c r="O688" s="37" t="str">
        <f>IF(Kundendaten!C689="","",IF(K688=-1,"⚠ Datenfehler",IF(K688=0,"Inaktiv",IF(SUM(Einstellungen!$G$15,Einstellungen!$G$24,Einstellungen!$G$32)&lt;&gt;100,"—",IF(N688&gt;=4,"Champion",IF(N688&gt;=3,"Entwicklung",IF(N688&gt;=2,"Gefährdet","Abwanderung")))))))</f>
        <v/>
      </c>
    </row>
    <row r="689" spans="2:15" ht="14.25" customHeight="1" x14ac:dyDescent="0.35">
      <c r="B689" s="37" t="str">
        <f>IF(Kundendaten!C690="","",Kundendaten!B690)</f>
        <v/>
      </c>
      <c r="C689" s="38" t="str">
        <f>IF(Kundendaten!C690="","",IF(Kundendaten!C690="","",Kundendaten!C690))</f>
        <v/>
      </c>
      <c r="D689" s="38" t="str">
        <f>IF(Kundendaten!C690="","",IF(Kundendaten!D690="","",Kundendaten!D690))</f>
        <v/>
      </c>
      <c r="E689" s="38" t="str">
        <f>IF(Kundendaten!C690="","",IF(Kundendaten!E690="","",Kundendaten!E690))</f>
        <v/>
      </c>
      <c r="F689" s="38" t="str">
        <f>IF(Kundendaten!C690="","",IF(Kundendaten!F690="","",Kundendaten!F690))</f>
        <v/>
      </c>
      <c r="G689" s="37" t="str">
        <f>IF(Kundendaten!C690="","",IF(Kundendaten!G690="","",Kundendaten!G690))</f>
        <v/>
      </c>
      <c r="H689" s="38" t="str">
        <f>IF(Kundendaten!C690="","",IF(Kundendaten!H690="","",Kundendaten!H690))</f>
        <v/>
      </c>
      <c r="I689" s="37" t="str">
        <f>IF(Kundendaten!C690="","",IF(Kundendaten!I690="","",IF(OR(UPPER(Kundendaten!I690)="D",UPPER(Kundendaten!I690)="DE",UPPER(Kundendaten!I690)="DEU",UPPER(Kundendaten!I690)="DEUTSCHLAND",UPPER(Kundendaten!I690)="GERMANY",UPPER(Kundendaten!I690)="GER"),"",IFERROR(UPPER(VLOOKUP(UPPER(Kundendaten!I690),Laendercodes!$A:$B,2,FALSE())),UPPER(Kundendaten!I690)))))</f>
        <v/>
      </c>
      <c r="J689" s="59" t="str">
        <f>IF(Kundendaten!C690="","",Einstellungen!$C$9-Kundendaten!J690)</f>
        <v/>
      </c>
      <c r="K689" s="37" t="str">
        <f>IF(Kundendaten!C690="","",IF(J689&lt;0,-1,IF(J689&gt;Einstellungen!$C$11,0,IF(J689&lt;=Einstellungen!$D$15,5,IF(J689&lt;=Einstellungen!$D$16,4,IF(J689&lt;=Einstellungen!$D$17,3,IF(J689&lt;=Einstellungen!$D$18,2,1)))))))</f>
        <v/>
      </c>
      <c r="L689" s="37" t="str">
        <f>IF(Kundendaten!C690="","",IF(J689&lt;0,-1,IF(J689&gt;Einstellungen!$C$11,0,IF(Kundendaten!K690&gt;=Einstellungen!$C$24,5,IF(Kundendaten!K690&gt;=Einstellungen!$C$25,4,IF(Kundendaten!K690&gt;=Einstellungen!$C$26,3,IF(Kundendaten!K690&gt;=Einstellungen!$C$27,2,1)))))))</f>
        <v/>
      </c>
      <c r="M689" s="37" t="str">
        <f>IF(Kundendaten!C690="","",IF(J689&lt;0,-1,IF(J689&gt;Einstellungen!$C$11,0,IF(Kundendaten!L690&gt;=Einstellungen!$C$32,5,IF(Kundendaten!L690&gt;=Einstellungen!$C$33,4,IF(Kundendaten!L690&gt;=Einstellungen!$C$34,3,IF(Kundendaten!L690&gt;=Einstellungen!$C$35,2,1)))))))</f>
        <v/>
      </c>
      <c r="N689" s="37" t="str">
        <f>IF(Kundendaten!C690="","",IF(K689=-1,"",IF(K689=0,0,IF(SUM(Einstellungen!$G$15,Einstellungen!$G$24,Einstellungen!$G$32)&lt;&gt;100,"—",ROUND((K689*Einstellungen!$G$15+L689*Einstellungen!$G$24+M689*Einstellungen!$G$32)/100,1)))))</f>
        <v/>
      </c>
      <c r="O689" s="37" t="str">
        <f>IF(Kundendaten!C690="","",IF(K689=-1,"⚠ Datenfehler",IF(K689=0,"Inaktiv",IF(SUM(Einstellungen!$G$15,Einstellungen!$G$24,Einstellungen!$G$32)&lt;&gt;100,"—",IF(N689&gt;=4,"Champion",IF(N689&gt;=3,"Entwicklung",IF(N689&gt;=2,"Gefährdet","Abwanderung")))))))</f>
        <v/>
      </c>
    </row>
    <row r="690" spans="2:15" ht="14.25" customHeight="1" x14ac:dyDescent="0.35">
      <c r="B690" s="37" t="str">
        <f>IF(Kundendaten!C691="","",Kundendaten!B691)</f>
        <v/>
      </c>
      <c r="C690" s="38" t="str">
        <f>IF(Kundendaten!C691="","",IF(Kundendaten!C691="","",Kundendaten!C691))</f>
        <v/>
      </c>
      <c r="D690" s="38" t="str">
        <f>IF(Kundendaten!C691="","",IF(Kundendaten!D691="","",Kundendaten!D691))</f>
        <v/>
      </c>
      <c r="E690" s="38" t="str">
        <f>IF(Kundendaten!C691="","",IF(Kundendaten!E691="","",Kundendaten!E691))</f>
        <v/>
      </c>
      <c r="F690" s="38" t="str">
        <f>IF(Kundendaten!C691="","",IF(Kundendaten!F691="","",Kundendaten!F691))</f>
        <v/>
      </c>
      <c r="G690" s="37" t="str">
        <f>IF(Kundendaten!C691="","",IF(Kundendaten!G691="","",Kundendaten!G691))</f>
        <v/>
      </c>
      <c r="H690" s="38" t="str">
        <f>IF(Kundendaten!C691="","",IF(Kundendaten!H691="","",Kundendaten!H691))</f>
        <v/>
      </c>
      <c r="I690" s="37" t="str">
        <f>IF(Kundendaten!C691="","",IF(Kundendaten!I691="","",IF(OR(UPPER(Kundendaten!I691)="D",UPPER(Kundendaten!I691)="DE",UPPER(Kundendaten!I691)="DEU",UPPER(Kundendaten!I691)="DEUTSCHLAND",UPPER(Kundendaten!I691)="GERMANY",UPPER(Kundendaten!I691)="GER"),"",IFERROR(UPPER(VLOOKUP(UPPER(Kundendaten!I691),Laendercodes!$A:$B,2,FALSE())),UPPER(Kundendaten!I691)))))</f>
        <v/>
      </c>
      <c r="J690" s="59" t="str">
        <f>IF(Kundendaten!C691="","",Einstellungen!$C$9-Kundendaten!J691)</f>
        <v/>
      </c>
      <c r="K690" s="37" t="str">
        <f>IF(Kundendaten!C691="","",IF(J690&lt;0,-1,IF(J690&gt;Einstellungen!$C$11,0,IF(J690&lt;=Einstellungen!$D$15,5,IF(J690&lt;=Einstellungen!$D$16,4,IF(J690&lt;=Einstellungen!$D$17,3,IF(J690&lt;=Einstellungen!$D$18,2,1)))))))</f>
        <v/>
      </c>
      <c r="L690" s="37" t="str">
        <f>IF(Kundendaten!C691="","",IF(J690&lt;0,-1,IF(J690&gt;Einstellungen!$C$11,0,IF(Kundendaten!K691&gt;=Einstellungen!$C$24,5,IF(Kundendaten!K691&gt;=Einstellungen!$C$25,4,IF(Kundendaten!K691&gt;=Einstellungen!$C$26,3,IF(Kundendaten!K691&gt;=Einstellungen!$C$27,2,1)))))))</f>
        <v/>
      </c>
      <c r="M690" s="37" t="str">
        <f>IF(Kundendaten!C691="","",IF(J690&lt;0,-1,IF(J690&gt;Einstellungen!$C$11,0,IF(Kundendaten!L691&gt;=Einstellungen!$C$32,5,IF(Kundendaten!L691&gt;=Einstellungen!$C$33,4,IF(Kundendaten!L691&gt;=Einstellungen!$C$34,3,IF(Kundendaten!L691&gt;=Einstellungen!$C$35,2,1)))))))</f>
        <v/>
      </c>
      <c r="N690" s="37" t="str">
        <f>IF(Kundendaten!C691="","",IF(K690=-1,"",IF(K690=0,0,IF(SUM(Einstellungen!$G$15,Einstellungen!$G$24,Einstellungen!$G$32)&lt;&gt;100,"—",ROUND((K690*Einstellungen!$G$15+L690*Einstellungen!$G$24+M690*Einstellungen!$G$32)/100,1)))))</f>
        <v/>
      </c>
      <c r="O690" s="37" t="str">
        <f>IF(Kundendaten!C691="","",IF(K690=-1,"⚠ Datenfehler",IF(K690=0,"Inaktiv",IF(SUM(Einstellungen!$G$15,Einstellungen!$G$24,Einstellungen!$G$32)&lt;&gt;100,"—",IF(N690&gt;=4,"Champion",IF(N690&gt;=3,"Entwicklung",IF(N690&gt;=2,"Gefährdet","Abwanderung")))))))</f>
        <v/>
      </c>
    </row>
    <row r="691" spans="2:15" ht="14.25" customHeight="1" x14ac:dyDescent="0.35">
      <c r="B691" s="37" t="str">
        <f>IF(Kundendaten!C692="","",Kundendaten!B692)</f>
        <v/>
      </c>
      <c r="C691" s="38" t="str">
        <f>IF(Kundendaten!C692="","",IF(Kundendaten!C692="","",Kundendaten!C692))</f>
        <v/>
      </c>
      <c r="D691" s="38" t="str">
        <f>IF(Kundendaten!C692="","",IF(Kundendaten!D692="","",Kundendaten!D692))</f>
        <v/>
      </c>
      <c r="E691" s="38" t="str">
        <f>IF(Kundendaten!C692="","",IF(Kundendaten!E692="","",Kundendaten!E692))</f>
        <v/>
      </c>
      <c r="F691" s="38" t="str">
        <f>IF(Kundendaten!C692="","",IF(Kundendaten!F692="","",Kundendaten!F692))</f>
        <v/>
      </c>
      <c r="G691" s="37" t="str">
        <f>IF(Kundendaten!C692="","",IF(Kundendaten!G692="","",Kundendaten!G692))</f>
        <v/>
      </c>
      <c r="H691" s="38" t="str">
        <f>IF(Kundendaten!C692="","",IF(Kundendaten!H692="","",Kundendaten!H692))</f>
        <v/>
      </c>
      <c r="I691" s="37" t="str">
        <f>IF(Kundendaten!C692="","",IF(Kundendaten!I692="","",IF(OR(UPPER(Kundendaten!I692)="D",UPPER(Kundendaten!I692)="DE",UPPER(Kundendaten!I692)="DEU",UPPER(Kundendaten!I692)="DEUTSCHLAND",UPPER(Kundendaten!I692)="GERMANY",UPPER(Kundendaten!I692)="GER"),"",IFERROR(UPPER(VLOOKUP(UPPER(Kundendaten!I692),Laendercodes!$A:$B,2,FALSE())),UPPER(Kundendaten!I692)))))</f>
        <v/>
      </c>
      <c r="J691" s="59" t="str">
        <f>IF(Kundendaten!C692="","",Einstellungen!$C$9-Kundendaten!J692)</f>
        <v/>
      </c>
      <c r="K691" s="37" t="str">
        <f>IF(Kundendaten!C692="","",IF(J691&lt;0,-1,IF(J691&gt;Einstellungen!$C$11,0,IF(J691&lt;=Einstellungen!$D$15,5,IF(J691&lt;=Einstellungen!$D$16,4,IF(J691&lt;=Einstellungen!$D$17,3,IF(J691&lt;=Einstellungen!$D$18,2,1)))))))</f>
        <v/>
      </c>
      <c r="L691" s="37" t="str">
        <f>IF(Kundendaten!C692="","",IF(J691&lt;0,-1,IF(J691&gt;Einstellungen!$C$11,0,IF(Kundendaten!K692&gt;=Einstellungen!$C$24,5,IF(Kundendaten!K692&gt;=Einstellungen!$C$25,4,IF(Kundendaten!K692&gt;=Einstellungen!$C$26,3,IF(Kundendaten!K692&gt;=Einstellungen!$C$27,2,1)))))))</f>
        <v/>
      </c>
      <c r="M691" s="37" t="str">
        <f>IF(Kundendaten!C692="","",IF(J691&lt;0,-1,IF(J691&gt;Einstellungen!$C$11,0,IF(Kundendaten!L692&gt;=Einstellungen!$C$32,5,IF(Kundendaten!L692&gt;=Einstellungen!$C$33,4,IF(Kundendaten!L692&gt;=Einstellungen!$C$34,3,IF(Kundendaten!L692&gt;=Einstellungen!$C$35,2,1)))))))</f>
        <v/>
      </c>
      <c r="N691" s="37" t="str">
        <f>IF(Kundendaten!C692="","",IF(K691=-1,"",IF(K691=0,0,IF(SUM(Einstellungen!$G$15,Einstellungen!$G$24,Einstellungen!$G$32)&lt;&gt;100,"—",ROUND((K691*Einstellungen!$G$15+L691*Einstellungen!$G$24+M691*Einstellungen!$G$32)/100,1)))))</f>
        <v/>
      </c>
      <c r="O691" s="37" t="str">
        <f>IF(Kundendaten!C692="","",IF(K691=-1,"⚠ Datenfehler",IF(K691=0,"Inaktiv",IF(SUM(Einstellungen!$G$15,Einstellungen!$G$24,Einstellungen!$G$32)&lt;&gt;100,"—",IF(N691&gt;=4,"Champion",IF(N691&gt;=3,"Entwicklung",IF(N691&gt;=2,"Gefährdet","Abwanderung")))))))</f>
        <v/>
      </c>
    </row>
    <row r="692" spans="2:15" ht="14.25" customHeight="1" x14ac:dyDescent="0.35">
      <c r="B692" s="37" t="str">
        <f>IF(Kundendaten!C693="","",Kundendaten!B693)</f>
        <v/>
      </c>
      <c r="C692" s="38" t="str">
        <f>IF(Kundendaten!C693="","",IF(Kundendaten!C693="","",Kundendaten!C693))</f>
        <v/>
      </c>
      <c r="D692" s="38" t="str">
        <f>IF(Kundendaten!C693="","",IF(Kundendaten!D693="","",Kundendaten!D693))</f>
        <v/>
      </c>
      <c r="E692" s="38" t="str">
        <f>IF(Kundendaten!C693="","",IF(Kundendaten!E693="","",Kundendaten!E693))</f>
        <v/>
      </c>
      <c r="F692" s="38" t="str">
        <f>IF(Kundendaten!C693="","",IF(Kundendaten!F693="","",Kundendaten!F693))</f>
        <v/>
      </c>
      <c r="G692" s="37" t="str">
        <f>IF(Kundendaten!C693="","",IF(Kundendaten!G693="","",Kundendaten!G693))</f>
        <v/>
      </c>
      <c r="H692" s="38" t="str">
        <f>IF(Kundendaten!C693="","",IF(Kundendaten!H693="","",Kundendaten!H693))</f>
        <v/>
      </c>
      <c r="I692" s="37" t="str">
        <f>IF(Kundendaten!C693="","",IF(Kundendaten!I693="","",IF(OR(UPPER(Kundendaten!I693)="D",UPPER(Kundendaten!I693)="DE",UPPER(Kundendaten!I693)="DEU",UPPER(Kundendaten!I693)="DEUTSCHLAND",UPPER(Kundendaten!I693)="GERMANY",UPPER(Kundendaten!I693)="GER"),"",IFERROR(UPPER(VLOOKUP(UPPER(Kundendaten!I693),Laendercodes!$A:$B,2,FALSE())),UPPER(Kundendaten!I693)))))</f>
        <v/>
      </c>
      <c r="J692" s="59" t="str">
        <f>IF(Kundendaten!C693="","",Einstellungen!$C$9-Kundendaten!J693)</f>
        <v/>
      </c>
      <c r="K692" s="37" t="str">
        <f>IF(Kundendaten!C693="","",IF(J692&lt;0,-1,IF(J692&gt;Einstellungen!$C$11,0,IF(J692&lt;=Einstellungen!$D$15,5,IF(J692&lt;=Einstellungen!$D$16,4,IF(J692&lt;=Einstellungen!$D$17,3,IF(J692&lt;=Einstellungen!$D$18,2,1)))))))</f>
        <v/>
      </c>
      <c r="L692" s="37" t="str">
        <f>IF(Kundendaten!C693="","",IF(J692&lt;0,-1,IF(J692&gt;Einstellungen!$C$11,0,IF(Kundendaten!K693&gt;=Einstellungen!$C$24,5,IF(Kundendaten!K693&gt;=Einstellungen!$C$25,4,IF(Kundendaten!K693&gt;=Einstellungen!$C$26,3,IF(Kundendaten!K693&gt;=Einstellungen!$C$27,2,1)))))))</f>
        <v/>
      </c>
      <c r="M692" s="37" t="str">
        <f>IF(Kundendaten!C693="","",IF(J692&lt;0,-1,IF(J692&gt;Einstellungen!$C$11,0,IF(Kundendaten!L693&gt;=Einstellungen!$C$32,5,IF(Kundendaten!L693&gt;=Einstellungen!$C$33,4,IF(Kundendaten!L693&gt;=Einstellungen!$C$34,3,IF(Kundendaten!L693&gt;=Einstellungen!$C$35,2,1)))))))</f>
        <v/>
      </c>
      <c r="N692" s="37" t="str">
        <f>IF(Kundendaten!C693="","",IF(K692=-1,"",IF(K692=0,0,IF(SUM(Einstellungen!$G$15,Einstellungen!$G$24,Einstellungen!$G$32)&lt;&gt;100,"—",ROUND((K692*Einstellungen!$G$15+L692*Einstellungen!$G$24+M692*Einstellungen!$G$32)/100,1)))))</f>
        <v/>
      </c>
      <c r="O692" s="37" t="str">
        <f>IF(Kundendaten!C693="","",IF(K692=-1,"⚠ Datenfehler",IF(K692=0,"Inaktiv",IF(SUM(Einstellungen!$G$15,Einstellungen!$G$24,Einstellungen!$G$32)&lt;&gt;100,"—",IF(N692&gt;=4,"Champion",IF(N692&gt;=3,"Entwicklung",IF(N692&gt;=2,"Gefährdet","Abwanderung")))))))</f>
        <v/>
      </c>
    </row>
    <row r="693" spans="2:15" ht="14.25" customHeight="1" x14ac:dyDescent="0.35">
      <c r="B693" s="37" t="str">
        <f>IF(Kundendaten!C694="","",Kundendaten!B694)</f>
        <v/>
      </c>
      <c r="C693" s="38" t="str">
        <f>IF(Kundendaten!C694="","",IF(Kundendaten!C694="","",Kundendaten!C694))</f>
        <v/>
      </c>
      <c r="D693" s="38" t="str">
        <f>IF(Kundendaten!C694="","",IF(Kundendaten!D694="","",Kundendaten!D694))</f>
        <v/>
      </c>
      <c r="E693" s="38" t="str">
        <f>IF(Kundendaten!C694="","",IF(Kundendaten!E694="","",Kundendaten!E694))</f>
        <v/>
      </c>
      <c r="F693" s="38" t="str">
        <f>IF(Kundendaten!C694="","",IF(Kundendaten!F694="","",Kundendaten!F694))</f>
        <v/>
      </c>
      <c r="G693" s="37" t="str">
        <f>IF(Kundendaten!C694="","",IF(Kundendaten!G694="","",Kundendaten!G694))</f>
        <v/>
      </c>
      <c r="H693" s="38" t="str">
        <f>IF(Kundendaten!C694="","",IF(Kundendaten!H694="","",Kundendaten!H694))</f>
        <v/>
      </c>
      <c r="I693" s="37" t="str">
        <f>IF(Kundendaten!C694="","",IF(Kundendaten!I694="","",IF(OR(UPPER(Kundendaten!I694)="D",UPPER(Kundendaten!I694)="DE",UPPER(Kundendaten!I694)="DEU",UPPER(Kundendaten!I694)="DEUTSCHLAND",UPPER(Kundendaten!I694)="GERMANY",UPPER(Kundendaten!I694)="GER"),"",IFERROR(UPPER(VLOOKUP(UPPER(Kundendaten!I694),Laendercodes!$A:$B,2,FALSE())),UPPER(Kundendaten!I694)))))</f>
        <v/>
      </c>
      <c r="J693" s="59" t="str">
        <f>IF(Kundendaten!C694="","",Einstellungen!$C$9-Kundendaten!J694)</f>
        <v/>
      </c>
      <c r="K693" s="37" t="str">
        <f>IF(Kundendaten!C694="","",IF(J693&lt;0,-1,IF(J693&gt;Einstellungen!$C$11,0,IF(J693&lt;=Einstellungen!$D$15,5,IF(J693&lt;=Einstellungen!$D$16,4,IF(J693&lt;=Einstellungen!$D$17,3,IF(J693&lt;=Einstellungen!$D$18,2,1)))))))</f>
        <v/>
      </c>
      <c r="L693" s="37" t="str">
        <f>IF(Kundendaten!C694="","",IF(J693&lt;0,-1,IF(J693&gt;Einstellungen!$C$11,0,IF(Kundendaten!K694&gt;=Einstellungen!$C$24,5,IF(Kundendaten!K694&gt;=Einstellungen!$C$25,4,IF(Kundendaten!K694&gt;=Einstellungen!$C$26,3,IF(Kundendaten!K694&gt;=Einstellungen!$C$27,2,1)))))))</f>
        <v/>
      </c>
      <c r="M693" s="37" t="str">
        <f>IF(Kundendaten!C694="","",IF(J693&lt;0,-1,IF(J693&gt;Einstellungen!$C$11,0,IF(Kundendaten!L694&gt;=Einstellungen!$C$32,5,IF(Kundendaten!L694&gt;=Einstellungen!$C$33,4,IF(Kundendaten!L694&gt;=Einstellungen!$C$34,3,IF(Kundendaten!L694&gt;=Einstellungen!$C$35,2,1)))))))</f>
        <v/>
      </c>
      <c r="N693" s="37" t="str">
        <f>IF(Kundendaten!C694="","",IF(K693=-1,"",IF(K693=0,0,IF(SUM(Einstellungen!$G$15,Einstellungen!$G$24,Einstellungen!$G$32)&lt;&gt;100,"—",ROUND((K693*Einstellungen!$G$15+L693*Einstellungen!$G$24+M693*Einstellungen!$G$32)/100,1)))))</f>
        <v/>
      </c>
      <c r="O693" s="37" t="str">
        <f>IF(Kundendaten!C694="","",IF(K693=-1,"⚠ Datenfehler",IF(K693=0,"Inaktiv",IF(SUM(Einstellungen!$G$15,Einstellungen!$G$24,Einstellungen!$G$32)&lt;&gt;100,"—",IF(N693&gt;=4,"Champion",IF(N693&gt;=3,"Entwicklung",IF(N693&gt;=2,"Gefährdet","Abwanderung")))))))</f>
        <v/>
      </c>
    </row>
    <row r="694" spans="2:15" ht="14.25" customHeight="1" x14ac:dyDescent="0.35">
      <c r="B694" s="37" t="str">
        <f>IF(Kundendaten!C695="","",Kundendaten!B695)</f>
        <v/>
      </c>
      <c r="C694" s="38" t="str">
        <f>IF(Kundendaten!C695="","",IF(Kundendaten!C695="","",Kundendaten!C695))</f>
        <v/>
      </c>
      <c r="D694" s="38" t="str">
        <f>IF(Kundendaten!C695="","",IF(Kundendaten!D695="","",Kundendaten!D695))</f>
        <v/>
      </c>
      <c r="E694" s="38" t="str">
        <f>IF(Kundendaten!C695="","",IF(Kundendaten!E695="","",Kundendaten!E695))</f>
        <v/>
      </c>
      <c r="F694" s="38" t="str">
        <f>IF(Kundendaten!C695="","",IF(Kundendaten!F695="","",Kundendaten!F695))</f>
        <v/>
      </c>
      <c r="G694" s="37" t="str">
        <f>IF(Kundendaten!C695="","",IF(Kundendaten!G695="","",Kundendaten!G695))</f>
        <v/>
      </c>
      <c r="H694" s="38" t="str">
        <f>IF(Kundendaten!C695="","",IF(Kundendaten!H695="","",Kundendaten!H695))</f>
        <v/>
      </c>
      <c r="I694" s="37" t="str">
        <f>IF(Kundendaten!C695="","",IF(Kundendaten!I695="","",IF(OR(UPPER(Kundendaten!I695)="D",UPPER(Kundendaten!I695)="DE",UPPER(Kundendaten!I695)="DEU",UPPER(Kundendaten!I695)="DEUTSCHLAND",UPPER(Kundendaten!I695)="GERMANY",UPPER(Kundendaten!I695)="GER"),"",IFERROR(UPPER(VLOOKUP(UPPER(Kundendaten!I695),Laendercodes!$A:$B,2,FALSE())),UPPER(Kundendaten!I695)))))</f>
        <v/>
      </c>
      <c r="J694" s="59" t="str">
        <f>IF(Kundendaten!C695="","",Einstellungen!$C$9-Kundendaten!J695)</f>
        <v/>
      </c>
      <c r="K694" s="37" t="str">
        <f>IF(Kundendaten!C695="","",IF(J694&lt;0,-1,IF(J694&gt;Einstellungen!$C$11,0,IF(J694&lt;=Einstellungen!$D$15,5,IF(J694&lt;=Einstellungen!$D$16,4,IF(J694&lt;=Einstellungen!$D$17,3,IF(J694&lt;=Einstellungen!$D$18,2,1)))))))</f>
        <v/>
      </c>
      <c r="L694" s="37" t="str">
        <f>IF(Kundendaten!C695="","",IF(J694&lt;0,-1,IF(J694&gt;Einstellungen!$C$11,0,IF(Kundendaten!K695&gt;=Einstellungen!$C$24,5,IF(Kundendaten!K695&gt;=Einstellungen!$C$25,4,IF(Kundendaten!K695&gt;=Einstellungen!$C$26,3,IF(Kundendaten!K695&gt;=Einstellungen!$C$27,2,1)))))))</f>
        <v/>
      </c>
      <c r="M694" s="37" t="str">
        <f>IF(Kundendaten!C695="","",IF(J694&lt;0,-1,IF(J694&gt;Einstellungen!$C$11,0,IF(Kundendaten!L695&gt;=Einstellungen!$C$32,5,IF(Kundendaten!L695&gt;=Einstellungen!$C$33,4,IF(Kundendaten!L695&gt;=Einstellungen!$C$34,3,IF(Kundendaten!L695&gt;=Einstellungen!$C$35,2,1)))))))</f>
        <v/>
      </c>
      <c r="N694" s="37" t="str">
        <f>IF(Kundendaten!C695="","",IF(K694=-1,"",IF(K694=0,0,IF(SUM(Einstellungen!$G$15,Einstellungen!$G$24,Einstellungen!$G$32)&lt;&gt;100,"—",ROUND((K694*Einstellungen!$G$15+L694*Einstellungen!$G$24+M694*Einstellungen!$G$32)/100,1)))))</f>
        <v/>
      </c>
      <c r="O694" s="37" t="str">
        <f>IF(Kundendaten!C695="","",IF(K694=-1,"⚠ Datenfehler",IF(K694=0,"Inaktiv",IF(SUM(Einstellungen!$G$15,Einstellungen!$G$24,Einstellungen!$G$32)&lt;&gt;100,"—",IF(N694&gt;=4,"Champion",IF(N694&gt;=3,"Entwicklung",IF(N694&gt;=2,"Gefährdet","Abwanderung")))))))</f>
        <v/>
      </c>
    </row>
    <row r="695" spans="2:15" ht="14.25" customHeight="1" x14ac:dyDescent="0.35">
      <c r="B695" s="37" t="str">
        <f>IF(Kundendaten!C696="","",Kundendaten!B696)</f>
        <v/>
      </c>
      <c r="C695" s="38" t="str">
        <f>IF(Kundendaten!C696="","",IF(Kundendaten!C696="","",Kundendaten!C696))</f>
        <v/>
      </c>
      <c r="D695" s="38" t="str">
        <f>IF(Kundendaten!C696="","",IF(Kundendaten!D696="","",Kundendaten!D696))</f>
        <v/>
      </c>
      <c r="E695" s="38" t="str">
        <f>IF(Kundendaten!C696="","",IF(Kundendaten!E696="","",Kundendaten!E696))</f>
        <v/>
      </c>
      <c r="F695" s="38" t="str">
        <f>IF(Kundendaten!C696="","",IF(Kundendaten!F696="","",Kundendaten!F696))</f>
        <v/>
      </c>
      <c r="G695" s="37" t="str">
        <f>IF(Kundendaten!C696="","",IF(Kundendaten!G696="","",Kundendaten!G696))</f>
        <v/>
      </c>
      <c r="H695" s="38" t="str">
        <f>IF(Kundendaten!C696="","",IF(Kundendaten!H696="","",Kundendaten!H696))</f>
        <v/>
      </c>
      <c r="I695" s="37" t="str">
        <f>IF(Kundendaten!C696="","",IF(Kundendaten!I696="","",IF(OR(UPPER(Kundendaten!I696)="D",UPPER(Kundendaten!I696)="DE",UPPER(Kundendaten!I696)="DEU",UPPER(Kundendaten!I696)="DEUTSCHLAND",UPPER(Kundendaten!I696)="GERMANY",UPPER(Kundendaten!I696)="GER"),"",IFERROR(UPPER(VLOOKUP(UPPER(Kundendaten!I696),Laendercodes!$A:$B,2,FALSE())),UPPER(Kundendaten!I696)))))</f>
        <v/>
      </c>
      <c r="J695" s="59" t="str">
        <f>IF(Kundendaten!C696="","",Einstellungen!$C$9-Kundendaten!J696)</f>
        <v/>
      </c>
      <c r="K695" s="37" t="str">
        <f>IF(Kundendaten!C696="","",IF(J695&lt;0,-1,IF(J695&gt;Einstellungen!$C$11,0,IF(J695&lt;=Einstellungen!$D$15,5,IF(J695&lt;=Einstellungen!$D$16,4,IF(J695&lt;=Einstellungen!$D$17,3,IF(J695&lt;=Einstellungen!$D$18,2,1)))))))</f>
        <v/>
      </c>
      <c r="L695" s="37" t="str">
        <f>IF(Kundendaten!C696="","",IF(J695&lt;0,-1,IF(J695&gt;Einstellungen!$C$11,0,IF(Kundendaten!K696&gt;=Einstellungen!$C$24,5,IF(Kundendaten!K696&gt;=Einstellungen!$C$25,4,IF(Kundendaten!K696&gt;=Einstellungen!$C$26,3,IF(Kundendaten!K696&gt;=Einstellungen!$C$27,2,1)))))))</f>
        <v/>
      </c>
      <c r="M695" s="37" t="str">
        <f>IF(Kundendaten!C696="","",IF(J695&lt;0,-1,IF(J695&gt;Einstellungen!$C$11,0,IF(Kundendaten!L696&gt;=Einstellungen!$C$32,5,IF(Kundendaten!L696&gt;=Einstellungen!$C$33,4,IF(Kundendaten!L696&gt;=Einstellungen!$C$34,3,IF(Kundendaten!L696&gt;=Einstellungen!$C$35,2,1)))))))</f>
        <v/>
      </c>
      <c r="N695" s="37" t="str">
        <f>IF(Kundendaten!C696="","",IF(K695=-1,"",IF(K695=0,0,IF(SUM(Einstellungen!$G$15,Einstellungen!$G$24,Einstellungen!$G$32)&lt;&gt;100,"—",ROUND((K695*Einstellungen!$G$15+L695*Einstellungen!$G$24+M695*Einstellungen!$G$32)/100,1)))))</f>
        <v/>
      </c>
      <c r="O695" s="37" t="str">
        <f>IF(Kundendaten!C696="","",IF(K695=-1,"⚠ Datenfehler",IF(K695=0,"Inaktiv",IF(SUM(Einstellungen!$G$15,Einstellungen!$G$24,Einstellungen!$G$32)&lt;&gt;100,"—",IF(N695&gt;=4,"Champion",IF(N695&gt;=3,"Entwicklung",IF(N695&gt;=2,"Gefährdet","Abwanderung")))))))</f>
        <v/>
      </c>
    </row>
    <row r="696" spans="2:15" ht="14.25" customHeight="1" x14ac:dyDescent="0.35">
      <c r="B696" s="37" t="str">
        <f>IF(Kundendaten!C697="","",Kundendaten!B697)</f>
        <v/>
      </c>
      <c r="C696" s="38" t="str">
        <f>IF(Kundendaten!C697="","",IF(Kundendaten!C697="","",Kundendaten!C697))</f>
        <v/>
      </c>
      <c r="D696" s="38" t="str">
        <f>IF(Kundendaten!C697="","",IF(Kundendaten!D697="","",Kundendaten!D697))</f>
        <v/>
      </c>
      <c r="E696" s="38" t="str">
        <f>IF(Kundendaten!C697="","",IF(Kundendaten!E697="","",Kundendaten!E697))</f>
        <v/>
      </c>
      <c r="F696" s="38" t="str">
        <f>IF(Kundendaten!C697="","",IF(Kundendaten!F697="","",Kundendaten!F697))</f>
        <v/>
      </c>
      <c r="G696" s="37" t="str">
        <f>IF(Kundendaten!C697="","",IF(Kundendaten!G697="","",Kundendaten!G697))</f>
        <v/>
      </c>
      <c r="H696" s="38" t="str">
        <f>IF(Kundendaten!C697="","",IF(Kundendaten!H697="","",Kundendaten!H697))</f>
        <v/>
      </c>
      <c r="I696" s="37" t="str">
        <f>IF(Kundendaten!C697="","",IF(Kundendaten!I697="","",IF(OR(UPPER(Kundendaten!I697)="D",UPPER(Kundendaten!I697)="DE",UPPER(Kundendaten!I697)="DEU",UPPER(Kundendaten!I697)="DEUTSCHLAND",UPPER(Kundendaten!I697)="GERMANY",UPPER(Kundendaten!I697)="GER"),"",IFERROR(UPPER(VLOOKUP(UPPER(Kundendaten!I697),Laendercodes!$A:$B,2,FALSE())),UPPER(Kundendaten!I697)))))</f>
        <v/>
      </c>
      <c r="J696" s="59" t="str">
        <f>IF(Kundendaten!C697="","",Einstellungen!$C$9-Kundendaten!J697)</f>
        <v/>
      </c>
      <c r="K696" s="37" t="str">
        <f>IF(Kundendaten!C697="","",IF(J696&lt;0,-1,IF(J696&gt;Einstellungen!$C$11,0,IF(J696&lt;=Einstellungen!$D$15,5,IF(J696&lt;=Einstellungen!$D$16,4,IF(J696&lt;=Einstellungen!$D$17,3,IF(J696&lt;=Einstellungen!$D$18,2,1)))))))</f>
        <v/>
      </c>
      <c r="L696" s="37" t="str">
        <f>IF(Kundendaten!C697="","",IF(J696&lt;0,-1,IF(J696&gt;Einstellungen!$C$11,0,IF(Kundendaten!K697&gt;=Einstellungen!$C$24,5,IF(Kundendaten!K697&gt;=Einstellungen!$C$25,4,IF(Kundendaten!K697&gt;=Einstellungen!$C$26,3,IF(Kundendaten!K697&gt;=Einstellungen!$C$27,2,1)))))))</f>
        <v/>
      </c>
      <c r="M696" s="37" t="str">
        <f>IF(Kundendaten!C697="","",IF(J696&lt;0,-1,IF(J696&gt;Einstellungen!$C$11,0,IF(Kundendaten!L697&gt;=Einstellungen!$C$32,5,IF(Kundendaten!L697&gt;=Einstellungen!$C$33,4,IF(Kundendaten!L697&gt;=Einstellungen!$C$34,3,IF(Kundendaten!L697&gt;=Einstellungen!$C$35,2,1)))))))</f>
        <v/>
      </c>
      <c r="N696" s="37" t="str">
        <f>IF(Kundendaten!C697="","",IF(K696=-1,"",IF(K696=0,0,IF(SUM(Einstellungen!$G$15,Einstellungen!$G$24,Einstellungen!$G$32)&lt;&gt;100,"—",ROUND((K696*Einstellungen!$G$15+L696*Einstellungen!$G$24+M696*Einstellungen!$G$32)/100,1)))))</f>
        <v/>
      </c>
      <c r="O696" s="37" t="str">
        <f>IF(Kundendaten!C697="","",IF(K696=-1,"⚠ Datenfehler",IF(K696=0,"Inaktiv",IF(SUM(Einstellungen!$G$15,Einstellungen!$G$24,Einstellungen!$G$32)&lt;&gt;100,"—",IF(N696&gt;=4,"Champion",IF(N696&gt;=3,"Entwicklung",IF(N696&gt;=2,"Gefährdet","Abwanderung")))))))</f>
        <v/>
      </c>
    </row>
    <row r="697" spans="2:15" ht="14.25" customHeight="1" x14ac:dyDescent="0.35">
      <c r="B697" s="37" t="str">
        <f>IF(Kundendaten!C698="","",Kundendaten!B698)</f>
        <v/>
      </c>
      <c r="C697" s="38" t="str">
        <f>IF(Kundendaten!C698="","",IF(Kundendaten!C698="","",Kundendaten!C698))</f>
        <v/>
      </c>
      <c r="D697" s="38" t="str">
        <f>IF(Kundendaten!C698="","",IF(Kundendaten!D698="","",Kundendaten!D698))</f>
        <v/>
      </c>
      <c r="E697" s="38" t="str">
        <f>IF(Kundendaten!C698="","",IF(Kundendaten!E698="","",Kundendaten!E698))</f>
        <v/>
      </c>
      <c r="F697" s="38" t="str">
        <f>IF(Kundendaten!C698="","",IF(Kundendaten!F698="","",Kundendaten!F698))</f>
        <v/>
      </c>
      <c r="G697" s="37" t="str">
        <f>IF(Kundendaten!C698="","",IF(Kundendaten!G698="","",Kundendaten!G698))</f>
        <v/>
      </c>
      <c r="H697" s="38" t="str">
        <f>IF(Kundendaten!C698="","",IF(Kundendaten!H698="","",Kundendaten!H698))</f>
        <v/>
      </c>
      <c r="I697" s="37" t="str">
        <f>IF(Kundendaten!C698="","",IF(Kundendaten!I698="","",IF(OR(UPPER(Kundendaten!I698)="D",UPPER(Kundendaten!I698)="DE",UPPER(Kundendaten!I698)="DEU",UPPER(Kundendaten!I698)="DEUTSCHLAND",UPPER(Kundendaten!I698)="GERMANY",UPPER(Kundendaten!I698)="GER"),"",IFERROR(UPPER(VLOOKUP(UPPER(Kundendaten!I698),Laendercodes!$A:$B,2,FALSE())),UPPER(Kundendaten!I698)))))</f>
        <v/>
      </c>
      <c r="J697" s="59" t="str">
        <f>IF(Kundendaten!C698="","",Einstellungen!$C$9-Kundendaten!J698)</f>
        <v/>
      </c>
      <c r="K697" s="37" t="str">
        <f>IF(Kundendaten!C698="","",IF(J697&lt;0,-1,IF(J697&gt;Einstellungen!$C$11,0,IF(J697&lt;=Einstellungen!$D$15,5,IF(J697&lt;=Einstellungen!$D$16,4,IF(J697&lt;=Einstellungen!$D$17,3,IF(J697&lt;=Einstellungen!$D$18,2,1)))))))</f>
        <v/>
      </c>
      <c r="L697" s="37" t="str">
        <f>IF(Kundendaten!C698="","",IF(J697&lt;0,-1,IF(J697&gt;Einstellungen!$C$11,0,IF(Kundendaten!K698&gt;=Einstellungen!$C$24,5,IF(Kundendaten!K698&gt;=Einstellungen!$C$25,4,IF(Kundendaten!K698&gt;=Einstellungen!$C$26,3,IF(Kundendaten!K698&gt;=Einstellungen!$C$27,2,1)))))))</f>
        <v/>
      </c>
      <c r="M697" s="37" t="str">
        <f>IF(Kundendaten!C698="","",IF(J697&lt;0,-1,IF(J697&gt;Einstellungen!$C$11,0,IF(Kundendaten!L698&gt;=Einstellungen!$C$32,5,IF(Kundendaten!L698&gt;=Einstellungen!$C$33,4,IF(Kundendaten!L698&gt;=Einstellungen!$C$34,3,IF(Kundendaten!L698&gt;=Einstellungen!$C$35,2,1)))))))</f>
        <v/>
      </c>
      <c r="N697" s="37" t="str">
        <f>IF(Kundendaten!C698="","",IF(K697=-1,"",IF(K697=0,0,IF(SUM(Einstellungen!$G$15,Einstellungen!$G$24,Einstellungen!$G$32)&lt;&gt;100,"—",ROUND((K697*Einstellungen!$G$15+L697*Einstellungen!$G$24+M697*Einstellungen!$G$32)/100,1)))))</f>
        <v/>
      </c>
      <c r="O697" s="37" t="str">
        <f>IF(Kundendaten!C698="","",IF(K697=-1,"⚠ Datenfehler",IF(K697=0,"Inaktiv",IF(SUM(Einstellungen!$G$15,Einstellungen!$G$24,Einstellungen!$G$32)&lt;&gt;100,"—",IF(N697&gt;=4,"Champion",IF(N697&gt;=3,"Entwicklung",IF(N697&gt;=2,"Gefährdet","Abwanderung")))))))</f>
        <v/>
      </c>
    </row>
    <row r="698" spans="2:15" ht="14.25" customHeight="1" x14ac:dyDescent="0.35">
      <c r="B698" s="37" t="str">
        <f>IF(Kundendaten!C699="","",Kundendaten!B699)</f>
        <v/>
      </c>
      <c r="C698" s="38" t="str">
        <f>IF(Kundendaten!C699="","",IF(Kundendaten!C699="","",Kundendaten!C699))</f>
        <v/>
      </c>
      <c r="D698" s="38" t="str">
        <f>IF(Kundendaten!C699="","",IF(Kundendaten!D699="","",Kundendaten!D699))</f>
        <v/>
      </c>
      <c r="E698" s="38" t="str">
        <f>IF(Kundendaten!C699="","",IF(Kundendaten!E699="","",Kundendaten!E699))</f>
        <v/>
      </c>
      <c r="F698" s="38" t="str">
        <f>IF(Kundendaten!C699="","",IF(Kundendaten!F699="","",Kundendaten!F699))</f>
        <v/>
      </c>
      <c r="G698" s="37" t="str">
        <f>IF(Kundendaten!C699="","",IF(Kundendaten!G699="","",Kundendaten!G699))</f>
        <v/>
      </c>
      <c r="H698" s="38" t="str">
        <f>IF(Kundendaten!C699="","",IF(Kundendaten!H699="","",Kundendaten!H699))</f>
        <v/>
      </c>
      <c r="I698" s="37" t="str">
        <f>IF(Kundendaten!C699="","",IF(Kundendaten!I699="","",IF(OR(UPPER(Kundendaten!I699)="D",UPPER(Kundendaten!I699)="DE",UPPER(Kundendaten!I699)="DEU",UPPER(Kundendaten!I699)="DEUTSCHLAND",UPPER(Kundendaten!I699)="GERMANY",UPPER(Kundendaten!I699)="GER"),"",IFERROR(UPPER(VLOOKUP(UPPER(Kundendaten!I699),Laendercodes!$A:$B,2,FALSE())),UPPER(Kundendaten!I699)))))</f>
        <v/>
      </c>
      <c r="J698" s="59" t="str">
        <f>IF(Kundendaten!C699="","",Einstellungen!$C$9-Kundendaten!J699)</f>
        <v/>
      </c>
      <c r="K698" s="37" t="str">
        <f>IF(Kundendaten!C699="","",IF(J698&lt;0,-1,IF(J698&gt;Einstellungen!$C$11,0,IF(J698&lt;=Einstellungen!$D$15,5,IF(J698&lt;=Einstellungen!$D$16,4,IF(J698&lt;=Einstellungen!$D$17,3,IF(J698&lt;=Einstellungen!$D$18,2,1)))))))</f>
        <v/>
      </c>
      <c r="L698" s="37" t="str">
        <f>IF(Kundendaten!C699="","",IF(J698&lt;0,-1,IF(J698&gt;Einstellungen!$C$11,0,IF(Kundendaten!K699&gt;=Einstellungen!$C$24,5,IF(Kundendaten!K699&gt;=Einstellungen!$C$25,4,IF(Kundendaten!K699&gt;=Einstellungen!$C$26,3,IF(Kundendaten!K699&gt;=Einstellungen!$C$27,2,1)))))))</f>
        <v/>
      </c>
      <c r="M698" s="37" t="str">
        <f>IF(Kundendaten!C699="","",IF(J698&lt;0,-1,IF(J698&gt;Einstellungen!$C$11,0,IF(Kundendaten!L699&gt;=Einstellungen!$C$32,5,IF(Kundendaten!L699&gt;=Einstellungen!$C$33,4,IF(Kundendaten!L699&gt;=Einstellungen!$C$34,3,IF(Kundendaten!L699&gt;=Einstellungen!$C$35,2,1)))))))</f>
        <v/>
      </c>
      <c r="N698" s="37" t="str">
        <f>IF(Kundendaten!C699="","",IF(K698=-1,"",IF(K698=0,0,IF(SUM(Einstellungen!$G$15,Einstellungen!$G$24,Einstellungen!$G$32)&lt;&gt;100,"—",ROUND((K698*Einstellungen!$G$15+L698*Einstellungen!$G$24+M698*Einstellungen!$G$32)/100,1)))))</f>
        <v/>
      </c>
      <c r="O698" s="37" t="str">
        <f>IF(Kundendaten!C699="","",IF(K698=-1,"⚠ Datenfehler",IF(K698=0,"Inaktiv",IF(SUM(Einstellungen!$G$15,Einstellungen!$G$24,Einstellungen!$G$32)&lt;&gt;100,"—",IF(N698&gt;=4,"Champion",IF(N698&gt;=3,"Entwicklung",IF(N698&gt;=2,"Gefährdet","Abwanderung")))))))</f>
        <v/>
      </c>
    </row>
    <row r="699" spans="2:15" ht="14.25" customHeight="1" x14ac:dyDescent="0.35">
      <c r="B699" s="37" t="str">
        <f>IF(Kundendaten!C700="","",Kundendaten!B700)</f>
        <v/>
      </c>
      <c r="C699" s="38" t="str">
        <f>IF(Kundendaten!C700="","",IF(Kundendaten!C700="","",Kundendaten!C700))</f>
        <v/>
      </c>
      <c r="D699" s="38" t="str">
        <f>IF(Kundendaten!C700="","",IF(Kundendaten!D700="","",Kundendaten!D700))</f>
        <v/>
      </c>
      <c r="E699" s="38" t="str">
        <f>IF(Kundendaten!C700="","",IF(Kundendaten!E700="","",Kundendaten!E700))</f>
        <v/>
      </c>
      <c r="F699" s="38" t="str">
        <f>IF(Kundendaten!C700="","",IF(Kundendaten!F700="","",Kundendaten!F700))</f>
        <v/>
      </c>
      <c r="G699" s="37" t="str">
        <f>IF(Kundendaten!C700="","",IF(Kundendaten!G700="","",Kundendaten!G700))</f>
        <v/>
      </c>
      <c r="H699" s="38" t="str">
        <f>IF(Kundendaten!C700="","",IF(Kundendaten!H700="","",Kundendaten!H700))</f>
        <v/>
      </c>
      <c r="I699" s="37" t="str">
        <f>IF(Kundendaten!C700="","",IF(Kundendaten!I700="","",IF(OR(UPPER(Kundendaten!I700)="D",UPPER(Kundendaten!I700)="DE",UPPER(Kundendaten!I700)="DEU",UPPER(Kundendaten!I700)="DEUTSCHLAND",UPPER(Kundendaten!I700)="GERMANY",UPPER(Kundendaten!I700)="GER"),"",IFERROR(UPPER(VLOOKUP(UPPER(Kundendaten!I700),Laendercodes!$A:$B,2,FALSE())),UPPER(Kundendaten!I700)))))</f>
        <v/>
      </c>
      <c r="J699" s="59" t="str">
        <f>IF(Kundendaten!C700="","",Einstellungen!$C$9-Kundendaten!J700)</f>
        <v/>
      </c>
      <c r="K699" s="37" t="str">
        <f>IF(Kundendaten!C700="","",IF(J699&lt;0,-1,IF(J699&gt;Einstellungen!$C$11,0,IF(J699&lt;=Einstellungen!$D$15,5,IF(J699&lt;=Einstellungen!$D$16,4,IF(J699&lt;=Einstellungen!$D$17,3,IF(J699&lt;=Einstellungen!$D$18,2,1)))))))</f>
        <v/>
      </c>
      <c r="L699" s="37" t="str">
        <f>IF(Kundendaten!C700="","",IF(J699&lt;0,-1,IF(J699&gt;Einstellungen!$C$11,0,IF(Kundendaten!K700&gt;=Einstellungen!$C$24,5,IF(Kundendaten!K700&gt;=Einstellungen!$C$25,4,IF(Kundendaten!K700&gt;=Einstellungen!$C$26,3,IF(Kundendaten!K700&gt;=Einstellungen!$C$27,2,1)))))))</f>
        <v/>
      </c>
      <c r="M699" s="37" t="str">
        <f>IF(Kundendaten!C700="","",IF(J699&lt;0,-1,IF(J699&gt;Einstellungen!$C$11,0,IF(Kundendaten!L700&gt;=Einstellungen!$C$32,5,IF(Kundendaten!L700&gt;=Einstellungen!$C$33,4,IF(Kundendaten!L700&gt;=Einstellungen!$C$34,3,IF(Kundendaten!L700&gt;=Einstellungen!$C$35,2,1)))))))</f>
        <v/>
      </c>
      <c r="N699" s="37" t="str">
        <f>IF(Kundendaten!C700="","",IF(K699=-1,"",IF(K699=0,0,IF(SUM(Einstellungen!$G$15,Einstellungen!$G$24,Einstellungen!$G$32)&lt;&gt;100,"—",ROUND((K699*Einstellungen!$G$15+L699*Einstellungen!$G$24+M699*Einstellungen!$G$32)/100,1)))))</f>
        <v/>
      </c>
      <c r="O699" s="37" t="str">
        <f>IF(Kundendaten!C700="","",IF(K699=-1,"⚠ Datenfehler",IF(K699=0,"Inaktiv",IF(SUM(Einstellungen!$G$15,Einstellungen!$G$24,Einstellungen!$G$32)&lt;&gt;100,"—",IF(N699&gt;=4,"Champion",IF(N699&gt;=3,"Entwicklung",IF(N699&gt;=2,"Gefährdet","Abwanderung")))))))</f>
        <v/>
      </c>
    </row>
    <row r="700" spans="2:15" ht="14.25" customHeight="1" x14ac:dyDescent="0.35">
      <c r="B700" s="37" t="str">
        <f>IF(Kundendaten!C701="","",Kundendaten!B701)</f>
        <v/>
      </c>
      <c r="C700" s="38" t="str">
        <f>IF(Kundendaten!C701="","",IF(Kundendaten!C701="","",Kundendaten!C701))</f>
        <v/>
      </c>
      <c r="D700" s="38" t="str">
        <f>IF(Kundendaten!C701="","",IF(Kundendaten!D701="","",Kundendaten!D701))</f>
        <v/>
      </c>
      <c r="E700" s="38" t="str">
        <f>IF(Kundendaten!C701="","",IF(Kundendaten!E701="","",Kundendaten!E701))</f>
        <v/>
      </c>
      <c r="F700" s="38" t="str">
        <f>IF(Kundendaten!C701="","",IF(Kundendaten!F701="","",Kundendaten!F701))</f>
        <v/>
      </c>
      <c r="G700" s="37" t="str">
        <f>IF(Kundendaten!C701="","",IF(Kundendaten!G701="","",Kundendaten!G701))</f>
        <v/>
      </c>
      <c r="H700" s="38" t="str">
        <f>IF(Kundendaten!C701="","",IF(Kundendaten!H701="","",Kundendaten!H701))</f>
        <v/>
      </c>
      <c r="I700" s="37" t="str">
        <f>IF(Kundendaten!C701="","",IF(Kundendaten!I701="","",IF(OR(UPPER(Kundendaten!I701)="D",UPPER(Kundendaten!I701)="DE",UPPER(Kundendaten!I701)="DEU",UPPER(Kundendaten!I701)="DEUTSCHLAND",UPPER(Kundendaten!I701)="GERMANY",UPPER(Kundendaten!I701)="GER"),"",IFERROR(UPPER(VLOOKUP(UPPER(Kundendaten!I701),Laendercodes!$A:$B,2,FALSE())),UPPER(Kundendaten!I701)))))</f>
        <v/>
      </c>
      <c r="J700" s="59" t="str">
        <f>IF(Kundendaten!C701="","",Einstellungen!$C$9-Kundendaten!J701)</f>
        <v/>
      </c>
      <c r="K700" s="37" t="str">
        <f>IF(Kundendaten!C701="","",IF(J700&lt;0,-1,IF(J700&gt;Einstellungen!$C$11,0,IF(J700&lt;=Einstellungen!$D$15,5,IF(J700&lt;=Einstellungen!$D$16,4,IF(J700&lt;=Einstellungen!$D$17,3,IF(J700&lt;=Einstellungen!$D$18,2,1)))))))</f>
        <v/>
      </c>
      <c r="L700" s="37" t="str">
        <f>IF(Kundendaten!C701="","",IF(J700&lt;0,-1,IF(J700&gt;Einstellungen!$C$11,0,IF(Kundendaten!K701&gt;=Einstellungen!$C$24,5,IF(Kundendaten!K701&gt;=Einstellungen!$C$25,4,IF(Kundendaten!K701&gt;=Einstellungen!$C$26,3,IF(Kundendaten!K701&gt;=Einstellungen!$C$27,2,1)))))))</f>
        <v/>
      </c>
      <c r="M700" s="37" t="str">
        <f>IF(Kundendaten!C701="","",IF(J700&lt;0,-1,IF(J700&gt;Einstellungen!$C$11,0,IF(Kundendaten!L701&gt;=Einstellungen!$C$32,5,IF(Kundendaten!L701&gt;=Einstellungen!$C$33,4,IF(Kundendaten!L701&gt;=Einstellungen!$C$34,3,IF(Kundendaten!L701&gt;=Einstellungen!$C$35,2,1)))))))</f>
        <v/>
      </c>
      <c r="N700" s="37" t="str">
        <f>IF(Kundendaten!C701="","",IF(K700=-1,"",IF(K700=0,0,IF(SUM(Einstellungen!$G$15,Einstellungen!$G$24,Einstellungen!$G$32)&lt;&gt;100,"—",ROUND((K700*Einstellungen!$G$15+L700*Einstellungen!$G$24+M700*Einstellungen!$G$32)/100,1)))))</f>
        <v/>
      </c>
      <c r="O700" s="37" t="str">
        <f>IF(Kundendaten!C701="","",IF(K700=-1,"⚠ Datenfehler",IF(K700=0,"Inaktiv",IF(SUM(Einstellungen!$G$15,Einstellungen!$G$24,Einstellungen!$G$32)&lt;&gt;100,"—",IF(N700&gt;=4,"Champion",IF(N700&gt;=3,"Entwicklung",IF(N700&gt;=2,"Gefährdet","Abwanderung")))))))</f>
        <v/>
      </c>
    </row>
    <row r="701" spans="2:15" ht="14.25" customHeight="1" x14ac:dyDescent="0.35">
      <c r="B701" s="37" t="str">
        <f>IF(Kundendaten!C702="","",Kundendaten!B702)</f>
        <v/>
      </c>
      <c r="C701" s="38" t="str">
        <f>IF(Kundendaten!C702="","",IF(Kundendaten!C702="","",Kundendaten!C702))</f>
        <v/>
      </c>
      <c r="D701" s="38" t="str">
        <f>IF(Kundendaten!C702="","",IF(Kundendaten!D702="","",Kundendaten!D702))</f>
        <v/>
      </c>
      <c r="E701" s="38" t="str">
        <f>IF(Kundendaten!C702="","",IF(Kundendaten!E702="","",Kundendaten!E702))</f>
        <v/>
      </c>
      <c r="F701" s="38" t="str">
        <f>IF(Kundendaten!C702="","",IF(Kundendaten!F702="","",Kundendaten!F702))</f>
        <v/>
      </c>
      <c r="G701" s="37" t="str">
        <f>IF(Kundendaten!C702="","",IF(Kundendaten!G702="","",Kundendaten!G702))</f>
        <v/>
      </c>
      <c r="H701" s="38" t="str">
        <f>IF(Kundendaten!C702="","",IF(Kundendaten!H702="","",Kundendaten!H702))</f>
        <v/>
      </c>
      <c r="I701" s="37" t="str">
        <f>IF(Kundendaten!C702="","",IF(Kundendaten!I702="","",IF(OR(UPPER(Kundendaten!I702)="D",UPPER(Kundendaten!I702)="DE",UPPER(Kundendaten!I702)="DEU",UPPER(Kundendaten!I702)="DEUTSCHLAND",UPPER(Kundendaten!I702)="GERMANY",UPPER(Kundendaten!I702)="GER"),"",IFERROR(UPPER(VLOOKUP(UPPER(Kundendaten!I702),Laendercodes!$A:$B,2,FALSE())),UPPER(Kundendaten!I702)))))</f>
        <v/>
      </c>
      <c r="J701" s="59" t="str">
        <f>IF(Kundendaten!C702="","",Einstellungen!$C$9-Kundendaten!J702)</f>
        <v/>
      </c>
      <c r="K701" s="37" t="str">
        <f>IF(Kundendaten!C702="","",IF(J701&lt;0,-1,IF(J701&gt;Einstellungen!$C$11,0,IF(J701&lt;=Einstellungen!$D$15,5,IF(J701&lt;=Einstellungen!$D$16,4,IF(J701&lt;=Einstellungen!$D$17,3,IF(J701&lt;=Einstellungen!$D$18,2,1)))))))</f>
        <v/>
      </c>
      <c r="L701" s="37" t="str">
        <f>IF(Kundendaten!C702="","",IF(J701&lt;0,-1,IF(J701&gt;Einstellungen!$C$11,0,IF(Kundendaten!K702&gt;=Einstellungen!$C$24,5,IF(Kundendaten!K702&gt;=Einstellungen!$C$25,4,IF(Kundendaten!K702&gt;=Einstellungen!$C$26,3,IF(Kundendaten!K702&gt;=Einstellungen!$C$27,2,1)))))))</f>
        <v/>
      </c>
      <c r="M701" s="37" t="str">
        <f>IF(Kundendaten!C702="","",IF(J701&lt;0,-1,IF(J701&gt;Einstellungen!$C$11,0,IF(Kundendaten!L702&gt;=Einstellungen!$C$32,5,IF(Kundendaten!L702&gt;=Einstellungen!$C$33,4,IF(Kundendaten!L702&gt;=Einstellungen!$C$34,3,IF(Kundendaten!L702&gt;=Einstellungen!$C$35,2,1)))))))</f>
        <v/>
      </c>
      <c r="N701" s="37" t="str">
        <f>IF(Kundendaten!C702="","",IF(K701=-1,"",IF(K701=0,0,IF(SUM(Einstellungen!$G$15,Einstellungen!$G$24,Einstellungen!$G$32)&lt;&gt;100,"—",ROUND((K701*Einstellungen!$G$15+L701*Einstellungen!$G$24+M701*Einstellungen!$G$32)/100,1)))))</f>
        <v/>
      </c>
      <c r="O701" s="37" t="str">
        <f>IF(Kundendaten!C702="","",IF(K701=-1,"⚠ Datenfehler",IF(K701=0,"Inaktiv",IF(SUM(Einstellungen!$G$15,Einstellungen!$G$24,Einstellungen!$G$32)&lt;&gt;100,"—",IF(N701&gt;=4,"Champion",IF(N701&gt;=3,"Entwicklung",IF(N701&gt;=2,"Gefährdet","Abwanderung")))))))</f>
        <v/>
      </c>
    </row>
    <row r="702" spans="2:15" ht="14.25" customHeight="1" x14ac:dyDescent="0.35">
      <c r="B702" s="37" t="str">
        <f>IF(Kundendaten!C703="","",Kundendaten!B703)</f>
        <v/>
      </c>
      <c r="C702" s="38" t="str">
        <f>IF(Kundendaten!C703="","",IF(Kundendaten!C703="","",Kundendaten!C703))</f>
        <v/>
      </c>
      <c r="D702" s="38" t="str">
        <f>IF(Kundendaten!C703="","",IF(Kundendaten!D703="","",Kundendaten!D703))</f>
        <v/>
      </c>
      <c r="E702" s="38" t="str">
        <f>IF(Kundendaten!C703="","",IF(Kundendaten!E703="","",Kundendaten!E703))</f>
        <v/>
      </c>
      <c r="F702" s="38" t="str">
        <f>IF(Kundendaten!C703="","",IF(Kundendaten!F703="","",Kundendaten!F703))</f>
        <v/>
      </c>
      <c r="G702" s="37" t="str">
        <f>IF(Kundendaten!C703="","",IF(Kundendaten!G703="","",Kundendaten!G703))</f>
        <v/>
      </c>
      <c r="H702" s="38" t="str">
        <f>IF(Kundendaten!C703="","",IF(Kundendaten!H703="","",Kundendaten!H703))</f>
        <v/>
      </c>
      <c r="I702" s="37" t="str">
        <f>IF(Kundendaten!C703="","",IF(Kundendaten!I703="","",IF(OR(UPPER(Kundendaten!I703)="D",UPPER(Kundendaten!I703)="DE",UPPER(Kundendaten!I703)="DEU",UPPER(Kundendaten!I703)="DEUTSCHLAND",UPPER(Kundendaten!I703)="GERMANY",UPPER(Kundendaten!I703)="GER"),"",IFERROR(UPPER(VLOOKUP(UPPER(Kundendaten!I703),Laendercodes!$A:$B,2,FALSE())),UPPER(Kundendaten!I703)))))</f>
        <v/>
      </c>
      <c r="J702" s="59" t="str">
        <f>IF(Kundendaten!C703="","",Einstellungen!$C$9-Kundendaten!J703)</f>
        <v/>
      </c>
      <c r="K702" s="37" t="str">
        <f>IF(Kundendaten!C703="","",IF(J702&lt;0,-1,IF(J702&gt;Einstellungen!$C$11,0,IF(J702&lt;=Einstellungen!$D$15,5,IF(J702&lt;=Einstellungen!$D$16,4,IF(J702&lt;=Einstellungen!$D$17,3,IF(J702&lt;=Einstellungen!$D$18,2,1)))))))</f>
        <v/>
      </c>
      <c r="L702" s="37" t="str">
        <f>IF(Kundendaten!C703="","",IF(J702&lt;0,-1,IF(J702&gt;Einstellungen!$C$11,0,IF(Kundendaten!K703&gt;=Einstellungen!$C$24,5,IF(Kundendaten!K703&gt;=Einstellungen!$C$25,4,IF(Kundendaten!K703&gt;=Einstellungen!$C$26,3,IF(Kundendaten!K703&gt;=Einstellungen!$C$27,2,1)))))))</f>
        <v/>
      </c>
      <c r="M702" s="37" t="str">
        <f>IF(Kundendaten!C703="","",IF(J702&lt;0,-1,IF(J702&gt;Einstellungen!$C$11,0,IF(Kundendaten!L703&gt;=Einstellungen!$C$32,5,IF(Kundendaten!L703&gt;=Einstellungen!$C$33,4,IF(Kundendaten!L703&gt;=Einstellungen!$C$34,3,IF(Kundendaten!L703&gt;=Einstellungen!$C$35,2,1)))))))</f>
        <v/>
      </c>
      <c r="N702" s="37" t="str">
        <f>IF(Kundendaten!C703="","",IF(K702=-1,"",IF(K702=0,0,IF(SUM(Einstellungen!$G$15,Einstellungen!$G$24,Einstellungen!$G$32)&lt;&gt;100,"—",ROUND((K702*Einstellungen!$G$15+L702*Einstellungen!$G$24+M702*Einstellungen!$G$32)/100,1)))))</f>
        <v/>
      </c>
      <c r="O702" s="37" t="str">
        <f>IF(Kundendaten!C703="","",IF(K702=-1,"⚠ Datenfehler",IF(K702=0,"Inaktiv",IF(SUM(Einstellungen!$G$15,Einstellungen!$G$24,Einstellungen!$G$32)&lt;&gt;100,"—",IF(N702&gt;=4,"Champion",IF(N702&gt;=3,"Entwicklung",IF(N702&gt;=2,"Gefährdet","Abwanderung")))))))</f>
        <v/>
      </c>
    </row>
    <row r="703" spans="2:15" ht="14.25" customHeight="1" x14ac:dyDescent="0.35">
      <c r="B703" s="37" t="str">
        <f>IF(Kundendaten!C704="","",Kundendaten!B704)</f>
        <v/>
      </c>
      <c r="C703" s="38" t="str">
        <f>IF(Kundendaten!C704="","",IF(Kundendaten!C704="","",Kundendaten!C704))</f>
        <v/>
      </c>
      <c r="D703" s="38" t="str">
        <f>IF(Kundendaten!C704="","",IF(Kundendaten!D704="","",Kundendaten!D704))</f>
        <v/>
      </c>
      <c r="E703" s="38" t="str">
        <f>IF(Kundendaten!C704="","",IF(Kundendaten!E704="","",Kundendaten!E704))</f>
        <v/>
      </c>
      <c r="F703" s="38" t="str">
        <f>IF(Kundendaten!C704="","",IF(Kundendaten!F704="","",Kundendaten!F704))</f>
        <v/>
      </c>
      <c r="G703" s="37" t="str">
        <f>IF(Kundendaten!C704="","",IF(Kundendaten!G704="","",Kundendaten!G704))</f>
        <v/>
      </c>
      <c r="H703" s="38" t="str">
        <f>IF(Kundendaten!C704="","",IF(Kundendaten!H704="","",Kundendaten!H704))</f>
        <v/>
      </c>
      <c r="I703" s="37" t="str">
        <f>IF(Kundendaten!C704="","",IF(Kundendaten!I704="","",IF(OR(UPPER(Kundendaten!I704)="D",UPPER(Kundendaten!I704)="DE",UPPER(Kundendaten!I704)="DEU",UPPER(Kundendaten!I704)="DEUTSCHLAND",UPPER(Kundendaten!I704)="GERMANY",UPPER(Kundendaten!I704)="GER"),"",IFERROR(UPPER(VLOOKUP(UPPER(Kundendaten!I704),Laendercodes!$A:$B,2,FALSE())),UPPER(Kundendaten!I704)))))</f>
        <v/>
      </c>
      <c r="J703" s="59" t="str">
        <f>IF(Kundendaten!C704="","",Einstellungen!$C$9-Kundendaten!J704)</f>
        <v/>
      </c>
      <c r="K703" s="37" t="str">
        <f>IF(Kundendaten!C704="","",IF(J703&lt;0,-1,IF(J703&gt;Einstellungen!$C$11,0,IF(J703&lt;=Einstellungen!$D$15,5,IF(J703&lt;=Einstellungen!$D$16,4,IF(J703&lt;=Einstellungen!$D$17,3,IF(J703&lt;=Einstellungen!$D$18,2,1)))))))</f>
        <v/>
      </c>
      <c r="L703" s="37" t="str">
        <f>IF(Kundendaten!C704="","",IF(J703&lt;0,-1,IF(J703&gt;Einstellungen!$C$11,0,IF(Kundendaten!K704&gt;=Einstellungen!$C$24,5,IF(Kundendaten!K704&gt;=Einstellungen!$C$25,4,IF(Kundendaten!K704&gt;=Einstellungen!$C$26,3,IF(Kundendaten!K704&gt;=Einstellungen!$C$27,2,1)))))))</f>
        <v/>
      </c>
      <c r="M703" s="37" t="str">
        <f>IF(Kundendaten!C704="","",IF(J703&lt;0,-1,IF(J703&gt;Einstellungen!$C$11,0,IF(Kundendaten!L704&gt;=Einstellungen!$C$32,5,IF(Kundendaten!L704&gt;=Einstellungen!$C$33,4,IF(Kundendaten!L704&gt;=Einstellungen!$C$34,3,IF(Kundendaten!L704&gt;=Einstellungen!$C$35,2,1)))))))</f>
        <v/>
      </c>
      <c r="N703" s="37" t="str">
        <f>IF(Kundendaten!C704="","",IF(K703=-1,"",IF(K703=0,0,IF(SUM(Einstellungen!$G$15,Einstellungen!$G$24,Einstellungen!$G$32)&lt;&gt;100,"—",ROUND((K703*Einstellungen!$G$15+L703*Einstellungen!$G$24+M703*Einstellungen!$G$32)/100,1)))))</f>
        <v/>
      </c>
      <c r="O703" s="37" t="str">
        <f>IF(Kundendaten!C704="","",IF(K703=-1,"⚠ Datenfehler",IF(K703=0,"Inaktiv",IF(SUM(Einstellungen!$G$15,Einstellungen!$G$24,Einstellungen!$G$32)&lt;&gt;100,"—",IF(N703&gt;=4,"Champion",IF(N703&gt;=3,"Entwicklung",IF(N703&gt;=2,"Gefährdet","Abwanderung")))))))</f>
        <v/>
      </c>
    </row>
    <row r="704" spans="2:15" ht="14.25" customHeight="1" x14ac:dyDescent="0.35">
      <c r="B704" s="37" t="str">
        <f>IF(Kundendaten!C705="","",Kundendaten!B705)</f>
        <v/>
      </c>
      <c r="C704" s="38" t="str">
        <f>IF(Kundendaten!C705="","",IF(Kundendaten!C705="","",Kundendaten!C705))</f>
        <v/>
      </c>
      <c r="D704" s="38" t="str">
        <f>IF(Kundendaten!C705="","",IF(Kundendaten!D705="","",Kundendaten!D705))</f>
        <v/>
      </c>
      <c r="E704" s="38" t="str">
        <f>IF(Kundendaten!C705="","",IF(Kundendaten!E705="","",Kundendaten!E705))</f>
        <v/>
      </c>
      <c r="F704" s="38" t="str">
        <f>IF(Kundendaten!C705="","",IF(Kundendaten!F705="","",Kundendaten!F705))</f>
        <v/>
      </c>
      <c r="G704" s="37" t="str">
        <f>IF(Kundendaten!C705="","",IF(Kundendaten!G705="","",Kundendaten!G705))</f>
        <v/>
      </c>
      <c r="H704" s="38" t="str">
        <f>IF(Kundendaten!C705="","",IF(Kundendaten!H705="","",Kundendaten!H705))</f>
        <v/>
      </c>
      <c r="I704" s="37" t="str">
        <f>IF(Kundendaten!C705="","",IF(Kundendaten!I705="","",IF(OR(UPPER(Kundendaten!I705)="D",UPPER(Kundendaten!I705)="DE",UPPER(Kundendaten!I705)="DEU",UPPER(Kundendaten!I705)="DEUTSCHLAND",UPPER(Kundendaten!I705)="GERMANY",UPPER(Kundendaten!I705)="GER"),"",IFERROR(UPPER(VLOOKUP(UPPER(Kundendaten!I705),Laendercodes!$A:$B,2,FALSE())),UPPER(Kundendaten!I705)))))</f>
        <v/>
      </c>
      <c r="J704" s="59" t="str">
        <f>IF(Kundendaten!C705="","",Einstellungen!$C$9-Kundendaten!J705)</f>
        <v/>
      </c>
      <c r="K704" s="37" t="str">
        <f>IF(Kundendaten!C705="","",IF(J704&lt;0,-1,IF(J704&gt;Einstellungen!$C$11,0,IF(J704&lt;=Einstellungen!$D$15,5,IF(J704&lt;=Einstellungen!$D$16,4,IF(J704&lt;=Einstellungen!$D$17,3,IF(J704&lt;=Einstellungen!$D$18,2,1)))))))</f>
        <v/>
      </c>
      <c r="L704" s="37" t="str">
        <f>IF(Kundendaten!C705="","",IF(J704&lt;0,-1,IF(J704&gt;Einstellungen!$C$11,0,IF(Kundendaten!K705&gt;=Einstellungen!$C$24,5,IF(Kundendaten!K705&gt;=Einstellungen!$C$25,4,IF(Kundendaten!K705&gt;=Einstellungen!$C$26,3,IF(Kundendaten!K705&gt;=Einstellungen!$C$27,2,1)))))))</f>
        <v/>
      </c>
      <c r="M704" s="37" t="str">
        <f>IF(Kundendaten!C705="","",IF(J704&lt;0,-1,IF(J704&gt;Einstellungen!$C$11,0,IF(Kundendaten!L705&gt;=Einstellungen!$C$32,5,IF(Kundendaten!L705&gt;=Einstellungen!$C$33,4,IF(Kundendaten!L705&gt;=Einstellungen!$C$34,3,IF(Kundendaten!L705&gt;=Einstellungen!$C$35,2,1)))))))</f>
        <v/>
      </c>
      <c r="N704" s="37" t="str">
        <f>IF(Kundendaten!C705="","",IF(K704=-1,"",IF(K704=0,0,IF(SUM(Einstellungen!$G$15,Einstellungen!$G$24,Einstellungen!$G$32)&lt;&gt;100,"—",ROUND((K704*Einstellungen!$G$15+L704*Einstellungen!$G$24+M704*Einstellungen!$G$32)/100,1)))))</f>
        <v/>
      </c>
      <c r="O704" s="37" t="str">
        <f>IF(Kundendaten!C705="","",IF(K704=-1,"⚠ Datenfehler",IF(K704=0,"Inaktiv",IF(SUM(Einstellungen!$G$15,Einstellungen!$G$24,Einstellungen!$G$32)&lt;&gt;100,"—",IF(N704&gt;=4,"Champion",IF(N704&gt;=3,"Entwicklung",IF(N704&gt;=2,"Gefährdet","Abwanderung")))))))</f>
        <v/>
      </c>
    </row>
    <row r="705" spans="2:15" ht="14.25" customHeight="1" x14ac:dyDescent="0.35">
      <c r="B705" s="37" t="str">
        <f>IF(Kundendaten!C706="","",Kundendaten!B706)</f>
        <v/>
      </c>
      <c r="C705" s="38" t="str">
        <f>IF(Kundendaten!C706="","",IF(Kundendaten!C706="","",Kundendaten!C706))</f>
        <v/>
      </c>
      <c r="D705" s="38" t="str">
        <f>IF(Kundendaten!C706="","",IF(Kundendaten!D706="","",Kundendaten!D706))</f>
        <v/>
      </c>
      <c r="E705" s="38" t="str">
        <f>IF(Kundendaten!C706="","",IF(Kundendaten!E706="","",Kundendaten!E706))</f>
        <v/>
      </c>
      <c r="F705" s="38" t="str">
        <f>IF(Kundendaten!C706="","",IF(Kundendaten!F706="","",Kundendaten!F706))</f>
        <v/>
      </c>
      <c r="G705" s="37" t="str">
        <f>IF(Kundendaten!C706="","",IF(Kundendaten!G706="","",Kundendaten!G706))</f>
        <v/>
      </c>
      <c r="H705" s="38" t="str">
        <f>IF(Kundendaten!C706="","",IF(Kundendaten!H706="","",Kundendaten!H706))</f>
        <v/>
      </c>
      <c r="I705" s="37" t="str">
        <f>IF(Kundendaten!C706="","",IF(Kundendaten!I706="","",IF(OR(UPPER(Kundendaten!I706)="D",UPPER(Kundendaten!I706)="DE",UPPER(Kundendaten!I706)="DEU",UPPER(Kundendaten!I706)="DEUTSCHLAND",UPPER(Kundendaten!I706)="GERMANY",UPPER(Kundendaten!I706)="GER"),"",IFERROR(UPPER(VLOOKUP(UPPER(Kundendaten!I706),Laendercodes!$A:$B,2,FALSE())),UPPER(Kundendaten!I706)))))</f>
        <v/>
      </c>
      <c r="J705" s="59" t="str">
        <f>IF(Kundendaten!C706="","",Einstellungen!$C$9-Kundendaten!J706)</f>
        <v/>
      </c>
      <c r="K705" s="37" t="str">
        <f>IF(Kundendaten!C706="","",IF(J705&lt;0,-1,IF(J705&gt;Einstellungen!$C$11,0,IF(J705&lt;=Einstellungen!$D$15,5,IF(J705&lt;=Einstellungen!$D$16,4,IF(J705&lt;=Einstellungen!$D$17,3,IF(J705&lt;=Einstellungen!$D$18,2,1)))))))</f>
        <v/>
      </c>
      <c r="L705" s="37" t="str">
        <f>IF(Kundendaten!C706="","",IF(J705&lt;0,-1,IF(J705&gt;Einstellungen!$C$11,0,IF(Kundendaten!K706&gt;=Einstellungen!$C$24,5,IF(Kundendaten!K706&gt;=Einstellungen!$C$25,4,IF(Kundendaten!K706&gt;=Einstellungen!$C$26,3,IF(Kundendaten!K706&gt;=Einstellungen!$C$27,2,1)))))))</f>
        <v/>
      </c>
      <c r="M705" s="37" t="str">
        <f>IF(Kundendaten!C706="","",IF(J705&lt;0,-1,IF(J705&gt;Einstellungen!$C$11,0,IF(Kundendaten!L706&gt;=Einstellungen!$C$32,5,IF(Kundendaten!L706&gt;=Einstellungen!$C$33,4,IF(Kundendaten!L706&gt;=Einstellungen!$C$34,3,IF(Kundendaten!L706&gt;=Einstellungen!$C$35,2,1)))))))</f>
        <v/>
      </c>
      <c r="N705" s="37" t="str">
        <f>IF(Kundendaten!C706="","",IF(K705=-1,"",IF(K705=0,0,IF(SUM(Einstellungen!$G$15,Einstellungen!$G$24,Einstellungen!$G$32)&lt;&gt;100,"—",ROUND((K705*Einstellungen!$G$15+L705*Einstellungen!$G$24+M705*Einstellungen!$G$32)/100,1)))))</f>
        <v/>
      </c>
      <c r="O705" s="37" t="str">
        <f>IF(Kundendaten!C706="","",IF(K705=-1,"⚠ Datenfehler",IF(K705=0,"Inaktiv",IF(SUM(Einstellungen!$G$15,Einstellungen!$G$24,Einstellungen!$G$32)&lt;&gt;100,"—",IF(N705&gt;=4,"Champion",IF(N705&gt;=3,"Entwicklung",IF(N705&gt;=2,"Gefährdet","Abwanderung")))))))</f>
        <v/>
      </c>
    </row>
    <row r="706" spans="2:15" ht="14.25" customHeight="1" x14ac:dyDescent="0.35">
      <c r="B706" s="37" t="str">
        <f>IF(Kundendaten!C707="","",Kundendaten!B707)</f>
        <v/>
      </c>
      <c r="C706" s="38" t="str">
        <f>IF(Kundendaten!C707="","",IF(Kundendaten!C707="","",Kundendaten!C707))</f>
        <v/>
      </c>
      <c r="D706" s="38" t="str">
        <f>IF(Kundendaten!C707="","",IF(Kundendaten!D707="","",Kundendaten!D707))</f>
        <v/>
      </c>
      <c r="E706" s="38" t="str">
        <f>IF(Kundendaten!C707="","",IF(Kundendaten!E707="","",Kundendaten!E707))</f>
        <v/>
      </c>
      <c r="F706" s="38" t="str">
        <f>IF(Kundendaten!C707="","",IF(Kundendaten!F707="","",Kundendaten!F707))</f>
        <v/>
      </c>
      <c r="G706" s="37" t="str">
        <f>IF(Kundendaten!C707="","",IF(Kundendaten!G707="","",Kundendaten!G707))</f>
        <v/>
      </c>
      <c r="H706" s="38" t="str">
        <f>IF(Kundendaten!C707="","",IF(Kundendaten!H707="","",Kundendaten!H707))</f>
        <v/>
      </c>
      <c r="I706" s="37" t="str">
        <f>IF(Kundendaten!C707="","",IF(Kundendaten!I707="","",IF(OR(UPPER(Kundendaten!I707)="D",UPPER(Kundendaten!I707)="DE",UPPER(Kundendaten!I707)="DEU",UPPER(Kundendaten!I707)="DEUTSCHLAND",UPPER(Kundendaten!I707)="GERMANY",UPPER(Kundendaten!I707)="GER"),"",IFERROR(UPPER(VLOOKUP(UPPER(Kundendaten!I707),Laendercodes!$A:$B,2,FALSE())),UPPER(Kundendaten!I707)))))</f>
        <v/>
      </c>
      <c r="J706" s="59" t="str">
        <f>IF(Kundendaten!C707="","",Einstellungen!$C$9-Kundendaten!J707)</f>
        <v/>
      </c>
      <c r="K706" s="37" t="str">
        <f>IF(Kundendaten!C707="","",IF(J706&lt;0,-1,IF(J706&gt;Einstellungen!$C$11,0,IF(J706&lt;=Einstellungen!$D$15,5,IF(J706&lt;=Einstellungen!$D$16,4,IF(J706&lt;=Einstellungen!$D$17,3,IF(J706&lt;=Einstellungen!$D$18,2,1)))))))</f>
        <v/>
      </c>
      <c r="L706" s="37" t="str">
        <f>IF(Kundendaten!C707="","",IF(J706&lt;0,-1,IF(J706&gt;Einstellungen!$C$11,0,IF(Kundendaten!K707&gt;=Einstellungen!$C$24,5,IF(Kundendaten!K707&gt;=Einstellungen!$C$25,4,IF(Kundendaten!K707&gt;=Einstellungen!$C$26,3,IF(Kundendaten!K707&gt;=Einstellungen!$C$27,2,1)))))))</f>
        <v/>
      </c>
      <c r="M706" s="37" t="str">
        <f>IF(Kundendaten!C707="","",IF(J706&lt;0,-1,IF(J706&gt;Einstellungen!$C$11,0,IF(Kundendaten!L707&gt;=Einstellungen!$C$32,5,IF(Kundendaten!L707&gt;=Einstellungen!$C$33,4,IF(Kundendaten!L707&gt;=Einstellungen!$C$34,3,IF(Kundendaten!L707&gt;=Einstellungen!$C$35,2,1)))))))</f>
        <v/>
      </c>
      <c r="N706" s="37" t="str">
        <f>IF(Kundendaten!C707="","",IF(K706=-1,"",IF(K706=0,0,IF(SUM(Einstellungen!$G$15,Einstellungen!$G$24,Einstellungen!$G$32)&lt;&gt;100,"—",ROUND((K706*Einstellungen!$G$15+L706*Einstellungen!$G$24+M706*Einstellungen!$G$32)/100,1)))))</f>
        <v/>
      </c>
      <c r="O706" s="37" t="str">
        <f>IF(Kundendaten!C707="","",IF(K706=-1,"⚠ Datenfehler",IF(K706=0,"Inaktiv",IF(SUM(Einstellungen!$G$15,Einstellungen!$G$24,Einstellungen!$G$32)&lt;&gt;100,"—",IF(N706&gt;=4,"Champion",IF(N706&gt;=3,"Entwicklung",IF(N706&gt;=2,"Gefährdet","Abwanderung")))))))</f>
        <v/>
      </c>
    </row>
    <row r="707" spans="2:15" ht="14.25" customHeight="1" x14ac:dyDescent="0.35">
      <c r="B707" s="37" t="str">
        <f>IF(Kundendaten!C708="","",Kundendaten!B708)</f>
        <v/>
      </c>
      <c r="C707" s="38" t="str">
        <f>IF(Kundendaten!C708="","",IF(Kundendaten!C708="","",Kundendaten!C708))</f>
        <v/>
      </c>
      <c r="D707" s="38" t="str">
        <f>IF(Kundendaten!C708="","",IF(Kundendaten!D708="","",Kundendaten!D708))</f>
        <v/>
      </c>
      <c r="E707" s="38" t="str">
        <f>IF(Kundendaten!C708="","",IF(Kundendaten!E708="","",Kundendaten!E708))</f>
        <v/>
      </c>
      <c r="F707" s="38" t="str">
        <f>IF(Kundendaten!C708="","",IF(Kundendaten!F708="","",Kundendaten!F708))</f>
        <v/>
      </c>
      <c r="G707" s="37" t="str">
        <f>IF(Kundendaten!C708="","",IF(Kundendaten!G708="","",Kundendaten!G708))</f>
        <v/>
      </c>
      <c r="H707" s="38" t="str">
        <f>IF(Kundendaten!C708="","",IF(Kundendaten!H708="","",Kundendaten!H708))</f>
        <v/>
      </c>
      <c r="I707" s="37" t="str">
        <f>IF(Kundendaten!C708="","",IF(Kundendaten!I708="","",IF(OR(UPPER(Kundendaten!I708)="D",UPPER(Kundendaten!I708)="DE",UPPER(Kundendaten!I708)="DEU",UPPER(Kundendaten!I708)="DEUTSCHLAND",UPPER(Kundendaten!I708)="GERMANY",UPPER(Kundendaten!I708)="GER"),"",IFERROR(UPPER(VLOOKUP(UPPER(Kundendaten!I708),Laendercodes!$A:$B,2,FALSE())),UPPER(Kundendaten!I708)))))</f>
        <v/>
      </c>
      <c r="J707" s="59" t="str">
        <f>IF(Kundendaten!C708="","",Einstellungen!$C$9-Kundendaten!J708)</f>
        <v/>
      </c>
      <c r="K707" s="37" t="str">
        <f>IF(Kundendaten!C708="","",IF(J707&lt;0,-1,IF(J707&gt;Einstellungen!$C$11,0,IF(J707&lt;=Einstellungen!$D$15,5,IF(J707&lt;=Einstellungen!$D$16,4,IF(J707&lt;=Einstellungen!$D$17,3,IF(J707&lt;=Einstellungen!$D$18,2,1)))))))</f>
        <v/>
      </c>
      <c r="L707" s="37" t="str">
        <f>IF(Kundendaten!C708="","",IF(J707&lt;0,-1,IF(J707&gt;Einstellungen!$C$11,0,IF(Kundendaten!K708&gt;=Einstellungen!$C$24,5,IF(Kundendaten!K708&gt;=Einstellungen!$C$25,4,IF(Kundendaten!K708&gt;=Einstellungen!$C$26,3,IF(Kundendaten!K708&gt;=Einstellungen!$C$27,2,1)))))))</f>
        <v/>
      </c>
      <c r="M707" s="37" t="str">
        <f>IF(Kundendaten!C708="","",IF(J707&lt;0,-1,IF(J707&gt;Einstellungen!$C$11,0,IF(Kundendaten!L708&gt;=Einstellungen!$C$32,5,IF(Kundendaten!L708&gt;=Einstellungen!$C$33,4,IF(Kundendaten!L708&gt;=Einstellungen!$C$34,3,IF(Kundendaten!L708&gt;=Einstellungen!$C$35,2,1)))))))</f>
        <v/>
      </c>
      <c r="N707" s="37" t="str">
        <f>IF(Kundendaten!C708="","",IF(K707=-1,"",IF(K707=0,0,IF(SUM(Einstellungen!$G$15,Einstellungen!$G$24,Einstellungen!$G$32)&lt;&gt;100,"—",ROUND((K707*Einstellungen!$G$15+L707*Einstellungen!$G$24+M707*Einstellungen!$G$32)/100,1)))))</f>
        <v/>
      </c>
      <c r="O707" s="37" t="str">
        <f>IF(Kundendaten!C708="","",IF(K707=-1,"⚠ Datenfehler",IF(K707=0,"Inaktiv",IF(SUM(Einstellungen!$G$15,Einstellungen!$G$24,Einstellungen!$G$32)&lt;&gt;100,"—",IF(N707&gt;=4,"Champion",IF(N707&gt;=3,"Entwicklung",IF(N707&gt;=2,"Gefährdet","Abwanderung")))))))</f>
        <v/>
      </c>
    </row>
    <row r="708" spans="2:15" ht="14.25" customHeight="1" x14ac:dyDescent="0.35">
      <c r="B708" s="37" t="str">
        <f>IF(Kundendaten!C709="","",Kundendaten!B709)</f>
        <v/>
      </c>
      <c r="C708" s="38" t="str">
        <f>IF(Kundendaten!C709="","",IF(Kundendaten!C709="","",Kundendaten!C709))</f>
        <v/>
      </c>
      <c r="D708" s="38" t="str">
        <f>IF(Kundendaten!C709="","",IF(Kundendaten!D709="","",Kundendaten!D709))</f>
        <v/>
      </c>
      <c r="E708" s="38" t="str">
        <f>IF(Kundendaten!C709="","",IF(Kundendaten!E709="","",Kundendaten!E709))</f>
        <v/>
      </c>
      <c r="F708" s="38" t="str">
        <f>IF(Kundendaten!C709="","",IF(Kundendaten!F709="","",Kundendaten!F709))</f>
        <v/>
      </c>
      <c r="G708" s="37" t="str">
        <f>IF(Kundendaten!C709="","",IF(Kundendaten!G709="","",Kundendaten!G709))</f>
        <v/>
      </c>
      <c r="H708" s="38" t="str">
        <f>IF(Kundendaten!C709="","",IF(Kundendaten!H709="","",Kundendaten!H709))</f>
        <v/>
      </c>
      <c r="I708" s="37" t="str">
        <f>IF(Kundendaten!C709="","",IF(Kundendaten!I709="","",IF(OR(UPPER(Kundendaten!I709)="D",UPPER(Kundendaten!I709)="DE",UPPER(Kundendaten!I709)="DEU",UPPER(Kundendaten!I709)="DEUTSCHLAND",UPPER(Kundendaten!I709)="GERMANY",UPPER(Kundendaten!I709)="GER"),"",IFERROR(UPPER(VLOOKUP(UPPER(Kundendaten!I709),Laendercodes!$A:$B,2,FALSE())),UPPER(Kundendaten!I709)))))</f>
        <v/>
      </c>
      <c r="J708" s="59" t="str">
        <f>IF(Kundendaten!C709="","",Einstellungen!$C$9-Kundendaten!J709)</f>
        <v/>
      </c>
      <c r="K708" s="37" t="str">
        <f>IF(Kundendaten!C709="","",IF(J708&lt;0,-1,IF(J708&gt;Einstellungen!$C$11,0,IF(J708&lt;=Einstellungen!$D$15,5,IF(J708&lt;=Einstellungen!$D$16,4,IF(J708&lt;=Einstellungen!$D$17,3,IF(J708&lt;=Einstellungen!$D$18,2,1)))))))</f>
        <v/>
      </c>
      <c r="L708" s="37" t="str">
        <f>IF(Kundendaten!C709="","",IF(J708&lt;0,-1,IF(J708&gt;Einstellungen!$C$11,0,IF(Kundendaten!K709&gt;=Einstellungen!$C$24,5,IF(Kundendaten!K709&gt;=Einstellungen!$C$25,4,IF(Kundendaten!K709&gt;=Einstellungen!$C$26,3,IF(Kundendaten!K709&gt;=Einstellungen!$C$27,2,1)))))))</f>
        <v/>
      </c>
      <c r="M708" s="37" t="str">
        <f>IF(Kundendaten!C709="","",IF(J708&lt;0,-1,IF(J708&gt;Einstellungen!$C$11,0,IF(Kundendaten!L709&gt;=Einstellungen!$C$32,5,IF(Kundendaten!L709&gt;=Einstellungen!$C$33,4,IF(Kundendaten!L709&gt;=Einstellungen!$C$34,3,IF(Kundendaten!L709&gt;=Einstellungen!$C$35,2,1)))))))</f>
        <v/>
      </c>
      <c r="N708" s="37" t="str">
        <f>IF(Kundendaten!C709="","",IF(K708=-1,"",IF(K708=0,0,IF(SUM(Einstellungen!$G$15,Einstellungen!$G$24,Einstellungen!$G$32)&lt;&gt;100,"—",ROUND((K708*Einstellungen!$G$15+L708*Einstellungen!$G$24+M708*Einstellungen!$G$32)/100,1)))))</f>
        <v/>
      </c>
      <c r="O708" s="37" t="str">
        <f>IF(Kundendaten!C709="","",IF(K708=-1,"⚠ Datenfehler",IF(K708=0,"Inaktiv",IF(SUM(Einstellungen!$G$15,Einstellungen!$G$24,Einstellungen!$G$32)&lt;&gt;100,"—",IF(N708&gt;=4,"Champion",IF(N708&gt;=3,"Entwicklung",IF(N708&gt;=2,"Gefährdet","Abwanderung")))))))</f>
        <v/>
      </c>
    </row>
    <row r="709" spans="2:15" ht="14.25" customHeight="1" x14ac:dyDescent="0.35">
      <c r="B709" s="37" t="str">
        <f>IF(Kundendaten!C710="","",Kundendaten!B710)</f>
        <v/>
      </c>
      <c r="C709" s="38" t="str">
        <f>IF(Kundendaten!C710="","",IF(Kundendaten!C710="","",Kundendaten!C710))</f>
        <v/>
      </c>
      <c r="D709" s="38" t="str">
        <f>IF(Kundendaten!C710="","",IF(Kundendaten!D710="","",Kundendaten!D710))</f>
        <v/>
      </c>
      <c r="E709" s="38" t="str">
        <f>IF(Kundendaten!C710="","",IF(Kundendaten!E710="","",Kundendaten!E710))</f>
        <v/>
      </c>
      <c r="F709" s="38" t="str">
        <f>IF(Kundendaten!C710="","",IF(Kundendaten!F710="","",Kundendaten!F710))</f>
        <v/>
      </c>
      <c r="G709" s="37" t="str">
        <f>IF(Kundendaten!C710="","",IF(Kundendaten!G710="","",Kundendaten!G710))</f>
        <v/>
      </c>
      <c r="H709" s="38" t="str">
        <f>IF(Kundendaten!C710="","",IF(Kundendaten!H710="","",Kundendaten!H710))</f>
        <v/>
      </c>
      <c r="I709" s="37" t="str">
        <f>IF(Kundendaten!C710="","",IF(Kundendaten!I710="","",IF(OR(UPPER(Kundendaten!I710)="D",UPPER(Kundendaten!I710)="DE",UPPER(Kundendaten!I710)="DEU",UPPER(Kundendaten!I710)="DEUTSCHLAND",UPPER(Kundendaten!I710)="GERMANY",UPPER(Kundendaten!I710)="GER"),"",IFERROR(UPPER(VLOOKUP(UPPER(Kundendaten!I710),Laendercodes!$A:$B,2,FALSE())),UPPER(Kundendaten!I710)))))</f>
        <v/>
      </c>
      <c r="J709" s="59" t="str">
        <f>IF(Kundendaten!C710="","",Einstellungen!$C$9-Kundendaten!J710)</f>
        <v/>
      </c>
      <c r="K709" s="37" t="str">
        <f>IF(Kundendaten!C710="","",IF(J709&lt;0,-1,IF(J709&gt;Einstellungen!$C$11,0,IF(J709&lt;=Einstellungen!$D$15,5,IF(J709&lt;=Einstellungen!$D$16,4,IF(J709&lt;=Einstellungen!$D$17,3,IF(J709&lt;=Einstellungen!$D$18,2,1)))))))</f>
        <v/>
      </c>
      <c r="L709" s="37" t="str">
        <f>IF(Kundendaten!C710="","",IF(J709&lt;0,-1,IF(J709&gt;Einstellungen!$C$11,0,IF(Kundendaten!K710&gt;=Einstellungen!$C$24,5,IF(Kundendaten!K710&gt;=Einstellungen!$C$25,4,IF(Kundendaten!K710&gt;=Einstellungen!$C$26,3,IF(Kundendaten!K710&gt;=Einstellungen!$C$27,2,1)))))))</f>
        <v/>
      </c>
      <c r="M709" s="37" t="str">
        <f>IF(Kundendaten!C710="","",IF(J709&lt;0,-1,IF(J709&gt;Einstellungen!$C$11,0,IF(Kundendaten!L710&gt;=Einstellungen!$C$32,5,IF(Kundendaten!L710&gt;=Einstellungen!$C$33,4,IF(Kundendaten!L710&gt;=Einstellungen!$C$34,3,IF(Kundendaten!L710&gt;=Einstellungen!$C$35,2,1)))))))</f>
        <v/>
      </c>
      <c r="N709" s="37" t="str">
        <f>IF(Kundendaten!C710="","",IF(K709=-1,"",IF(K709=0,0,IF(SUM(Einstellungen!$G$15,Einstellungen!$G$24,Einstellungen!$G$32)&lt;&gt;100,"—",ROUND((K709*Einstellungen!$G$15+L709*Einstellungen!$G$24+M709*Einstellungen!$G$32)/100,1)))))</f>
        <v/>
      </c>
      <c r="O709" s="37" t="str">
        <f>IF(Kundendaten!C710="","",IF(K709=-1,"⚠ Datenfehler",IF(K709=0,"Inaktiv",IF(SUM(Einstellungen!$G$15,Einstellungen!$G$24,Einstellungen!$G$32)&lt;&gt;100,"—",IF(N709&gt;=4,"Champion",IF(N709&gt;=3,"Entwicklung",IF(N709&gt;=2,"Gefährdet","Abwanderung")))))))</f>
        <v/>
      </c>
    </row>
    <row r="710" spans="2:15" ht="14.25" customHeight="1" x14ac:dyDescent="0.35">
      <c r="B710" s="37" t="str">
        <f>IF(Kundendaten!C711="","",Kundendaten!B711)</f>
        <v/>
      </c>
      <c r="C710" s="38" t="str">
        <f>IF(Kundendaten!C711="","",IF(Kundendaten!C711="","",Kundendaten!C711))</f>
        <v/>
      </c>
      <c r="D710" s="38" t="str">
        <f>IF(Kundendaten!C711="","",IF(Kundendaten!D711="","",Kundendaten!D711))</f>
        <v/>
      </c>
      <c r="E710" s="38" t="str">
        <f>IF(Kundendaten!C711="","",IF(Kundendaten!E711="","",Kundendaten!E711))</f>
        <v/>
      </c>
      <c r="F710" s="38" t="str">
        <f>IF(Kundendaten!C711="","",IF(Kundendaten!F711="","",Kundendaten!F711))</f>
        <v/>
      </c>
      <c r="G710" s="37" t="str">
        <f>IF(Kundendaten!C711="","",IF(Kundendaten!G711="","",Kundendaten!G711))</f>
        <v/>
      </c>
      <c r="H710" s="38" t="str">
        <f>IF(Kundendaten!C711="","",IF(Kundendaten!H711="","",Kundendaten!H711))</f>
        <v/>
      </c>
      <c r="I710" s="37" t="str">
        <f>IF(Kundendaten!C711="","",IF(Kundendaten!I711="","",IF(OR(UPPER(Kundendaten!I711)="D",UPPER(Kundendaten!I711)="DE",UPPER(Kundendaten!I711)="DEU",UPPER(Kundendaten!I711)="DEUTSCHLAND",UPPER(Kundendaten!I711)="GERMANY",UPPER(Kundendaten!I711)="GER"),"",IFERROR(UPPER(VLOOKUP(UPPER(Kundendaten!I711),Laendercodes!$A:$B,2,FALSE())),UPPER(Kundendaten!I711)))))</f>
        <v/>
      </c>
      <c r="J710" s="59" t="str">
        <f>IF(Kundendaten!C711="","",Einstellungen!$C$9-Kundendaten!J711)</f>
        <v/>
      </c>
      <c r="K710" s="37" t="str">
        <f>IF(Kundendaten!C711="","",IF(J710&lt;0,-1,IF(J710&gt;Einstellungen!$C$11,0,IF(J710&lt;=Einstellungen!$D$15,5,IF(J710&lt;=Einstellungen!$D$16,4,IF(J710&lt;=Einstellungen!$D$17,3,IF(J710&lt;=Einstellungen!$D$18,2,1)))))))</f>
        <v/>
      </c>
      <c r="L710" s="37" t="str">
        <f>IF(Kundendaten!C711="","",IF(J710&lt;0,-1,IF(J710&gt;Einstellungen!$C$11,0,IF(Kundendaten!K711&gt;=Einstellungen!$C$24,5,IF(Kundendaten!K711&gt;=Einstellungen!$C$25,4,IF(Kundendaten!K711&gt;=Einstellungen!$C$26,3,IF(Kundendaten!K711&gt;=Einstellungen!$C$27,2,1)))))))</f>
        <v/>
      </c>
      <c r="M710" s="37" t="str">
        <f>IF(Kundendaten!C711="","",IF(J710&lt;0,-1,IF(J710&gt;Einstellungen!$C$11,0,IF(Kundendaten!L711&gt;=Einstellungen!$C$32,5,IF(Kundendaten!L711&gt;=Einstellungen!$C$33,4,IF(Kundendaten!L711&gt;=Einstellungen!$C$34,3,IF(Kundendaten!L711&gt;=Einstellungen!$C$35,2,1)))))))</f>
        <v/>
      </c>
      <c r="N710" s="37" t="str">
        <f>IF(Kundendaten!C711="","",IF(K710=-1,"",IF(K710=0,0,IF(SUM(Einstellungen!$G$15,Einstellungen!$G$24,Einstellungen!$G$32)&lt;&gt;100,"—",ROUND((K710*Einstellungen!$G$15+L710*Einstellungen!$G$24+M710*Einstellungen!$G$32)/100,1)))))</f>
        <v/>
      </c>
      <c r="O710" s="37" t="str">
        <f>IF(Kundendaten!C711="","",IF(K710=-1,"⚠ Datenfehler",IF(K710=0,"Inaktiv",IF(SUM(Einstellungen!$G$15,Einstellungen!$G$24,Einstellungen!$G$32)&lt;&gt;100,"—",IF(N710&gt;=4,"Champion",IF(N710&gt;=3,"Entwicklung",IF(N710&gt;=2,"Gefährdet","Abwanderung")))))))</f>
        <v/>
      </c>
    </row>
    <row r="711" spans="2:15" ht="14.25" customHeight="1" x14ac:dyDescent="0.35">
      <c r="B711" s="37" t="str">
        <f>IF(Kundendaten!C712="","",Kundendaten!B712)</f>
        <v/>
      </c>
      <c r="C711" s="38" t="str">
        <f>IF(Kundendaten!C712="","",IF(Kundendaten!C712="","",Kundendaten!C712))</f>
        <v/>
      </c>
      <c r="D711" s="38" t="str">
        <f>IF(Kundendaten!C712="","",IF(Kundendaten!D712="","",Kundendaten!D712))</f>
        <v/>
      </c>
      <c r="E711" s="38" t="str">
        <f>IF(Kundendaten!C712="","",IF(Kundendaten!E712="","",Kundendaten!E712))</f>
        <v/>
      </c>
      <c r="F711" s="38" t="str">
        <f>IF(Kundendaten!C712="","",IF(Kundendaten!F712="","",Kundendaten!F712))</f>
        <v/>
      </c>
      <c r="G711" s="37" t="str">
        <f>IF(Kundendaten!C712="","",IF(Kundendaten!G712="","",Kundendaten!G712))</f>
        <v/>
      </c>
      <c r="H711" s="38" t="str">
        <f>IF(Kundendaten!C712="","",IF(Kundendaten!H712="","",Kundendaten!H712))</f>
        <v/>
      </c>
      <c r="I711" s="37" t="str">
        <f>IF(Kundendaten!C712="","",IF(Kundendaten!I712="","",IF(OR(UPPER(Kundendaten!I712)="D",UPPER(Kundendaten!I712)="DE",UPPER(Kundendaten!I712)="DEU",UPPER(Kundendaten!I712)="DEUTSCHLAND",UPPER(Kundendaten!I712)="GERMANY",UPPER(Kundendaten!I712)="GER"),"",IFERROR(UPPER(VLOOKUP(UPPER(Kundendaten!I712),Laendercodes!$A:$B,2,FALSE())),UPPER(Kundendaten!I712)))))</f>
        <v/>
      </c>
      <c r="J711" s="59" t="str">
        <f>IF(Kundendaten!C712="","",Einstellungen!$C$9-Kundendaten!J712)</f>
        <v/>
      </c>
      <c r="K711" s="37" t="str">
        <f>IF(Kundendaten!C712="","",IF(J711&lt;0,-1,IF(J711&gt;Einstellungen!$C$11,0,IF(J711&lt;=Einstellungen!$D$15,5,IF(J711&lt;=Einstellungen!$D$16,4,IF(J711&lt;=Einstellungen!$D$17,3,IF(J711&lt;=Einstellungen!$D$18,2,1)))))))</f>
        <v/>
      </c>
      <c r="L711" s="37" t="str">
        <f>IF(Kundendaten!C712="","",IF(J711&lt;0,-1,IF(J711&gt;Einstellungen!$C$11,0,IF(Kundendaten!K712&gt;=Einstellungen!$C$24,5,IF(Kundendaten!K712&gt;=Einstellungen!$C$25,4,IF(Kundendaten!K712&gt;=Einstellungen!$C$26,3,IF(Kundendaten!K712&gt;=Einstellungen!$C$27,2,1)))))))</f>
        <v/>
      </c>
      <c r="M711" s="37" t="str">
        <f>IF(Kundendaten!C712="","",IF(J711&lt;0,-1,IF(J711&gt;Einstellungen!$C$11,0,IF(Kundendaten!L712&gt;=Einstellungen!$C$32,5,IF(Kundendaten!L712&gt;=Einstellungen!$C$33,4,IF(Kundendaten!L712&gt;=Einstellungen!$C$34,3,IF(Kundendaten!L712&gt;=Einstellungen!$C$35,2,1)))))))</f>
        <v/>
      </c>
      <c r="N711" s="37" t="str">
        <f>IF(Kundendaten!C712="","",IF(K711=-1,"",IF(K711=0,0,IF(SUM(Einstellungen!$G$15,Einstellungen!$G$24,Einstellungen!$G$32)&lt;&gt;100,"—",ROUND((K711*Einstellungen!$G$15+L711*Einstellungen!$G$24+M711*Einstellungen!$G$32)/100,1)))))</f>
        <v/>
      </c>
      <c r="O711" s="37" t="str">
        <f>IF(Kundendaten!C712="","",IF(K711=-1,"⚠ Datenfehler",IF(K711=0,"Inaktiv",IF(SUM(Einstellungen!$G$15,Einstellungen!$G$24,Einstellungen!$G$32)&lt;&gt;100,"—",IF(N711&gt;=4,"Champion",IF(N711&gt;=3,"Entwicklung",IF(N711&gt;=2,"Gefährdet","Abwanderung")))))))</f>
        <v/>
      </c>
    </row>
    <row r="712" spans="2:15" ht="14.25" customHeight="1" x14ac:dyDescent="0.35">
      <c r="B712" s="37" t="str">
        <f>IF(Kundendaten!C713="","",Kundendaten!B713)</f>
        <v/>
      </c>
      <c r="C712" s="38" t="str">
        <f>IF(Kundendaten!C713="","",IF(Kundendaten!C713="","",Kundendaten!C713))</f>
        <v/>
      </c>
      <c r="D712" s="38" t="str">
        <f>IF(Kundendaten!C713="","",IF(Kundendaten!D713="","",Kundendaten!D713))</f>
        <v/>
      </c>
      <c r="E712" s="38" t="str">
        <f>IF(Kundendaten!C713="","",IF(Kundendaten!E713="","",Kundendaten!E713))</f>
        <v/>
      </c>
      <c r="F712" s="38" t="str">
        <f>IF(Kundendaten!C713="","",IF(Kundendaten!F713="","",Kundendaten!F713))</f>
        <v/>
      </c>
      <c r="G712" s="37" t="str">
        <f>IF(Kundendaten!C713="","",IF(Kundendaten!G713="","",Kundendaten!G713))</f>
        <v/>
      </c>
      <c r="H712" s="38" t="str">
        <f>IF(Kundendaten!C713="","",IF(Kundendaten!H713="","",Kundendaten!H713))</f>
        <v/>
      </c>
      <c r="I712" s="37" t="str">
        <f>IF(Kundendaten!C713="","",IF(Kundendaten!I713="","",IF(OR(UPPER(Kundendaten!I713)="D",UPPER(Kundendaten!I713)="DE",UPPER(Kundendaten!I713)="DEU",UPPER(Kundendaten!I713)="DEUTSCHLAND",UPPER(Kundendaten!I713)="GERMANY",UPPER(Kundendaten!I713)="GER"),"",IFERROR(UPPER(VLOOKUP(UPPER(Kundendaten!I713),Laendercodes!$A:$B,2,FALSE())),UPPER(Kundendaten!I713)))))</f>
        <v/>
      </c>
      <c r="J712" s="59" t="str">
        <f>IF(Kundendaten!C713="","",Einstellungen!$C$9-Kundendaten!J713)</f>
        <v/>
      </c>
      <c r="K712" s="37" t="str">
        <f>IF(Kundendaten!C713="","",IF(J712&lt;0,-1,IF(J712&gt;Einstellungen!$C$11,0,IF(J712&lt;=Einstellungen!$D$15,5,IF(J712&lt;=Einstellungen!$D$16,4,IF(J712&lt;=Einstellungen!$D$17,3,IF(J712&lt;=Einstellungen!$D$18,2,1)))))))</f>
        <v/>
      </c>
      <c r="L712" s="37" t="str">
        <f>IF(Kundendaten!C713="","",IF(J712&lt;0,-1,IF(J712&gt;Einstellungen!$C$11,0,IF(Kundendaten!K713&gt;=Einstellungen!$C$24,5,IF(Kundendaten!K713&gt;=Einstellungen!$C$25,4,IF(Kundendaten!K713&gt;=Einstellungen!$C$26,3,IF(Kundendaten!K713&gt;=Einstellungen!$C$27,2,1)))))))</f>
        <v/>
      </c>
      <c r="M712" s="37" t="str">
        <f>IF(Kundendaten!C713="","",IF(J712&lt;0,-1,IF(J712&gt;Einstellungen!$C$11,0,IF(Kundendaten!L713&gt;=Einstellungen!$C$32,5,IF(Kundendaten!L713&gt;=Einstellungen!$C$33,4,IF(Kundendaten!L713&gt;=Einstellungen!$C$34,3,IF(Kundendaten!L713&gt;=Einstellungen!$C$35,2,1)))))))</f>
        <v/>
      </c>
      <c r="N712" s="37" t="str">
        <f>IF(Kundendaten!C713="","",IF(K712=-1,"",IF(K712=0,0,IF(SUM(Einstellungen!$G$15,Einstellungen!$G$24,Einstellungen!$G$32)&lt;&gt;100,"—",ROUND((K712*Einstellungen!$G$15+L712*Einstellungen!$G$24+M712*Einstellungen!$G$32)/100,1)))))</f>
        <v/>
      </c>
      <c r="O712" s="37" t="str">
        <f>IF(Kundendaten!C713="","",IF(K712=-1,"⚠ Datenfehler",IF(K712=0,"Inaktiv",IF(SUM(Einstellungen!$G$15,Einstellungen!$G$24,Einstellungen!$G$32)&lt;&gt;100,"—",IF(N712&gt;=4,"Champion",IF(N712&gt;=3,"Entwicklung",IF(N712&gt;=2,"Gefährdet","Abwanderung")))))))</f>
        <v/>
      </c>
    </row>
    <row r="713" spans="2:15" ht="14.25" customHeight="1" x14ac:dyDescent="0.35">
      <c r="B713" s="37" t="str">
        <f>IF(Kundendaten!C714="","",Kundendaten!B714)</f>
        <v/>
      </c>
      <c r="C713" s="38" t="str">
        <f>IF(Kundendaten!C714="","",IF(Kundendaten!C714="","",Kundendaten!C714))</f>
        <v/>
      </c>
      <c r="D713" s="38" t="str">
        <f>IF(Kundendaten!C714="","",IF(Kundendaten!D714="","",Kundendaten!D714))</f>
        <v/>
      </c>
      <c r="E713" s="38" t="str">
        <f>IF(Kundendaten!C714="","",IF(Kundendaten!E714="","",Kundendaten!E714))</f>
        <v/>
      </c>
      <c r="F713" s="38" t="str">
        <f>IF(Kundendaten!C714="","",IF(Kundendaten!F714="","",Kundendaten!F714))</f>
        <v/>
      </c>
      <c r="G713" s="37" t="str">
        <f>IF(Kundendaten!C714="","",IF(Kundendaten!G714="","",Kundendaten!G714))</f>
        <v/>
      </c>
      <c r="H713" s="38" t="str">
        <f>IF(Kundendaten!C714="","",IF(Kundendaten!H714="","",Kundendaten!H714))</f>
        <v/>
      </c>
      <c r="I713" s="37" t="str">
        <f>IF(Kundendaten!C714="","",IF(Kundendaten!I714="","",IF(OR(UPPER(Kundendaten!I714)="D",UPPER(Kundendaten!I714)="DE",UPPER(Kundendaten!I714)="DEU",UPPER(Kundendaten!I714)="DEUTSCHLAND",UPPER(Kundendaten!I714)="GERMANY",UPPER(Kundendaten!I714)="GER"),"",IFERROR(UPPER(VLOOKUP(UPPER(Kundendaten!I714),Laendercodes!$A:$B,2,FALSE())),UPPER(Kundendaten!I714)))))</f>
        <v/>
      </c>
      <c r="J713" s="59" t="str">
        <f>IF(Kundendaten!C714="","",Einstellungen!$C$9-Kundendaten!J714)</f>
        <v/>
      </c>
      <c r="K713" s="37" t="str">
        <f>IF(Kundendaten!C714="","",IF(J713&lt;0,-1,IF(J713&gt;Einstellungen!$C$11,0,IF(J713&lt;=Einstellungen!$D$15,5,IF(J713&lt;=Einstellungen!$D$16,4,IF(J713&lt;=Einstellungen!$D$17,3,IF(J713&lt;=Einstellungen!$D$18,2,1)))))))</f>
        <v/>
      </c>
      <c r="L713" s="37" t="str">
        <f>IF(Kundendaten!C714="","",IF(J713&lt;0,-1,IF(J713&gt;Einstellungen!$C$11,0,IF(Kundendaten!K714&gt;=Einstellungen!$C$24,5,IF(Kundendaten!K714&gt;=Einstellungen!$C$25,4,IF(Kundendaten!K714&gt;=Einstellungen!$C$26,3,IF(Kundendaten!K714&gt;=Einstellungen!$C$27,2,1)))))))</f>
        <v/>
      </c>
      <c r="M713" s="37" t="str">
        <f>IF(Kundendaten!C714="","",IF(J713&lt;0,-1,IF(J713&gt;Einstellungen!$C$11,0,IF(Kundendaten!L714&gt;=Einstellungen!$C$32,5,IF(Kundendaten!L714&gt;=Einstellungen!$C$33,4,IF(Kundendaten!L714&gt;=Einstellungen!$C$34,3,IF(Kundendaten!L714&gt;=Einstellungen!$C$35,2,1)))))))</f>
        <v/>
      </c>
      <c r="N713" s="37" t="str">
        <f>IF(Kundendaten!C714="","",IF(K713=-1,"",IF(K713=0,0,IF(SUM(Einstellungen!$G$15,Einstellungen!$G$24,Einstellungen!$G$32)&lt;&gt;100,"—",ROUND((K713*Einstellungen!$G$15+L713*Einstellungen!$G$24+M713*Einstellungen!$G$32)/100,1)))))</f>
        <v/>
      </c>
      <c r="O713" s="37" t="str">
        <f>IF(Kundendaten!C714="","",IF(K713=-1,"⚠ Datenfehler",IF(K713=0,"Inaktiv",IF(SUM(Einstellungen!$G$15,Einstellungen!$G$24,Einstellungen!$G$32)&lt;&gt;100,"—",IF(N713&gt;=4,"Champion",IF(N713&gt;=3,"Entwicklung",IF(N713&gt;=2,"Gefährdet","Abwanderung")))))))</f>
        <v/>
      </c>
    </row>
    <row r="714" spans="2:15" ht="14.25" customHeight="1" x14ac:dyDescent="0.35">
      <c r="B714" s="37" t="str">
        <f>IF(Kundendaten!C715="","",Kundendaten!B715)</f>
        <v/>
      </c>
      <c r="C714" s="38" t="str">
        <f>IF(Kundendaten!C715="","",IF(Kundendaten!C715="","",Kundendaten!C715))</f>
        <v/>
      </c>
      <c r="D714" s="38" t="str">
        <f>IF(Kundendaten!C715="","",IF(Kundendaten!D715="","",Kundendaten!D715))</f>
        <v/>
      </c>
      <c r="E714" s="38" t="str">
        <f>IF(Kundendaten!C715="","",IF(Kundendaten!E715="","",Kundendaten!E715))</f>
        <v/>
      </c>
      <c r="F714" s="38" t="str">
        <f>IF(Kundendaten!C715="","",IF(Kundendaten!F715="","",Kundendaten!F715))</f>
        <v/>
      </c>
      <c r="G714" s="37" t="str">
        <f>IF(Kundendaten!C715="","",IF(Kundendaten!G715="","",Kundendaten!G715))</f>
        <v/>
      </c>
      <c r="H714" s="38" t="str">
        <f>IF(Kundendaten!C715="","",IF(Kundendaten!H715="","",Kundendaten!H715))</f>
        <v/>
      </c>
      <c r="I714" s="37" t="str">
        <f>IF(Kundendaten!C715="","",IF(Kundendaten!I715="","",IF(OR(UPPER(Kundendaten!I715)="D",UPPER(Kundendaten!I715)="DE",UPPER(Kundendaten!I715)="DEU",UPPER(Kundendaten!I715)="DEUTSCHLAND",UPPER(Kundendaten!I715)="GERMANY",UPPER(Kundendaten!I715)="GER"),"",IFERROR(UPPER(VLOOKUP(UPPER(Kundendaten!I715),Laendercodes!$A:$B,2,FALSE())),UPPER(Kundendaten!I715)))))</f>
        <v/>
      </c>
      <c r="J714" s="59" t="str">
        <f>IF(Kundendaten!C715="","",Einstellungen!$C$9-Kundendaten!J715)</f>
        <v/>
      </c>
      <c r="K714" s="37" t="str">
        <f>IF(Kundendaten!C715="","",IF(J714&lt;0,-1,IF(J714&gt;Einstellungen!$C$11,0,IF(J714&lt;=Einstellungen!$D$15,5,IF(J714&lt;=Einstellungen!$D$16,4,IF(J714&lt;=Einstellungen!$D$17,3,IF(J714&lt;=Einstellungen!$D$18,2,1)))))))</f>
        <v/>
      </c>
      <c r="L714" s="37" t="str">
        <f>IF(Kundendaten!C715="","",IF(J714&lt;0,-1,IF(J714&gt;Einstellungen!$C$11,0,IF(Kundendaten!K715&gt;=Einstellungen!$C$24,5,IF(Kundendaten!K715&gt;=Einstellungen!$C$25,4,IF(Kundendaten!K715&gt;=Einstellungen!$C$26,3,IF(Kundendaten!K715&gt;=Einstellungen!$C$27,2,1)))))))</f>
        <v/>
      </c>
      <c r="M714" s="37" t="str">
        <f>IF(Kundendaten!C715="","",IF(J714&lt;0,-1,IF(J714&gt;Einstellungen!$C$11,0,IF(Kundendaten!L715&gt;=Einstellungen!$C$32,5,IF(Kundendaten!L715&gt;=Einstellungen!$C$33,4,IF(Kundendaten!L715&gt;=Einstellungen!$C$34,3,IF(Kundendaten!L715&gt;=Einstellungen!$C$35,2,1)))))))</f>
        <v/>
      </c>
      <c r="N714" s="37" t="str">
        <f>IF(Kundendaten!C715="","",IF(K714=-1,"",IF(K714=0,0,IF(SUM(Einstellungen!$G$15,Einstellungen!$G$24,Einstellungen!$G$32)&lt;&gt;100,"—",ROUND((K714*Einstellungen!$G$15+L714*Einstellungen!$G$24+M714*Einstellungen!$G$32)/100,1)))))</f>
        <v/>
      </c>
      <c r="O714" s="37" t="str">
        <f>IF(Kundendaten!C715="","",IF(K714=-1,"⚠ Datenfehler",IF(K714=0,"Inaktiv",IF(SUM(Einstellungen!$G$15,Einstellungen!$G$24,Einstellungen!$G$32)&lt;&gt;100,"—",IF(N714&gt;=4,"Champion",IF(N714&gt;=3,"Entwicklung",IF(N714&gt;=2,"Gefährdet","Abwanderung")))))))</f>
        <v/>
      </c>
    </row>
    <row r="715" spans="2:15" ht="14.25" customHeight="1" x14ac:dyDescent="0.35">
      <c r="B715" s="37" t="str">
        <f>IF(Kundendaten!C716="","",Kundendaten!B716)</f>
        <v/>
      </c>
      <c r="C715" s="38" t="str">
        <f>IF(Kundendaten!C716="","",IF(Kundendaten!C716="","",Kundendaten!C716))</f>
        <v/>
      </c>
      <c r="D715" s="38" t="str">
        <f>IF(Kundendaten!C716="","",IF(Kundendaten!D716="","",Kundendaten!D716))</f>
        <v/>
      </c>
      <c r="E715" s="38" t="str">
        <f>IF(Kundendaten!C716="","",IF(Kundendaten!E716="","",Kundendaten!E716))</f>
        <v/>
      </c>
      <c r="F715" s="38" t="str">
        <f>IF(Kundendaten!C716="","",IF(Kundendaten!F716="","",Kundendaten!F716))</f>
        <v/>
      </c>
      <c r="G715" s="37" t="str">
        <f>IF(Kundendaten!C716="","",IF(Kundendaten!G716="","",Kundendaten!G716))</f>
        <v/>
      </c>
      <c r="H715" s="38" t="str">
        <f>IF(Kundendaten!C716="","",IF(Kundendaten!H716="","",Kundendaten!H716))</f>
        <v/>
      </c>
      <c r="I715" s="37" t="str">
        <f>IF(Kundendaten!C716="","",IF(Kundendaten!I716="","",IF(OR(UPPER(Kundendaten!I716)="D",UPPER(Kundendaten!I716)="DE",UPPER(Kundendaten!I716)="DEU",UPPER(Kundendaten!I716)="DEUTSCHLAND",UPPER(Kundendaten!I716)="GERMANY",UPPER(Kundendaten!I716)="GER"),"",IFERROR(UPPER(VLOOKUP(UPPER(Kundendaten!I716),Laendercodes!$A:$B,2,FALSE())),UPPER(Kundendaten!I716)))))</f>
        <v/>
      </c>
      <c r="J715" s="59" t="str">
        <f>IF(Kundendaten!C716="","",Einstellungen!$C$9-Kundendaten!J716)</f>
        <v/>
      </c>
      <c r="K715" s="37" t="str">
        <f>IF(Kundendaten!C716="","",IF(J715&lt;0,-1,IF(J715&gt;Einstellungen!$C$11,0,IF(J715&lt;=Einstellungen!$D$15,5,IF(J715&lt;=Einstellungen!$D$16,4,IF(J715&lt;=Einstellungen!$D$17,3,IF(J715&lt;=Einstellungen!$D$18,2,1)))))))</f>
        <v/>
      </c>
      <c r="L715" s="37" t="str">
        <f>IF(Kundendaten!C716="","",IF(J715&lt;0,-1,IF(J715&gt;Einstellungen!$C$11,0,IF(Kundendaten!K716&gt;=Einstellungen!$C$24,5,IF(Kundendaten!K716&gt;=Einstellungen!$C$25,4,IF(Kundendaten!K716&gt;=Einstellungen!$C$26,3,IF(Kundendaten!K716&gt;=Einstellungen!$C$27,2,1)))))))</f>
        <v/>
      </c>
      <c r="M715" s="37" t="str">
        <f>IF(Kundendaten!C716="","",IF(J715&lt;0,-1,IF(J715&gt;Einstellungen!$C$11,0,IF(Kundendaten!L716&gt;=Einstellungen!$C$32,5,IF(Kundendaten!L716&gt;=Einstellungen!$C$33,4,IF(Kundendaten!L716&gt;=Einstellungen!$C$34,3,IF(Kundendaten!L716&gt;=Einstellungen!$C$35,2,1)))))))</f>
        <v/>
      </c>
      <c r="N715" s="37" t="str">
        <f>IF(Kundendaten!C716="","",IF(K715=-1,"",IF(K715=0,0,IF(SUM(Einstellungen!$G$15,Einstellungen!$G$24,Einstellungen!$G$32)&lt;&gt;100,"—",ROUND((K715*Einstellungen!$G$15+L715*Einstellungen!$G$24+M715*Einstellungen!$G$32)/100,1)))))</f>
        <v/>
      </c>
      <c r="O715" s="37" t="str">
        <f>IF(Kundendaten!C716="","",IF(K715=-1,"⚠ Datenfehler",IF(K715=0,"Inaktiv",IF(SUM(Einstellungen!$G$15,Einstellungen!$G$24,Einstellungen!$G$32)&lt;&gt;100,"—",IF(N715&gt;=4,"Champion",IF(N715&gt;=3,"Entwicklung",IF(N715&gt;=2,"Gefährdet","Abwanderung")))))))</f>
        <v/>
      </c>
    </row>
    <row r="716" spans="2:15" ht="14.25" customHeight="1" x14ac:dyDescent="0.35">
      <c r="B716" s="37" t="str">
        <f>IF(Kundendaten!C717="","",Kundendaten!B717)</f>
        <v/>
      </c>
      <c r="C716" s="38" t="str">
        <f>IF(Kundendaten!C717="","",IF(Kundendaten!C717="","",Kundendaten!C717))</f>
        <v/>
      </c>
      <c r="D716" s="38" t="str">
        <f>IF(Kundendaten!C717="","",IF(Kundendaten!D717="","",Kundendaten!D717))</f>
        <v/>
      </c>
      <c r="E716" s="38" t="str">
        <f>IF(Kundendaten!C717="","",IF(Kundendaten!E717="","",Kundendaten!E717))</f>
        <v/>
      </c>
      <c r="F716" s="38" t="str">
        <f>IF(Kundendaten!C717="","",IF(Kundendaten!F717="","",Kundendaten!F717))</f>
        <v/>
      </c>
      <c r="G716" s="37" t="str">
        <f>IF(Kundendaten!C717="","",IF(Kundendaten!G717="","",Kundendaten!G717))</f>
        <v/>
      </c>
      <c r="H716" s="38" t="str">
        <f>IF(Kundendaten!C717="","",IF(Kundendaten!H717="","",Kundendaten!H717))</f>
        <v/>
      </c>
      <c r="I716" s="37" t="str">
        <f>IF(Kundendaten!C717="","",IF(Kundendaten!I717="","",IF(OR(UPPER(Kundendaten!I717)="D",UPPER(Kundendaten!I717)="DE",UPPER(Kundendaten!I717)="DEU",UPPER(Kundendaten!I717)="DEUTSCHLAND",UPPER(Kundendaten!I717)="GERMANY",UPPER(Kundendaten!I717)="GER"),"",IFERROR(UPPER(VLOOKUP(UPPER(Kundendaten!I717),Laendercodes!$A:$B,2,FALSE())),UPPER(Kundendaten!I717)))))</f>
        <v/>
      </c>
      <c r="J716" s="59" t="str">
        <f>IF(Kundendaten!C717="","",Einstellungen!$C$9-Kundendaten!J717)</f>
        <v/>
      </c>
      <c r="K716" s="37" t="str">
        <f>IF(Kundendaten!C717="","",IF(J716&lt;0,-1,IF(J716&gt;Einstellungen!$C$11,0,IF(J716&lt;=Einstellungen!$D$15,5,IF(J716&lt;=Einstellungen!$D$16,4,IF(J716&lt;=Einstellungen!$D$17,3,IF(J716&lt;=Einstellungen!$D$18,2,1)))))))</f>
        <v/>
      </c>
      <c r="L716" s="37" t="str">
        <f>IF(Kundendaten!C717="","",IF(J716&lt;0,-1,IF(J716&gt;Einstellungen!$C$11,0,IF(Kundendaten!K717&gt;=Einstellungen!$C$24,5,IF(Kundendaten!K717&gt;=Einstellungen!$C$25,4,IF(Kundendaten!K717&gt;=Einstellungen!$C$26,3,IF(Kundendaten!K717&gt;=Einstellungen!$C$27,2,1)))))))</f>
        <v/>
      </c>
      <c r="M716" s="37" t="str">
        <f>IF(Kundendaten!C717="","",IF(J716&lt;0,-1,IF(J716&gt;Einstellungen!$C$11,0,IF(Kundendaten!L717&gt;=Einstellungen!$C$32,5,IF(Kundendaten!L717&gt;=Einstellungen!$C$33,4,IF(Kundendaten!L717&gt;=Einstellungen!$C$34,3,IF(Kundendaten!L717&gt;=Einstellungen!$C$35,2,1)))))))</f>
        <v/>
      </c>
      <c r="N716" s="37" t="str">
        <f>IF(Kundendaten!C717="","",IF(K716=-1,"",IF(K716=0,0,IF(SUM(Einstellungen!$G$15,Einstellungen!$G$24,Einstellungen!$G$32)&lt;&gt;100,"—",ROUND((K716*Einstellungen!$G$15+L716*Einstellungen!$G$24+M716*Einstellungen!$G$32)/100,1)))))</f>
        <v/>
      </c>
      <c r="O716" s="37" t="str">
        <f>IF(Kundendaten!C717="","",IF(K716=-1,"⚠ Datenfehler",IF(K716=0,"Inaktiv",IF(SUM(Einstellungen!$G$15,Einstellungen!$G$24,Einstellungen!$G$32)&lt;&gt;100,"—",IF(N716&gt;=4,"Champion",IF(N716&gt;=3,"Entwicklung",IF(N716&gt;=2,"Gefährdet","Abwanderung")))))))</f>
        <v/>
      </c>
    </row>
    <row r="717" spans="2:15" ht="14.25" customHeight="1" x14ac:dyDescent="0.35">
      <c r="B717" s="37" t="str">
        <f>IF(Kundendaten!C718="","",Kundendaten!B718)</f>
        <v/>
      </c>
      <c r="C717" s="38" t="str">
        <f>IF(Kundendaten!C718="","",IF(Kundendaten!C718="","",Kundendaten!C718))</f>
        <v/>
      </c>
      <c r="D717" s="38" t="str">
        <f>IF(Kundendaten!C718="","",IF(Kundendaten!D718="","",Kundendaten!D718))</f>
        <v/>
      </c>
      <c r="E717" s="38" t="str">
        <f>IF(Kundendaten!C718="","",IF(Kundendaten!E718="","",Kundendaten!E718))</f>
        <v/>
      </c>
      <c r="F717" s="38" t="str">
        <f>IF(Kundendaten!C718="","",IF(Kundendaten!F718="","",Kundendaten!F718))</f>
        <v/>
      </c>
      <c r="G717" s="37" t="str">
        <f>IF(Kundendaten!C718="","",IF(Kundendaten!G718="","",Kundendaten!G718))</f>
        <v/>
      </c>
      <c r="H717" s="38" t="str">
        <f>IF(Kundendaten!C718="","",IF(Kundendaten!H718="","",Kundendaten!H718))</f>
        <v/>
      </c>
      <c r="I717" s="37" t="str">
        <f>IF(Kundendaten!C718="","",IF(Kundendaten!I718="","",IF(OR(UPPER(Kundendaten!I718)="D",UPPER(Kundendaten!I718)="DE",UPPER(Kundendaten!I718)="DEU",UPPER(Kundendaten!I718)="DEUTSCHLAND",UPPER(Kundendaten!I718)="GERMANY",UPPER(Kundendaten!I718)="GER"),"",IFERROR(UPPER(VLOOKUP(UPPER(Kundendaten!I718),Laendercodes!$A:$B,2,FALSE())),UPPER(Kundendaten!I718)))))</f>
        <v/>
      </c>
      <c r="J717" s="59" t="str">
        <f>IF(Kundendaten!C718="","",Einstellungen!$C$9-Kundendaten!J718)</f>
        <v/>
      </c>
      <c r="K717" s="37" t="str">
        <f>IF(Kundendaten!C718="","",IF(J717&lt;0,-1,IF(J717&gt;Einstellungen!$C$11,0,IF(J717&lt;=Einstellungen!$D$15,5,IF(J717&lt;=Einstellungen!$D$16,4,IF(J717&lt;=Einstellungen!$D$17,3,IF(J717&lt;=Einstellungen!$D$18,2,1)))))))</f>
        <v/>
      </c>
      <c r="L717" s="37" t="str">
        <f>IF(Kundendaten!C718="","",IF(J717&lt;0,-1,IF(J717&gt;Einstellungen!$C$11,0,IF(Kundendaten!K718&gt;=Einstellungen!$C$24,5,IF(Kundendaten!K718&gt;=Einstellungen!$C$25,4,IF(Kundendaten!K718&gt;=Einstellungen!$C$26,3,IF(Kundendaten!K718&gt;=Einstellungen!$C$27,2,1)))))))</f>
        <v/>
      </c>
      <c r="M717" s="37" t="str">
        <f>IF(Kundendaten!C718="","",IF(J717&lt;0,-1,IF(J717&gt;Einstellungen!$C$11,0,IF(Kundendaten!L718&gt;=Einstellungen!$C$32,5,IF(Kundendaten!L718&gt;=Einstellungen!$C$33,4,IF(Kundendaten!L718&gt;=Einstellungen!$C$34,3,IF(Kundendaten!L718&gt;=Einstellungen!$C$35,2,1)))))))</f>
        <v/>
      </c>
      <c r="N717" s="37" t="str">
        <f>IF(Kundendaten!C718="","",IF(K717=-1,"",IF(K717=0,0,IF(SUM(Einstellungen!$G$15,Einstellungen!$G$24,Einstellungen!$G$32)&lt;&gt;100,"—",ROUND((K717*Einstellungen!$G$15+L717*Einstellungen!$G$24+M717*Einstellungen!$G$32)/100,1)))))</f>
        <v/>
      </c>
      <c r="O717" s="37" t="str">
        <f>IF(Kundendaten!C718="","",IF(K717=-1,"⚠ Datenfehler",IF(K717=0,"Inaktiv",IF(SUM(Einstellungen!$G$15,Einstellungen!$G$24,Einstellungen!$G$32)&lt;&gt;100,"—",IF(N717&gt;=4,"Champion",IF(N717&gt;=3,"Entwicklung",IF(N717&gt;=2,"Gefährdet","Abwanderung")))))))</f>
        <v/>
      </c>
    </row>
    <row r="718" spans="2:15" ht="14.25" customHeight="1" x14ac:dyDescent="0.35">
      <c r="B718" s="37" t="str">
        <f>IF(Kundendaten!C719="","",Kundendaten!B719)</f>
        <v/>
      </c>
      <c r="C718" s="38" t="str">
        <f>IF(Kundendaten!C719="","",IF(Kundendaten!C719="","",Kundendaten!C719))</f>
        <v/>
      </c>
      <c r="D718" s="38" t="str">
        <f>IF(Kundendaten!C719="","",IF(Kundendaten!D719="","",Kundendaten!D719))</f>
        <v/>
      </c>
      <c r="E718" s="38" t="str">
        <f>IF(Kundendaten!C719="","",IF(Kundendaten!E719="","",Kundendaten!E719))</f>
        <v/>
      </c>
      <c r="F718" s="38" t="str">
        <f>IF(Kundendaten!C719="","",IF(Kundendaten!F719="","",Kundendaten!F719))</f>
        <v/>
      </c>
      <c r="G718" s="37" t="str">
        <f>IF(Kundendaten!C719="","",IF(Kundendaten!G719="","",Kundendaten!G719))</f>
        <v/>
      </c>
      <c r="H718" s="38" t="str">
        <f>IF(Kundendaten!C719="","",IF(Kundendaten!H719="","",Kundendaten!H719))</f>
        <v/>
      </c>
      <c r="I718" s="37" t="str">
        <f>IF(Kundendaten!C719="","",IF(Kundendaten!I719="","",IF(OR(UPPER(Kundendaten!I719)="D",UPPER(Kundendaten!I719)="DE",UPPER(Kundendaten!I719)="DEU",UPPER(Kundendaten!I719)="DEUTSCHLAND",UPPER(Kundendaten!I719)="GERMANY",UPPER(Kundendaten!I719)="GER"),"",IFERROR(UPPER(VLOOKUP(UPPER(Kundendaten!I719),Laendercodes!$A:$B,2,FALSE())),UPPER(Kundendaten!I719)))))</f>
        <v/>
      </c>
      <c r="J718" s="59" t="str">
        <f>IF(Kundendaten!C719="","",Einstellungen!$C$9-Kundendaten!J719)</f>
        <v/>
      </c>
      <c r="K718" s="37" t="str">
        <f>IF(Kundendaten!C719="","",IF(J718&lt;0,-1,IF(J718&gt;Einstellungen!$C$11,0,IF(J718&lt;=Einstellungen!$D$15,5,IF(J718&lt;=Einstellungen!$D$16,4,IF(J718&lt;=Einstellungen!$D$17,3,IF(J718&lt;=Einstellungen!$D$18,2,1)))))))</f>
        <v/>
      </c>
      <c r="L718" s="37" t="str">
        <f>IF(Kundendaten!C719="","",IF(J718&lt;0,-1,IF(J718&gt;Einstellungen!$C$11,0,IF(Kundendaten!K719&gt;=Einstellungen!$C$24,5,IF(Kundendaten!K719&gt;=Einstellungen!$C$25,4,IF(Kundendaten!K719&gt;=Einstellungen!$C$26,3,IF(Kundendaten!K719&gt;=Einstellungen!$C$27,2,1)))))))</f>
        <v/>
      </c>
      <c r="M718" s="37" t="str">
        <f>IF(Kundendaten!C719="","",IF(J718&lt;0,-1,IF(J718&gt;Einstellungen!$C$11,0,IF(Kundendaten!L719&gt;=Einstellungen!$C$32,5,IF(Kundendaten!L719&gt;=Einstellungen!$C$33,4,IF(Kundendaten!L719&gt;=Einstellungen!$C$34,3,IF(Kundendaten!L719&gt;=Einstellungen!$C$35,2,1)))))))</f>
        <v/>
      </c>
      <c r="N718" s="37" t="str">
        <f>IF(Kundendaten!C719="","",IF(K718=-1,"",IF(K718=0,0,IF(SUM(Einstellungen!$G$15,Einstellungen!$G$24,Einstellungen!$G$32)&lt;&gt;100,"—",ROUND((K718*Einstellungen!$G$15+L718*Einstellungen!$G$24+M718*Einstellungen!$G$32)/100,1)))))</f>
        <v/>
      </c>
      <c r="O718" s="37" t="str">
        <f>IF(Kundendaten!C719="","",IF(K718=-1,"⚠ Datenfehler",IF(K718=0,"Inaktiv",IF(SUM(Einstellungen!$G$15,Einstellungen!$G$24,Einstellungen!$G$32)&lt;&gt;100,"—",IF(N718&gt;=4,"Champion",IF(N718&gt;=3,"Entwicklung",IF(N718&gt;=2,"Gefährdet","Abwanderung")))))))</f>
        <v/>
      </c>
    </row>
    <row r="719" spans="2:15" ht="14.25" customHeight="1" x14ac:dyDescent="0.35">
      <c r="B719" s="37" t="str">
        <f>IF(Kundendaten!C720="","",Kundendaten!B720)</f>
        <v/>
      </c>
      <c r="C719" s="38" t="str">
        <f>IF(Kundendaten!C720="","",IF(Kundendaten!C720="","",Kundendaten!C720))</f>
        <v/>
      </c>
      <c r="D719" s="38" t="str">
        <f>IF(Kundendaten!C720="","",IF(Kundendaten!D720="","",Kundendaten!D720))</f>
        <v/>
      </c>
      <c r="E719" s="38" t="str">
        <f>IF(Kundendaten!C720="","",IF(Kundendaten!E720="","",Kundendaten!E720))</f>
        <v/>
      </c>
      <c r="F719" s="38" t="str">
        <f>IF(Kundendaten!C720="","",IF(Kundendaten!F720="","",Kundendaten!F720))</f>
        <v/>
      </c>
      <c r="G719" s="37" t="str">
        <f>IF(Kundendaten!C720="","",IF(Kundendaten!G720="","",Kundendaten!G720))</f>
        <v/>
      </c>
      <c r="H719" s="38" t="str">
        <f>IF(Kundendaten!C720="","",IF(Kundendaten!H720="","",Kundendaten!H720))</f>
        <v/>
      </c>
      <c r="I719" s="37" t="str">
        <f>IF(Kundendaten!C720="","",IF(Kundendaten!I720="","",IF(OR(UPPER(Kundendaten!I720)="D",UPPER(Kundendaten!I720)="DE",UPPER(Kundendaten!I720)="DEU",UPPER(Kundendaten!I720)="DEUTSCHLAND",UPPER(Kundendaten!I720)="GERMANY",UPPER(Kundendaten!I720)="GER"),"",IFERROR(UPPER(VLOOKUP(UPPER(Kundendaten!I720),Laendercodes!$A:$B,2,FALSE())),UPPER(Kundendaten!I720)))))</f>
        <v/>
      </c>
      <c r="J719" s="59" t="str">
        <f>IF(Kundendaten!C720="","",Einstellungen!$C$9-Kundendaten!J720)</f>
        <v/>
      </c>
      <c r="K719" s="37" t="str">
        <f>IF(Kundendaten!C720="","",IF(J719&lt;0,-1,IF(J719&gt;Einstellungen!$C$11,0,IF(J719&lt;=Einstellungen!$D$15,5,IF(J719&lt;=Einstellungen!$D$16,4,IF(J719&lt;=Einstellungen!$D$17,3,IF(J719&lt;=Einstellungen!$D$18,2,1)))))))</f>
        <v/>
      </c>
      <c r="L719" s="37" t="str">
        <f>IF(Kundendaten!C720="","",IF(J719&lt;0,-1,IF(J719&gt;Einstellungen!$C$11,0,IF(Kundendaten!K720&gt;=Einstellungen!$C$24,5,IF(Kundendaten!K720&gt;=Einstellungen!$C$25,4,IF(Kundendaten!K720&gt;=Einstellungen!$C$26,3,IF(Kundendaten!K720&gt;=Einstellungen!$C$27,2,1)))))))</f>
        <v/>
      </c>
      <c r="M719" s="37" t="str">
        <f>IF(Kundendaten!C720="","",IF(J719&lt;0,-1,IF(J719&gt;Einstellungen!$C$11,0,IF(Kundendaten!L720&gt;=Einstellungen!$C$32,5,IF(Kundendaten!L720&gt;=Einstellungen!$C$33,4,IF(Kundendaten!L720&gt;=Einstellungen!$C$34,3,IF(Kundendaten!L720&gt;=Einstellungen!$C$35,2,1)))))))</f>
        <v/>
      </c>
      <c r="N719" s="37" t="str">
        <f>IF(Kundendaten!C720="","",IF(K719=-1,"",IF(K719=0,0,IF(SUM(Einstellungen!$G$15,Einstellungen!$G$24,Einstellungen!$G$32)&lt;&gt;100,"—",ROUND((K719*Einstellungen!$G$15+L719*Einstellungen!$G$24+M719*Einstellungen!$G$32)/100,1)))))</f>
        <v/>
      </c>
      <c r="O719" s="37" t="str">
        <f>IF(Kundendaten!C720="","",IF(K719=-1,"⚠ Datenfehler",IF(K719=0,"Inaktiv",IF(SUM(Einstellungen!$G$15,Einstellungen!$G$24,Einstellungen!$G$32)&lt;&gt;100,"—",IF(N719&gt;=4,"Champion",IF(N719&gt;=3,"Entwicklung",IF(N719&gt;=2,"Gefährdet","Abwanderung")))))))</f>
        <v/>
      </c>
    </row>
    <row r="720" spans="2:15" ht="14.25" customHeight="1" x14ac:dyDescent="0.35">
      <c r="B720" s="37" t="str">
        <f>IF(Kundendaten!C721="","",Kundendaten!B721)</f>
        <v/>
      </c>
      <c r="C720" s="38" t="str">
        <f>IF(Kundendaten!C721="","",IF(Kundendaten!C721="","",Kundendaten!C721))</f>
        <v/>
      </c>
      <c r="D720" s="38" t="str">
        <f>IF(Kundendaten!C721="","",IF(Kundendaten!D721="","",Kundendaten!D721))</f>
        <v/>
      </c>
      <c r="E720" s="38" t="str">
        <f>IF(Kundendaten!C721="","",IF(Kundendaten!E721="","",Kundendaten!E721))</f>
        <v/>
      </c>
      <c r="F720" s="38" t="str">
        <f>IF(Kundendaten!C721="","",IF(Kundendaten!F721="","",Kundendaten!F721))</f>
        <v/>
      </c>
      <c r="G720" s="37" t="str">
        <f>IF(Kundendaten!C721="","",IF(Kundendaten!G721="","",Kundendaten!G721))</f>
        <v/>
      </c>
      <c r="H720" s="38" t="str">
        <f>IF(Kundendaten!C721="","",IF(Kundendaten!H721="","",Kundendaten!H721))</f>
        <v/>
      </c>
      <c r="I720" s="37" t="str">
        <f>IF(Kundendaten!C721="","",IF(Kundendaten!I721="","",IF(OR(UPPER(Kundendaten!I721)="D",UPPER(Kundendaten!I721)="DE",UPPER(Kundendaten!I721)="DEU",UPPER(Kundendaten!I721)="DEUTSCHLAND",UPPER(Kundendaten!I721)="GERMANY",UPPER(Kundendaten!I721)="GER"),"",IFERROR(UPPER(VLOOKUP(UPPER(Kundendaten!I721),Laendercodes!$A:$B,2,FALSE())),UPPER(Kundendaten!I721)))))</f>
        <v/>
      </c>
      <c r="J720" s="59" t="str">
        <f>IF(Kundendaten!C721="","",Einstellungen!$C$9-Kundendaten!J721)</f>
        <v/>
      </c>
      <c r="K720" s="37" t="str">
        <f>IF(Kundendaten!C721="","",IF(J720&lt;0,-1,IF(J720&gt;Einstellungen!$C$11,0,IF(J720&lt;=Einstellungen!$D$15,5,IF(J720&lt;=Einstellungen!$D$16,4,IF(J720&lt;=Einstellungen!$D$17,3,IF(J720&lt;=Einstellungen!$D$18,2,1)))))))</f>
        <v/>
      </c>
      <c r="L720" s="37" t="str">
        <f>IF(Kundendaten!C721="","",IF(J720&lt;0,-1,IF(J720&gt;Einstellungen!$C$11,0,IF(Kundendaten!K721&gt;=Einstellungen!$C$24,5,IF(Kundendaten!K721&gt;=Einstellungen!$C$25,4,IF(Kundendaten!K721&gt;=Einstellungen!$C$26,3,IF(Kundendaten!K721&gt;=Einstellungen!$C$27,2,1)))))))</f>
        <v/>
      </c>
      <c r="M720" s="37" t="str">
        <f>IF(Kundendaten!C721="","",IF(J720&lt;0,-1,IF(J720&gt;Einstellungen!$C$11,0,IF(Kundendaten!L721&gt;=Einstellungen!$C$32,5,IF(Kundendaten!L721&gt;=Einstellungen!$C$33,4,IF(Kundendaten!L721&gt;=Einstellungen!$C$34,3,IF(Kundendaten!L721&gt;=Einstellungen!$C$35,2,1)))))))</f>
        <v/>
      </c>
      <c r="N720" s="37" t="str">
        <f>IF(Kundendaten!C721="","",IF(K720=-1,"",IF(K720=0,0,IF(SUM(Einstellungen!$G$15,Einstellungen!$G$24,Einstellungen!$G$32)&lt;&gt;100,"—",ROUND((K720*Einstellungen!$G$15+L720*Einstellungen!$G$24+M720*Einstellungen!$G$32)/100,1)))))</f>
        <v/>
      </c>
      <c r="O720" s="37" t="str">
        <f>IF(Kundendaten!C721="","",IF(K720=-1,"⚠ Datenfehler",IF(K720=0,"Inaktiv",IF(SUM(Einstellungen!$G$15,Einstellungen!$G$24,Einstellungen!$G$32)&lt;&gt;100,"—",IF(N720&gt;=4,"Champion",IF(N720&gt;=3,"Entwicklung",IF(N720&gt;=2,"Gefährdet","Abwanderung")))))))</f>
        <v/>
      </c>
    </row>
    <row r="721" spans="2:15" ht="14.25" customHeight="1" x14ac:dyDescent="0.35">
      <c r="B721" s="37" t="str">
        <f>IF(Kundendaten!C722="","",Kundendaten!B722)</f>
        <v/>
      </c>
      <c r="C721" s="38" t="str">
        <f>IF(Kundendaten!C722="","",IF(Kundendaten!C722="","",Kundendaten!C722))</f>
        <v/>
      </c>
      <c r="D721" s="38" t="str">
        <f>IF(Kundendaten!C722="","",IF(Kundendaten!D722="","",Kundendaten!D722))</f>
        <v/>
      </c>
      <c r="E721" s="38" t="str">
        <f>IF(Kundendaten!C722="","",IF(Kundendaten!E722="","",Kundendaten!E722))</f>
        <v/>
      </c>
      <c r="F721" s="38" t="str">
        <f>IF(Kundendaten!C722="","",IF(Kundendaten!F722="","",Kundendaten!F722))</f>
        <v/>
      </c>
      <c r="G721" s="37" t="str">
        <f>IF(Kundendaten!C722="","",IF(Kundendaten!G722="","",Kundendaten!G722))</f>
        <v/>
      </c>
      <c r="H721" s="38" t="str">
        <f>IF(Kundendaten!C722="","",IF(Kundendaten!H722="","",Kundendaten!H722))</f>
        <v/>
      </c>
      <c r="I721" s="37" t="str">
        <f>IF(Kundendaten!C722="","",IF(Kundendaten!I722="","",IF(OR(UPPER(Kundendaten!I722)="D",UPPER(Kundendaten!I722)="DE",UPPER(Kundendaten!I722)="DEU",UPPER(Kundendaten!I722)="DEUTSCHLAND",UPPER(Kundendaten!I722)="GERMANY",UPPER(Kundendaten!I722)="GER"),"",IFERROR(UPPER(VLOOKUP(UPPER(Kundendaten!I722),Laendercodes!$A:$B,2,FALSE())),UPPER(Kundendaten!I722)))))</f>
        <v/>
      </c>
      <c r="J721" s="59" t="str">
        <f>IF(Kundendaten!C722="","",Einstellungen!$C$9-Kundendaten!J722)</f>
        <v/>
      </c>
      <c r="K721" s="37" t="str">
        <f>IF(Kundendaten!C722="","",IF(J721&lt;0,-1,IF(J721&gt;Einstellungen!$C$11,0,IF(J721&lt;=Einstellungen!$D$15,5,IF(J721&lt;=Einstellungen!$D$16,4,IF(J721&lt;=Einstellungen!$D$17,3,IF(J721&lt;=Einstellungen!$D$18,2,1)))))))</f>
        <v/>
      </c>
      <c r="L721" s="37" t="str">
        <f>IF(Kundendaten!C722="","",IF(J721&lt;0,-1,IF(J721&gt;Einstellungen!$C$11,0,IF(Kundendaten!K722&gt;=Einstellungen!$C$24,5,IF(Kundendaten!K722&gt;=Einstellungen!$C$25,4,IF(Kundendaten!K722&gt;=Einstellungen!$C$26,3,IF(Kundendaten!K722&gt;=Einstellungen!$C$27,2,1)))))))</f>
        <v/>
      </c>
      <c r="M721" s="37" t="str">
        <f>IF(Kundendaten!C722="","",IF(J721&lt;0,-1,IF(J721&gt;Einstellungen!$C$11,0,IF(Kundendaten!L722&gt;=Einstellungen!$C$32,5,IF(Kundendaten!L722&gt;=Einstellungen!$C$33,4,IF(Kundendaten!L722&gt;=Einstellungen!$C$34,3,IF(Kundendaten!L722&gt;=Einstellungen!$C$35,2,1)))))))</f>
        <v/>
      </c>
      <c r="N721" s="37" t="str">
        <f>IF(Kundendaten!C722="","",IF(K721=-1,"",IF(K721=0,0,IF(SUM(Einstellungen!$G$15,Einstellungen!$G$24,Einstellungen!$G$32)&lt;&gt;100,"—",ROUND((K721*Einstellungen!$G$15+L721*Einstellungen!$G$24+M721*Einstellungen!$G$32)/100,1)))))</f>
        <v/>
      </c>
      <c r="O721" s="37" t="str">
        <f>IF(Kundendaten!C722="","",IF(K721=-1,"⚠ Datenfehler",IF(K721=0,"Inaktiv",IF(SUM(Einstellungen!$G$15,Einstellungen!$G$24,Einstellungen!$G$32)&lt;&gt;100,"—",IF(N721&gt;=4,"Champion",IF(N721&gt;=3,"Entwicklung",IF(N721&gt;=2,"Gefährdet","Abwanderung")))))))</f>
        <v/>
      </c>
    </row>
    <row r="722" spans="2:15" ht="14.25" customHeight="1" x14ac:dyDescent="0.35">
      <c r="B722" s="37" t="str">
        <f>IF(Kundendaten!C723="","",Kundendaten!B723)</f>
        <v/>
      </c>
      <c r="C722" s="38" t="str">
        <f>IF(Kundendaten!C723="","",IF(Kundendaten!C723="","",Kundendaten!C723))</f>
        <v/>
      </c>
      <c r="D722" s="38" t="str">
        <f>IF(Kundendaten!C723="","",IF(Kundendaten!D723="","",Kundendaten!D723))</f>
        <v/>
      </c>
      <c r="E722" s="38" t="str">
        <f>IF(Kundendaten!C723="","",IF(Kundendaten!E723="","",Kundendaten!E723))</f>
        <v/>
      </c>
      <c r="F722" s="38" t="str">
        <f>IF(Kundendaten!C723="","",IF(Kundendaten!F723="","",Kundendaten!F723))</f>
        <v/>
      </c>
      <c r="G722" s="37" t="str">
        <f>IF(Kundendaten!C723="","",IF(Kundendaten!G723="","",Kundendaten!G723))</f>
        <v/>
      </c>
      <c r="H722" s="38" t="str">
        <f>IF(Kundendaten!C723="","",IF(Kundendaten!H723="","",Kundendaten!H723))</f>
        <v/>
      </c>
      <c r="I722" s="37" t="str">
        <f>IF(Kundendaten!C723="","",IF(Kundendaten!I723="","",IF(OR(UPPER(Kundendaten!I723)="D",UPPER(Kundendaten!I723)="DE",UPPER(Kundendaten!I723)="DEU",UPPER(Kundendaten!I723)="DEUTSCHLAND",UPPER(Kundendaten!I723)="GERMANY",UPPER(Kundendaten!I723)="GER"),"",IFERROR(UPPER(VLOOKUP(UPPER(Kundendaten!I723),Laendercodes!$A:$B,2,FALSE())),UPPER(Kundendaten!I723)))))</f>
        <v/>
      </c>
      <c r="J722" s="59" t="str">
        <f>IF(Kundendaten!C723="","",Einstellungen!$C$9-Kundendaten!J723)</f>
        <v/>
      </c>
      <c r="K722" s="37" t="str">
        <f>IF(Kundendaten!C723="","",IF(J722&lt;0,-1,IF(J722&gt;Einstellungen!$C$11,0,IF(J722&lt;=Einstellungen!$D$15,5,IF(J722&lt;=Einstellungen!$D$16,4,IF(J722&lt;=Einstellungen!$D$17,3,IF(J722&lt;=Einstellungen!$D$18,2,1)))))))</f>
        <v/>
      </c>
      <c r="L722" s="37" t="str">
        <f>IF(Kundendaten!C723="","",IF(J722&lt;0,-1,IF(J722&gt;Einstellungen!$C$11,0,IF(Kundendaten!K723&gt;=Einstellungen!$C$24,5,IF(Kundendaten!K723&gt;=Einstellungen!$C$25,4,IF(Kundendaten!K723&gt;=Einstellungen!$C$26,3,IF(Kundendaten!K723&gt;=Einstellungen!$C$27,2,1)))))))</f>
        <v/>
      </c>
      <c r="M722" s="37" t="str">
        <f>IF(Kundendaten!C723="","",IF(J722&lt;0,-1,IF(J722&gt;Einstellungen!$C$11,0,IF(Kundendaten!L723&gt;=Einstellungen!$C$32,5,IF(Kundendaten!L723&gt;=Einstellungen!$C$33,4,IF(Kundendaten!L723&gt;=Einstellungen!$C$34,3,IF(Kundendaten!L723&gt;=Einstellungen!$C$35,2,1)))))))</f>
        <v/>
      </c>
      <c r="N722" s="37" t="str">
        <f>IF(Kundendaten!C723="","",IF(K722=-1,"",IF(K722=0,0,IF(SUM(Einstellungen!$G$15,Einstellungen!$G$24,Einstellungen!$G$32)&lt;&gt;100,"—",ROUND((K722*Einstellungen!$G$15+L722*Einstellungen!$G$24+M722*Einstellungen!$G$32)/100,1)))))</f>
        <v/>
      </c>
      <c r="O722" s="37" t="str">
        <f>IF(Kundendaten!C723="","",IF(K722=-1,"⚠ Datenfehler",IF(K722=0,"Inaktiv",IF(SUM(Einstellungen!$G$15,Einstellungen!$G$24,Einstellungen!$G$32)&lt;&gt;100,"—",IF(N722&gt;=4,"Champion",IF(N722&gt;=3,"Entwicklung",IF(N722&gt;=2,"Gefährdet","Abwanderung")))))))</f>
        <v/>
      </c>
    </row>
    <row r="723" spans="2:15" ht="14.25" customHeight="1" x14ac:dyDescent="0.35">
      <c r="B723" s="37" t="str">
        <f>IF(Kundendaten!C724="","",Kundendaten!B724)</f>
        <v/>
      </c>
      <c r="C723" s="38" t="str">
        <f>IF(Kundendaten!C724="","",IF(Kundendaten!C724="","",Kundendaten!C724))</f>
        <v/>
      </c>
      <c r="D723" s="38" t="str">
        <f>IF(Kundendaten!C724="","",IF(Kundendaten!D724="","",Kundendaten!D724))</f>
        <v/>
      </c>
      <c r="E723" s="38" t="str">
        <f>IF(Kundendaten!C724="","",IF(Kundendaten!E724="","",Kundendaten!E724))</f>
        <v/>
      </c>
      <c r="F723" s="38" t="str">
        <f>IF(Kundendaten!C724="","",IF(Kundendaten!F724="","",Kundendaten!F724))</f>
        <v/>
      </c>
      <c r="G723" s="37" t="str">
        <f>IF(Kundendaten!C724="","",IF(Kundendaten!G724="","",Kundendaten!G724))</f>
        <v/>
      </c>
      <c r="H723" s="38" t="str">
        <f>IF(Kundendaten!C724="","",IF(Kundendaten!H724="","",Kundendaten!H724))</f>
        <v/>
      </c>
      <c r="I723" s="37" t="str">
        <f>IF(Kundendaten!C724="","",IF(Kundendaten!I724="","",IF(OR(UPPER(Kundendaten!I724)="D",UPPER(Kundendaten!I724)="DE",UPPER(Kundendaten!I724)="DEU",UPPER(Kundendaten!I724)="DEUTSCHLAND",UPPER(Kundendaten!I724)="GERMANY",UPPER(Kundendaten!I724)="GER"),"",IFERROR(UPPER(VLOOKUP(UPPER(Kundendaten!I724),Laendercodes!$A:$B,2,FALSE())),UPPER(Kundendaten!I724)))))</f>
        <v/>
      </c>
      <c r="J723" s="59" t="str">
        <f>IF(Kundendaten!C724="","",Einstellungen!$C$9-Kundendaten!J724)</f>
        <v/>
      </c>
      <c r="K723" s="37" t="str">
        <f>IF(Kundendaten!C724="","",IF(J723&lt;0,-1,IF(J723&gt;Einstellungen!$C$11,0,IF(J723&lt;=Einstellungen!$D$15,5,IF(J723&lt;=Einstellungen!$D$16,4,IF(J723&lt;=Einstellungen!$D$17,3,IF(J723&lt;=Einstellungen!$D$18,2,1)))))))</f>
        <v/>
      </c>
      <c r="L723" s="37" t="str">
        <f>IF(Kundendaten!C724="","",IF(J723&lt;0,-1,IF(J723&gt;Einstellungen!$C$11,0,IF(Kundendaten!K724&gt;=Einstellungen!$C$24,5,IF(Kundendaten!K724&gt;=Einstellungen!$C$25,4,IF(Kundendaten!K724&gt;=Einstellungen!$C$26,3,IF(Kundendaten!K724&gt;=Einstellungen!$C$27,2,1)))))))</f>
        <v/>
      </c>
      <c r="M723" s="37" t="str">
        <f>IF(Kundendaten!C724="","",IF(J723&lt;0,-1,IF(J723&gt;Einstellungen!$C$11,0,IF(Kundendaten!L724&gt;=Einstellungen!$C$32,5,IF(Kundendaten!L724&gt;=Einstellungen!$C$33,4,IF(Kundendaten!L724&gt;=Einstellungen!$C$34,3,IF(Kundendaten!L724&gt;=Einstellungen!$C$35,2,1)))))))</f>
        <v/>
      </c>
      <c r="N723" s="37" t="str">
        <f>IF(Kundendaten!C724="","",IF(K723=-1,"",IF(K723=0,0,IF(SUM(Einstellungen!$G$15,Einstellungen!$G$24,Einstellungen!$G$32)&lt;&gt;100,"—",ROUND((K723*Einstellungen!$G$15+L723*Einstellungen!$G$24+M723*Einstellungen!$G$32)/100,1)))))</f>
        <v/>
      </c>
      <c r="O723" s="37" t="str">
        <f>IF(Kundendaten!C724="","",IF(K723=-1,"⚠ Datenfehler",IF(K723=0,"Inaktiv",IF(SUM(Einstellungen!$G$15,Einstellungen!$G$24,Einstellungen!$G$32)&lt;&gt;100,"—",IF(N723&gt;=4,"Champion",IF(N723&gt;=3,"Entwicklung",IF(N723&gt;=2,"Gefährdet","Abwanderung")))))))</f>
        <v/>
      </c>
    </row>
    <row r="724" spans="2:15" ht="14.25" customHeight="1" x14ac:dyDescent="0.35">
      <c r="B724" s="37" t="str">
        <f>IF(Kundendaten!C725="","",Kundendaten!B725)</f>
        <v/>
      </c>
      <c r="C724" s="38" t="str">
        <f>IF(Kundendaten!C725="","",IF(Kundendaten!C725="","",Kundendaten!C725))</f>
        <v/>
      </c>
      <c r="D724" s="38" t="str">
        <f>IF(Kundendaten!C725="","",IF(Kundendaten!D725="","",Kundendaten!D725))</f>
        <v/>
      </c>
      <c r="E724" s="38" t="str">
        <f>IF(Kundendaten!C725="","",IF(Kundendaten!E725="","",Kundendaten!E725))</f>
        <v/>
      </c>
      <c r="F724" s="38" t="str">
        <f>IF(Kundendaten!C725="","",IF(Kundendaten!F725="","",Kundendaten!F725))</f>
        <v/>
      </c>
      <c r="G724" s="37" t="str">
        <f>IF(Kundendaten!C725="","",IF(Kundendaten!G725="","",Kundendaten!G725))</f>
        <v/>
      </c>
      <c r="H724" s="38" t="str">
        <f>IF(Kundendaten!C725="","",IF(Kundendaten!H725="","",Kundendaten!H725))</f>
        <v/>
      </c>
      <c r="I724" s="37" t="str">
        <f>IF(Kundendaten!C725="","",IF(Kundendaten!I725="","",IF(OR(UPPER(Kundendaten!I725)="D",UPPER(Kundendaten!I725)="DE",UPPER(Kundendaten!I725)="DEU",UPPER(Kundendaten!I725)="DEUTSCHLAND",UPPER(Kundendaten!I725)="GERMANY",UPPER(Kundendaten!I725)="GER"),"",IFERROR(UPPER(VLOOKUP(UPPER(Kundendaten!I725),Laendercodes!$A:$B,2,FALSE())),UPPER(Kundendaten!I725)))))</f>
        <v/>
      </c>
      <c r="J724" s="59" t="str">
        <f>IF(Kundendaten!C725="","",Einstellungen!$C$9-Kundendaten!J725)</f>
        <v/>
      </c>
      <c r="K724" s="37" t="str">
        <f>IF(Kundendaten!C725="","",IF(J724&lt;0,-1,IF(J724&gt;Einstellungen!$C$11,0,IF(J724&lt;=Einstellungen!$D$15,5,IF(J724&lt;=Einstellungen!$D$16,4,IF(J724&lt;=Einstellungen!$D$17,3,IF(J724&lt;=Einstellungen!$D$18,2,1)))))))</f>
        <v/>
      </c>
      <c r="L724" s="37" t="str">
        <f>IF(Kundendaten!C725="","",IF(J724&lt;0,-1,IF(J724&gt;Einstellungen!$C$11,0,IF(Kundendaten!K725&gt;=Einstellungen!$C$24,5,IF(Kundendaten!K725&gt;=Einstellungen!$C$25,4,IF(Kundendaten!K725&gt;=Einstellungen!$C$26,3,IF(Kundendaten!K725&gt;=Einstellungen!$C$27,2,1)))))))</f>
        <v/>
      </c>
      <c r="M724" s="37" t="str">
        <f>IF(Kundendaten!C725="","",IF(J724&lt;0,-1,IF(J724&gt;Einstellungen!$C$11,0,IF(Kundendaten!L725&gt;=Einstellungen!$C$32,5,IF(Kundendaten!L725&gt;=Einstellungen!$C$33,4,IF(Kundendaten!L725&gt;=Einstellungen!$C$34,3,IF(Kundendaten!L725&gt;=Einstellungen!$C$35,2,1)))))))</f>
        <v/>
      </c>
      <c r="N724" s="37" t="str">
        <f>IF(Kundendaten!C725="","",IF(K724=-1,"",IF(K724=0,0,IF(SUM(Einstellungen!$G$15,Einstellungen!$G$24,Einstellungen!$G$32)&lt;&gt;100,"—",ROUND((K724*Einstellungen!$G$15+L724*Einstellungen!$G$24+M724*Einstellungen!$G$32)/100,1)))))</f>
        <v/>
      </c>
      <c r="O724" s="37" t="str">
        <f>IF(Kundendaten!C725="","",IF(K724=-1,"⚠ Datenfehler",IF(K724=0,"Inaktiv",IF(SUM(Einstellungen!$G$15,Einstellungen!$G$24,Einstellungen!$G$32)&lt;&gt;100,"—",IF(N724&gt;=4,"Champion",IF(N724&gt;=3,"Entwicklung",IF(N724&gt;=2,"Gefährdet","Abwanderung")))))))</f>
        <v/>
      </c>
    </row>
    <row r="725" spans="2:15" ht="14.25" customHeight="1" x14ac:dyDescent="0.35">
      <c r="B725" s="37" t="str">
        <f>IF(Kundendaten!C726="","",Kundendaten!B726)</f>
        <v/>
      </c>
      <c r="C725" s="38" t="str">
        <f>IF(Kundendaten!C726="","",IF(Kundendaten!C726="","",Kundendaten!C726))</f>
        <v/>
      </c>
      <c r="D725" s="38" t="str">
        <f>IF(Kundendaten!C726="","",IF(Kundendaten!D726="","",Kundendaten!D726))</f>
        <v/>
      </c>
      <c r="E725" s="38" t="str">
        <f>IF(Kundendaten!C726="","",IF(Kundendaten!E726="","",Kundendaten!E726))</f>
        <v/>
      </c>
      <c r="F725" s="38" t="str">
        <f>IF(Kundendaten!C726="","",IF(Kundendaten!F726="","",Kundendaten!F726))</f>
        <v/>
      </c>
      <c r="G725" s="37" t="str">
        <f>IF(Kundendaten!C726="","",IF(Kundendaten!G726="","",Kundendaten!G726))</f>
        <v/>
      </c>
      <c r="H725" s="38" t="str">
        <f>IF(Kundendaten!C726="","",IF(Kundendaten!H726="","",Kundendaten!H726))</f>
        <v/>
      </c>
      <c r="I725" s="37" t="str">
        <f>IF(Kundendaten!C726="","",IF(Kundendaten!I726="","",IF(OR(UPPER(Kundendaten!I726)="D",UPPER(Kundendaten!I726)="DE",UPPER(Kundendaten!I726)="DEU",UPPER(Kundendaten!I726)="DEUTSCHLAND",UPPER(Kundendaten!I726)="GERMANY",UPPER(Kundendaten!I726)="GER"),"",IFERROR(UPPER(VLOOKUP(UPPER(Kundendaten!I726),Laendercodes!$A:$B,2,FALSE())),UPPER(Kundendaten!I726)))))</f>
        <v/>
      </c>
      <c r="J725" s="59" t="str">
        <f>IF(Kundendaten!C726="","",Einstellungen!$C$9-Kundendaten!J726)</f>
        <v/>
      </c>
      <c r="K725" s="37" t="str">
        <f>IF(Kundendaten!C726="","",IF(J725&lt;0,-1,IF(J725&gt;Einstellungen!$C$11,0,IF(J725&lt;=Einstellungen!$D$15,5,IF(J725&lt;=Einstellungen!$D$16,4,IF(J725&lt;=Einstellungen!$D$17,3,IF(J725&lt;=Einstellungen!$D$18,2,1)))))))</f>
        <v/>
      </c>
      <c r="L725" s="37" t="str">
        <f>IF(Kundendaten!C726="","",IF(J725&lt;0,-1,IF(J725&gt;Einstellungen!$C$11,0,IF(Kundendaten!K726&gt;=Einstellungen!$C$24,5,IF(Kundendaten!K726&gt;=Einstellungen!$C$25,4,IF(Kundendaten!K726&gt;=Einstellungen!$C$26,3,IF(Kundendaten!K726&gt;=Einstellungen!$C$27,2,1)))))))</f>
        <v/>
      </c>
      <c r="M725" s="37" t="str">
        <f>IF(Kundendaten!C726="","",IF(J725&lt;0,-1,IF(J725&gt;Einstellungen!$C$11,0,IF(Kundendaten!L726&gt;=Einstellungen!$C$32,5,IF(Kundendaten!L726&gt;=Einstellungen!$C$33,4,IF(Kundendaten!L726&gt;=Einstellungen!$C$34,3,IF(Kundendaten!L726&gt;=Einstellungen!$C$35,2,1)))))))</f>
        <v/>
      </c>
      <c r="N725" s="37" t="str">
        <f>IF(Kundendaten!C726="","",IF(K725=-1,"",IF(K725=0,0,IF(SUM(Einstellungen!$G$15,Einstellungen!$G$24,Einstellungen!$G$32)&lt;&gt;100,"—",ROUND((K725*Einstellungen!$G$15+L725*Einstellungen!$G$24+M725*Einstellungen!$G$32)/100,1)))))</f>
        <v/>
      </c>
      <c r="O725" s="37" t="str">
        <f>IF(Kundendaten!C726="","",IF(K725=-1,"⚠ Datenfehler",IF(K725=0,"Inaktiv",IF(SUM(Einstellungen!$G$15,Einstellungen!$G$24,Einstellungen!$G$32)&lt;&gt;100,"—",IF(N725&gt;=4,"Champion",IF(N725&gt;=3,"Entwicklung",IF(N725&gt;=2,"Gefährdet","Abwanderung")))))))</f>
        <v/>
      </c>
    </row>
    <row r="726" spans="2:15" ht="14.25" customHeight="1" x14ac:dyDescent="0.35">
      <c r="B726" s="37" t="str">
        <f>IF(Kundendaten!C727="","",Kundendaten!B727)</f>
        <v/>
      </c>
      <c r="C726" s="38" t="str">
        <f>IF(Kundendaten!C727="","",IF(Kundendaten!C727="","",Kundendaten!C727))</f>
        <v/>
      </c>
      <c r="D726" s="38" t="str">
        <f>IF(Kundendaten!C727="","",IF(Kundendaten!D727="","",Kundendaten!D727))</f>
        <v/>
      </c>
      <c r="E726" s="38" t="str">
        <f>IF(Kundendaten!C727="","",IF(Kundendaten!E727="","",Kundendaten!E727))</f>
        <v/>
      </c>
      <c r="F726" s="38" t="str">
        <f>IF(Kundendaten!C727="","",IF(Kundendaten!F727="","",Kundendaten!F727))</f>
        <v/>
      </c>
      <c r="G726" s="37" t="str">
        <f>IF(Kundendaten!C727="","",IF(Kundendaten!G727="","",Kundendaten!G727))</f>
        <v/>
      </c>
      <c r="H726" s="38" t="str">
        <f>IF(Kundendaten!C727="","",IF(Kundendaten!H727="","",Kundendaten!H727))</f>
        <v/>
      </c>
      <c r="I726" s="37" t="str">
        <f>IF(Kundendaten!C727="","",IF(Kundendaten!I727="","",IF(OR(UPPER(Kundendaten!I727)="D",UPPER(Kundendaten!I727)="DE",UPPER(Kundendaten!I727)="DEU",UPPER(Kundendaten!I727)="DEUTSCHLAND",UPPER(Kundendaten!I727)="GERMANY",UPPER(Kundendaten!I727)="GER"),"",IFERROR(UPPER(VLOOKUP(UPPER(Kundendaten!I727),Laendercodes!$A:$B,2,FALSE())),UPPER(Kundendaten!I727)))))</f>
        <v/>
      </c>
      <c r="J726" s="59" t="str">
        <f>IF(Kundendaten!C727="","",Einstellungen!$C$9-Kundendaten!J727)</f>
        <v/>
      </c>
      <c r="K726" s="37" t="str">
        <f>IF(Kundendaten!C727="","",IF(J726&lt;0,-1,IF(J726&gt;Einstellungen!$C$11,0,IF(J726&lt;=Einstellungen!$D$15,5,IF(J726&lt;=Einstellungen!$D$16,4,IF(J726&lt;=Einstellungen!$D$17,3,IF(J726&lt;=Einstellungen!$D$18,2,1)))))))</f>
        <v/>
      </c>
      <c r="L726" s="37" t="str">
        <f>IF(Kundendaten!C727="","",IF(J726&lt;0,-1,IF(J726&gt;Einstellungen!$C$11,0,IF(Kundendaten!K727&gt;=Einstellungen!$C$24,5,IF(Kundendaten!K727&gt;=Einstellungen!$C$25,4,IF(Kundendaten!K727&gt;=Einstellungen!$C$26,3,IF(Kundendaten!K727&gt;=Einstellungen!$C$27,2,1)))))))</f>
        <v/>
      </c>
      <c r="M726" s="37" t="str">
        <f>IF(Kundendaten!C727="","",IF(J726&lt;0,-1,IF(J726&gt;Einstellungen!$C$11,0,IF(Kundendaten!L727&gt;=Einstellungen!$C$32,5,IF(Kundendaten!L727&gt;=Einstellungen!$C$33,4,IF(Kundendaten!L727&gt;=Einstellungen!$C$34,3,IF(Kundendaten!L727&gt;=Einstellungen!$C$35,2,1)))))))</f>
        <v/>
      </c>
      <c r="N726" s="37" t="str">
        <f>IF(Kundendaten!C727="","",IF(K726=-1,"",IF(K726=0,0,IF(SUM(Einstellungen!$G$15,Einstellungen!$G$24,Einstellungen!$G$32)&lt;&gt;100,"—",ROUND((K726*Einstellungen!$G$15+L726*Einstellungen!$G$24+M726*Einstellungen!$G$32)/100,1)))))</f>
        <v/>
      </c>
      <c r="O726" s="37" t="str">
        <f>IF(Kundendaten!C727="","",IF(K726=-1,"⚠ Datenfehler",IF(K726=0,"Inaktiv",IF(SUM(Einstellungen!$G$15,Einstellungen!$G$24,Einstellungen!$G$32)&lt;&gt;100,"—",IF(N726&gt;=4,"Champion",IF(N726&gt;=3,"Entwicklung",IF(N726&gt;=2,"Gefährdet","Abwanderung")))))))</f>
        <v/>
      </c>
    </row>
    <row r="727" spans="2:15" ht="14.25" customHeight="1" x14ac:dyDescent="0.35">
      <c r="B727" s="37" t="str">
        <f>IF(Kundendaten!C728="","",Kundendaten!B728)</f>
        <v/>
      </c>
      <c r="C727" s="38" t="str">
        <f>IF(Kundendaten!C728="","",IF(Kundendaten!C728="","",Kundendaten!C728))</f>
        <v/>
      </c>
      <c r="D727" s="38" t="str">
        <f>IF(Kundendaten!C728="","",IF(Kundendaten!D728="","",Kundendaten!D728))</f>
        <v/>
      </c>
      <c r="E727" s="38" t="str">
        <f>IF(Kundendaten!C728="","",IF(Kundendaten!E728="","",Kundendaten!E728))</f>
        <v/>
      </c>
      <c r="F727" s="38" t="str">
        <f>IF(Kundendaten!C728="","",IF(Kundendaten!F728="","",Kundendaten!F728))</f>
        <v/>
      </c>
      <c r="G727" s="37" t="str">
        <f>IF(Kundendaten!C728="","",IF(Kundendaten!G728="","",Kundendaten!G728))</f>
        <v/>
      </c>
      <c r="H727" s="38" t="str">
        <f>IF(Kundendaten!C728="","",IF(Kundendaten!H728="","",Kundendaten!H728))</f>
        <v/>
      </c>
      <c r="I727" s="37" t="str">
        <f>IF(Kundendaten!C728="","",IF(Kundendaten!I728="","",IF(OR(UPPER(Kundendaten!I728)="D",UPPER(Kundendaten!I728)="DE",UPPER(Kundendaten!I728)="DEU",UPPER(Kundendaten!I728)="DEUTSCHLAND",UPPER(Kundendaten!I728)="GERMANY",UPPER(Kundendaten!I728)="GER"),"",IFERROR(UPPER(VLOOKUP(UPPER(Kundendaten!I728),Laendercodes!$A:$B,2,FALSE())),UPPER(Kundendaten!I728)))))</f>
        <v/>
      </c>
      <c r="J727" s="59" t="str">
        <f>IF(Kundendaten!C728="","",Einstellungen!$C$9-Kundendaten!J728)</f>
        <v/>
      </c>
      <c r="K727" s="37" t="str">
        <f>IF(Kundendaten!C728="","",IF(J727&lt;0,-1,IF(J727&gt;Einstellungen!$C$11,0,IF(J727&lt;=Einstellungen!$D$15,5,IF(J727&lt;=Einstellungen!$D$16,4,IF(J727&lt;=Einstellungen!$D$17,3,IF(J727&lt;=Einstellungen!$D$18,2,1)))))))</f>
        <v/>
      </c>
      <c r="L727" s="37" t="str">
        <f>IF(Kundendaten!C728="","",IF(J727&lt;0,-1,IF(J727&gt;Einstellungen!$C$11,0,IF(Kundendaten!K728&gt;=Einstellungen!$C$24,5,IF(Kundendaten!K728&gt;=Einstellungen!$C$25,4,IF(Kundendaten!K728&gt;=Einstellungen!$C$26,3,IF(Kundendaten!K728&gt;=Einstellungen!$C$27,2,1)))))))</f>
        <v/>
      </c>
      <c r="M727" s="37" t="str">
        <f>IF(Kundendaten!C728="","",IF(J727&lt;0,-1,IF(J727&gt;Einstellungen!$C$11,0,IF(Kundendaten!L728&gt;=Einstellungen!$C$32,5,IF(Kundendaten!L728&gt;=Einstellungen!$C$33,4,IF(Kundendaten!L728&gt;=Einstellungen!$C$34,3,IF(Kundendaten!L728&gt;=Einstellungen!$C$35,2,1)))))))</f>
        <v/>
      </c>
      <c r="N727" s="37" t="str">
        <f>IF(Kundendaten!C728="","",IF(K727=-1,"",IF(K727=0,0,IF(SUM(Einstellungen!$G$15,Einstellungen!$G$24,Einstellungen!$G$32)&lt;&gt;100,"—",ROUND((K727*Einstellungen!$G$15+L727*Einstellungen!$G$24+M727*Einstellungen!$G$32)/100,1)))))</f>
        <v/>
      </c>
      <c r="O727" s="37" t="str">
        <f>IF(Kundendaten!C728="","",IF(K727=-1,"⚠ Datenfehler",IF(K727=0,"Inaktiv",IF(SUM(Einstellungen!$G$15,Einstellungen!$G$24,Einstellungen!$G$32)&lt;&gt;100,"—",IF(N727&gt;=4,"Champion",IF(N727&gt;=3,"Entwicklung",IF(N727&gt;=2,"Gefährdet","Abwanderung")))))))</f>
        <v/>
      </c>
    </row>
    <row r="728" spans="2:15" ht="14.25" customHeight="1" x14ac:dyDescent="0.35">
      <c r="B728" s="37" t="str">
        <f>IF(Kundendaten!C729="","",Kundendaten!B729)</f>
        <v/>
      </c>
      <c r="C728" s="38" t="str">
        <f>IF(Kundendaten!C729="","",IF(Kundendaten!C729="","",Kundendaten!C729))</f>
        <v/>
      </c>
      <c r="D728" s="38" t="str">
        <f>IF(Kundendaten!C729="","",IF(Kundendaten!D729="","",Kundendaten!D729))</f>
        <v/>
      </c>
      <c r="E728" s="38" t="str">
        <f>IF(Kundendaten!C729="","",IF(Kundendaten!E729="","",Kundendaten!E729))</f>
        <v/>
      </c>
      <c r="F728" s="38" t="str">
        <f>IF(Kundendaten!C729="","",IF(Kundendaten!F729="","",Kundendaten!F729))</f>
        <v/>
      </c>
      <c r="G728" s="37" t="str">
        <f>IF(Kundendaten!C729="","",IF(Kundendaten!G729="","",Kundendaten!G729))</f>
        <v/>
      </c>
      <c r="H728" s="38" t="str">
        <f>IF(Kundendaten!C729="","",IF(Kundendaten!H729="","",Kundendaten!H729))</f>
        <v/>
      </c>
      <c r="I728" s="37" t="str">
        <f>IF(Kundendaten!C729="","",IF(Kundendaten!I729="","",IF(OR(UPPER(Kundendaten!I729)="D",UPPER(Kundendaten!I729)="DE",UPPER(Kundendaten!I729)="DEU",UPPER(Kundendaten!I729)="DEUTSCHLAND",UPPER(Kundendaten!I729)="GERMANY",UPPER(Kundendaten!I729)="GER"),"",IFERROR(UPPER(VLOOKUP(UPPER(Kundendaten!I729),Laendercodes!$A:$B,2,FALSE())),UPPER(Kundendaten!I729)))))</f>
        <v/>
      </c>
      <c r="J728" s="59" t="str">
        <f>IF(Kundendaten!C729="","",Einstellungen!$C$9-Kundendaten!J729)</f>
        <v/>
      </c>
      <c r="K728" s="37" t="str">
        <f>IF(Kundendaten!C729="","",IF(J728&lt;0,-1,IF(J728&gt;Einstellungen!$C$11,0,IF(J728&lt;=Einstellungen!$D$15,5,IF(J728&lt;=Einstellungen!$D$16,4,IF(J728&lt;=Einstellungen!$D$17,3,IF(J728&lt;=Einstellungen!$D$18,2,1)))))))</f>
        <v/>
      </c>
      <c r="L728" s="37" t="str">
        <f>IF(Kundendaten!C729="","",IF(J728&lt;0,-1,IF(J728&gt;Einstellungen!$C$11,0,IF(Kundendaten!K729&gt;=Einstellungen!$C$24,5,IF(Kundendaten!K729&gt;=Einstellungen!$C$25,4,IF(Kundendaten!K729&gt;=Einstellungen!$C$26,3,IF(Kundendaten!K729&gt;=Einstellungen!$C$27,2,1)))))))</f>
        <v/>
      </c>
      <c r="M728" s="37" t="str">
        <f>IF(Kundendaten!C729="","",IF(J728&lt;0,-1,IF(J728&gt;Einstellungen!$C$11,0,IF(Kundendaten!L729&gt;=Einstellungen!$C$32,5,IF(Kundendaten!L729&gt;=Einstellungen!$C$33,4,IF(Kundendaten!L729&gt;=Einstellungen!$C$34,3,IF(Kundendaten!L729&gt;=Einstellungen!$C$35,2,1)))))))</f>
        <v/>
      </c>
      <c r="N728" s="37" t="str">
        <f>IF(Kundendaten!C729="","",IF(K728=-1,"",IF(K728=0,0,IF(SUM(Einstellungen!$G$15,Einstellungen!$G$24,Einstellungen!$G$32)&lt;&gt;100,"—",ROUND((K728*Einstellungen!$G$15+L728*Einstellungen!$G$24+M728*Einstellungen!$G$32)/100,1)))))</f>
        <v/>
      </c>
      <c r="O728" s="37" t="str">
        <f>IF(Kundendaten!C729="","",IF(K728=-1,"⚠ Datenfehler",IF(K728=0,"Inaktiv",IF(SUM(Einstellungen!$G$15,Einstellungen!$G$24,Einstellungen!$G$32)&lt;&gt;100,"—",IF(N728&gt;=4,"Champion",IF(N728&gt;=3,"Entwicklung",IF(N728&gt;=2,"Gefährdet","Abwanderung")))))))</f>
        <v/>
      </c>
    </row>
    <row r="729" spans="2:15" ht="14.25" customHeight="1" x14ac:dyDescent="0.35">
      <c r="B729" s="37" t="str">
        <f>IF(Kundendaten!C730="","",Kundendaten!B730)</f>
        <v/>
      </c>
      <c r="C729" s="38" t="str">
        <f>IF(Kundendaten!C730="","",IF(Kundendaten!C730="","",Kundendaten!C730))</f>
        <v/>
      </c>
      <c r="D729" s="38" t="str">
        <f>IF(Kundendaten!C730="","",IF(Kundendaten!D730="","",Kundendaten!D730))</f>
        <v/>
      </c>
      <c r="E729" s="38" t="str">
        <f>IF(Kundendaten!C730="","",IF(Kundendaten!E730="","",Kundendaten!E730))</f>
        <v/>
      </c>
      <c r="F729" s="38" t="str">
        <f>IF(Kundendaten!C730="","",IF(Kundendaten!F730="","",Kundendaten!F730))</f>
        <v/>
      </c>
      <c r="G729" s="37" t="str">
        <f>IF(Kundendaten!C730="","",IF(Kundendaten!G730="","",Kundendaten!G730))</f>
        <v/>
      </c>
      <c r="H729" s="38" t="str">
        <f>IF(Kundendaten!C730="","",IF(Kundendaten!H730="","",Kundendaten!H730))</f>
        <v/>
      </c>
      <c r="I729" s="37" t="str">
        <f>IF(Kundendaten!C730="","",IF(Kundendaten!I730="","",IF(OR(UPPER(Kundendaten!I730)="D",UPPER(Kundendaten!I730)="DE",UPPER(Kundendaten!I730)="DEU",UPPER(Kundendaten!I730)="DEUTSCHLAND",UPPER(Kundendaten!I730)="GERMANY",UPPER(Kundendaten!I730)="GER"),"",IFERROR(UPPER(VLOOKUP(UPPER(Kundendaten!I730),Laendercodes!$A:$B,2,FALSE())),UPPER(Kundendaten!I730)))))</f>
        <v/>
      </c>
      <c r="J729" s="59" t="str">
        <f>IF(Kundendaten!C730="","",Einstellungen!$C$9-Kundendaten!J730)</f>
        <v/>
      </c>
      <c r="K729" s="37" t="str">
        <f>IF(Kundendaten!C730="","",IF(J729&lt;0,-1,IF(J729&gt;Einstellungen!$C$11,0,IF(J729&lt;=Einstellungen!$D$15,5,IF(J729&lt;=Einstellungen!$D$16,4,IF(J729&lt;=Einstellungen!$D$17,3,IF(J729&lt;=Einstellungen!$D$18,2,1)))))))</f>
        <v/>
      </c>
      <c r="L729" s="37" t="str">
        <f>IF(Kundendaten!C730="","",IF(J729&lt;0,-1,IF(J729&gt;Einstellungen!$C$11,0,IF(Kundendaten!K730&gt;=Einstellungen!$C$24,5,IF(Kundendaten!K730&gt;=Einstellungen!$C$25,4,IF(Kundendaten!K730&gt;=Einstellungen!$C$26,3,IF(Kundendaten!K730&gt;=Einstellungen!$C$27,2,1)))))))</f>
        <v/>
      </c>
      <c r="M729" s="37" t="str">
        <f>IF(Kundendaten!C730="","",IF(J729&lt;0,-1,IF(J729&gt;Einstellungen!$C$11,0,IF(Kundendaten!L730&gt;=Einstellungen!$C$32,5,IF(Kundendaten!L730&gt;=Einstellungen!$C$33,4,IF(Kundendaten!L730&gt;=Einstellungen!$C$34,3,IF(Kundendaten!L730&gt;=Einstellungen!$C$35,2,1)))))))</f>
        <v/>
      </c>
      <c r="N729" s="37" t="str">
        <f>IF(Kundendaten!C730="","",IF(K729=-1,"",IF(K729=0,0,IF(SUM(Einstellungen!$G$15,Einstellungen!$G$24,Einstellungen!$G$32)&lt;&gt;100,"—",ROUND((K729*Einstellungen!$G$15+L729*Einstellungen!$G$24+M729*Einstellungen!$G$32)/100,1)))))</f>
        <v/>
      </c>
      <c r="O729" s="37" t="str">
        <f>IF(Kundendaten!C730="","",IF(K729=-1,"⚠ Datenfehler",IF(K729=0,"Inaktiv",IF(SUM(Einstellungen!$G$15,Einstellungen!$G$24,Einstellungen!$G$32)&lt;&gt;100,"—",IF(N729&gt;=4,"Champion",IF(N729&gt;=3,"Entwicklung",IF(N729&gt;=2,"Gefährdet","Abwanderung")))))))</f>
        <v/>
      </c>
    </row>
    <row r="730" spans="2:15" ht="14.25" customHeight="1" x14ac:dyDescent="0.35">
      <c r="B730" s="37" t="str">
        <f>IF(Kundendaten!C731="","",Kundendaten!B731)</f>
        <v/>
      </c>
      <c r="C730" s="38" t="str">
        <f>IF(Kundendaten!C731="","",IF(Kundendaten!C731="","",Kundendaten!C731))</f>
        <v/>
      </c>
      <c r="D730" s="38" t="str">
        <f>IF(Kundendaten!C731="","",IF(Kundendaten!D731="","",Kundendaten!D731))</f>
        <v/>
      </c>
      <c r="E730" s="38" t="str">
        <f>IF(Kundendaten!C731="","",IF(Kundendaten!E731="","",Kundendaten!E731))</f>
        <v/>
      </c>
      <c r="F730" s="38" t="str">
        <f>IF(Kundendaten!C731="","",IF(Kundendaten!F731="","",Kundendaten!F731))</f>
        <v/>
      </c>
      <c r="G730" s="37" t="str">
        <f>IF(Kundendaten!C731="","",IF(Kundendaten!G731="","",Kundendaten!G731))</f>
        <v/>
      </c>
      <c r="H730" s="38" t="str">
        <f>IF(Kundendaten!C731="","",IF(Kundendaten!H731="","",Kundendaten!H731))</f>
        <v/>
      </c>
      <c r="I730" s="37" t="str">
        <f>IF(Kundendaten!C731="","",IF(Kundendaten!I731="","",IF(OR(UPPER(Kundendaten!I731)="D",UPPER(Kundendaten!I731)="DE",UPPER(Kundendaten!I731)="DEU",UPPER(Kundendaten!I731)="DEUTSCHLAND",UPPER(Kundendaten!I731)="GERMANY",UPPER(Kundendaten!I731)="GER"),"",IFERROR(UPPER(VLOOKUP(UPPER(Kundendaten!I731),Laendercodes!$A:$B,2,FALSE())),UPPER(Kundendaten!I731)))))</f>
        <v/>
      </c>
      <c r="J730" s="59" t="str">
        <f>IF(Kundendaten!C731="","",Einstellungen!$C$9-Kundendaten!J731)</f>
        <v/>
      </c>
      <c r="K730" s="37" t="str">
        <f>IF(Kundendaten!C731="","",IF(J730&lt;0,-1,IF(J730&gt;Einstellungen!$C$11,0,IF(J730&lt;=Einstellungen!$D$15,5,IF(J730&lt;=Einstellungen!$D$16,4,IF(J730&lt;=Einstellungen!$D$17,3,IF(J730&lt;=Einstellungen!$D$18,2,1)))))))</f>
        <v/>
      </c>
      <c r="L730" s="37" t="str">
        <f>IF(Kundendaten!C731="","",IF(J730&lt;0,-1,IF(J730&gt;Einstellungen!$C$11,0,IF(Kundendaten!K731&gt;=Einstellungen!$C$24,5,IF(Kundendaten!K731&gt;=Einstellungen!$C$25,4,IF(Kundendaten!K731&gt;=Einstellungen!$C$26,3,IF(Kundendaten!K731&gt;=Einstellungen!$C$27,2,1)))))))</f>
        <v/>
      </c>
      <c r="M730" s="37" t="str">
        <f>IF(Kundendaten!C731="","",IF(J730&lt;0,-1,IF(J730&gt;Einstellungen!$C$11,0,IF(Kundendaten!L731&gt;=Einstellungen!$C$32,5,IF(Kundendaten!L731&gt;=Einstellungen!$C$33,4,IF(Kundendaten!L731&gt;=Einstellungen!$C$34,3,IF(Kundendaten!L731&gt;=Einstellungen!$C$35,2,1)))))))</f>
        <v/>
      </c>
      <c r="N730" s="37" t="str">
        <f>IF(Kundendaten!C731="","",IF(K730=-1,"",IF(K730=0,0,IF(SUM(Einstellungen!$G$15,Einstellungen!$G$24,Einstellungen!$G$32)&lt;&gt;100,"—",ROUND((K730*Einstellungen!$G$15+L730*Einstellungen!$G$24+M730*Einstellungen!$G$32)/100,1)))))</f>
        <v/>
      </c>
      <c r="O730" s="37" t="str">
        <f>IF(Kundendaten!C731="","",IF(K730=-1,"⚠ Datenfehler",IF(K730=0,"Inaktiv",IF(SUM(Einstellungen!$G$15,Einstellungen!$G$24,Einstellungen!$G$32)&lt;&gt;100,"—",IF(N730&gt;=4,"Champion",IF(N730&gt;=3,"Entwicklung",IF(N730&gt;=2,"Gefährdet","Abwanderung")))))))</f>
        <v/>
      </c>
    </row>
    <row r="731" spans="2:15" ht="14.25" customHeight="1" x14ac:dyDescent="0.35">
      <c r="B731" s="37" t="str">
        <f>IF(Kundendaten!C732="","",Kundendaten!B732)</f>
        <v/>
      </c>
      <c r="C731" s="38" t="str">
        <f>IF(Kundendaten!C732="","",IF(Kundendaten!C732="","",Kundendaten!C732))</f>
        <v/>
      </c>
      <c r="D731" s="38" t="str">
        <f>IF(Kundendaten!C732="","",IF(Kundendaten!D732="","",Kundendaten!D732))</f>
        <v/>
      </c>
      <c r="E731" s="38" t="str">
        <f>IF(Kundendaten!C732="","",IF(Kundendaten!E732="","",Kundendaten!E732))</f>
        <v/>
      </c>
      <c r="F731" s="38" t="str">
        <f>IF(Kundendaten!C732="","",IF(Kundendaten!F732="","",Kundendaten!F732))</f>
        <v/>
      </c>
      <c r="G731" s="37" t="str">
        <f>IF(Kundendaten!C732="","",IF(Kundendaten!G732="","",Kundendaten!G732))</f>
        <v/>
      </c>
      <c r="H731" s="38" t="str">
        <f>IF(Kundendaten!C732="","",IF(Kundendaten!H732="","",Kundendaten!H732))</f>
        <v/>
      </c>
      <c r="I731" s="37" t="str">
        <f>IF(Kundendaten!C732="","",IF(Kundendaten!I732="","",IF(OR(UPPER(Kundendaten!I732)="D",UPPER(Kundendaten!I732)="DE",UPPER(Kundendaten!I732)="DEU",UPPER(Kundendaten!I732)="DEUTSCHLAND",UPPER(Kundendaten!I732)="GERMANY",UPPER(Kundendaten!I732)="GER"),"",IFERROR(UPPER(VLOOKUP(UPPER(Kundendaten!I732),Laendercodes!$A:$B,2,FALSE())),UPPER(Kundendaten!I732)))))</f>
        <v/>
      </c>
      <c r="J731" s="59" t="str">
        <f>IF(Kundendaten!C732="","",Einstellungen!$C$9-Kundendaten!J732)</f>
        <v/>
      </c>
      <c r="K731" s="37" t="str">
        <f>IF(Kundendaten!C732="","",IF(J731&lt;0,-1,IF(J731&gt;Einstellungen!$C$11,0,IF(J731&lt;=Einstellungen!$D$15,5,IF(J731&lt;=Einstellungen!$D$16,4,IF(J731&lt;=Einstellungen!$D$17,3,IF(J731&lt;=Einstellungen!$D$18,2,1)))))))</f>
        <v/>
      </c>
      <c r="L731" s="37" t="str">
        <f>IF(Kundendaten!C732="","",IF(J731&lt;0,-1,IF(J731&gt;Einstellungen!$C$11,0,IF(Kundendaten!K732&gt;=Einstellungen!$C$24,5,IF(Kundendaten!K732&gt;=Einstellungen!$C$25,4,IF(Kundendaten!K732&gt;=Einstellungen!$C$26,3,IF(Kundendaten!K732&gt;=Einstellungen!$C$27,2,1)))))))</f>
        <v/>
      </c>
      <c r="M731" s="37" t="str">
        <f>IF(Kundendaten!C732="","",IF(J731&lt;0,-1,IF(J731&gt;Einstellungen!$C$11,0,IF(Kundendaten!L732&gt;=Einstellungen!$C$32,5,IF(Kundendaten!L732&gt;=Einstellungen!$C$33,4,IF(Kundendaten!L732&gt;=Einstellungen!$C$34,3,IF(Kundendaten!L732&gt;=Einstellungen!$C$35,2,1)))))))</f>
        <v/>
      </c>
      <c r="N731" s="37" t="str">
        <f>IF(Kundendaten!C732="","",IF(K731=-1,"",IF(K731=0,0,IF(SUM(Einstellungen!$G$15,Einstellungen!$G$24,Einstellungen!$G$32)&lt;&gt;100,"—",ROUND((K731*Einstellungen!$G$15+L731*Einstellungen!$G$24+M731*Einstellungen!$G$32)/100,1)))))</f>
        <v/>
      </c>
      <c r="O731" s="37" t="str">
        <f>IF(Kundendaten!C732="","",IF(K731=-1,"⚠ Datenfehler",IF(K731=0,"Inaktiv",IF(SUM(Einstellungen!$G$15,Einstellungen!$G$24,Einstellungen!$G$32)&lt;&gt;100,"—",IF(N731&gt;=4,"Champion",IF(N731&gt;=3,"Entwicklung",IF(N731&gt;=2,"Gefährdet","Abwanderung")))))))</f>
        <v/>
      </c>
    </row>
    <row r="732" spans="2:15" ht="14.25" customHeight="1" x14ac:dyDescent="0.35">
      <c r="B732" s="37" t="str">
        <f>IF(Kundendaten!C733="","",Kundendaten!B733)</f>
        <v/>
      </c>
      <c r="C732" s="38" t="str">
        <f>IF(Kundendaten!C733="","",IF(Kundendaten!C733="","",Kundendaten!C733))</f>
        <v/>
      </c>
      <c r="D732" s="38" t="str">
        <f>IF(Kundendaten!C733="","",IF(Kundendaten!D733="","",Kundendaten!D733))</f>
        <v/>
      </c>
      <c r="E732" s="38" t="str">
        <f>IF(Kundendaten!C733="","",IF(Kundendaten!E733="","",Kundendaten!E733))</f>
        <v/>
      </c>
      <c r="F732" s="38" t="str">
        <f>IF(Kundendaten!C733="","",IF(Kundendaten!F733="","",Kundendaten!F733))</f>
        <v/>
      </c>
      <c r="G732" s="37" t="str">
        <f>IF(Kundendaten!C733="","",IF(Kundendaten!G733="","",Kundendaten!G733))</f>
        <v/>
      </c>
      <c r="H732" s="38" t="str">
        <f>IF(Kundendaten!C733="","",IF(Kundendaten!H733="","",Kundendaten!H733))</f>
        <v/>
      </c>
      <c r="I732" s="37" t="str">
        <f>IF(Kundendaten!C733="","",IF(Kundendaten!I733="","",IF(OR(UPPER(Kundendaten!I733)="D",UPPER(Kundendaten!I733)="DE",UPPER(Kundendaten!I733)="DEU",UPPER(Kundendaten!I733)="DEUTSCHLAND",UPPER(Kundendaten!I733)="GERMANY",UPPER(Kundendaten!I733)="GER"),"",IFERROR(UPPER(VLOOKUP(UPPER(Kundendaten!I733),Laendercodes!$A:$B,2,FALSE())),UPPER(Kundendaten!I733)))))</f>
        <v/>
      </c>
      <c r="J732" s="59" t="str">
        <f>IF(Kundendaten!C733="","",Einstellungen!$C$9-Kundendaten!J733)</f>
        <v/>
      </c>
      <c r="K732" s="37" t="str">
        <f>IF(Kundendaten!C733="","",IF(J732&lt;0,-1,IF(J732&gt;Einstellungen!$C$11,0,IF(J732&lt;=Einstellungen!$D$15,5,IF(J732&lt;=Einstellungen!$D$16,4,IF(J732&lt;=Einstellungen!$D$17,3,IF(J732&lt;=Einstellungen!$D$18,2,1)))))))</f>
        <v/>
      </c>
      <c r="L732" s="37" t="str">
        <f>IF(Kundendaten!C733="","",IF(J732&lt;0,-1,IF(J732&gt;Einstellungen!$C$11,0,IF(Kundendaten!K733&gt;=Einstellungen!$C$24,5,IF(Kundendaten!K733&gt;=Einstellungen!$C$25,4,IF(Kundendaten!K733&gt;=Einstellungen!$C$26,3,IF(Kundendaten!K733&gt;=Einstellungen!$C$27,2,1)))))))</f>
        <v/>
      </c>
      <c r="M732" s="37" t="str">
        <f>IF(Kundendaten!C733="","",IF(J732&lt;0,-1,IF(J732&gt;Einstellungen!$C$11,0,IF(Kundendaten!L733&gt;=Einstellungen!$C$32,5,IF(Kundendaten!L733&gt;=Einstellungen!$C$33,4,IF(Kundendaten!L733&gt;=Einstellungen!$C$34,3,IF(Kundendaten!L733&gt;=Einstellungen!$C$35,2,1)))))))</f>
        <v/>
      </c>
      <c r="N732" s="37" t="str">
        <f>IF(Kundendaten!C733="","",IF(K732=-1,"",IF(K732=0,0,IF(SUM(Einstellungen!$G$15,Einstellungen!$G$24,Einstellungen!$G$32)&lt;&gt;100,"—",ROUND((K732*Einstellungen!$G$15+L732*Einstellungen!$G$24+M732*Einstellungen!$G$32)/100,1)))))</f>
        <v/>
      </c>
      <c r="O732" s="37" t="str">
        <f>IF(Kundendaten!C733="","",IF(K732=-1,"⚠ Datenfehler",IF(K732=0,"Inaktiv",IF(SUM(Einstellungen!$G$15,Einstellungen!$G$24,Einstellungen!$G$32)&lt;&gt;100,"—",IF(N732&gt;=4,"Champion",IF(N732&gt;=3,"Entwicklung",IF(N732&gt;=2,"Gefährdet","Abwanderung")))))))</f>
        <v/>
      </c>
    </row>
    <row r="733" spans="2:15" ht="14.25" customHeight="1" x14ac:dyDescent="0.35">
      <c r="B733" s="37" t="str">
        <f>IF(Kundendaten!C734="","",Kundendaten!B734)</f>
        <v/>
      </c>
      <c r="C733" s="38" t="str">
        <f>IF(Kundendaten!C734="","",IF(Kundendaten!C734="","",Kundendaten!C734))</f>
        <v/>
      </c>
      <c r="D733" s="38" t="str">
        <f>IF(Kundendaten!C734="","",IF(Kundendaten!D734="","",Kundendaten!D734))</f>
        <v/>
      </c>
      <c r="E733" s="38" t="str">
        <f>IF(Kundendaten!C734="","",IF(Kundendaten!E734="","",Kundendaten!E734))</f>
        <v/>
      </c>
      <c r="F733" s="38" t="str">
        <f>IF(Kundendaten!C734="","",IF(Kundendaten!F734="","",Kundendaten!F734))</f>
        <v/>
      </c>
      <c r="G733" s="37" t="str">
        <f>IF(Kundendaten!C734="","",IF(Kundendaten!G734="","",Kundendaten!G734))</f>
        <v/>
      </c>
      <c r="H733" s="38" t="str">
        <f>IF(Kundendaten!C734="","",IF(Kundendaten!H734="","",Kundendaten!H734))</f>
        <v/>
      </c>
      <c r="I733" s="37" t="str">
        <f>IF(Kundendaten!C734="","",IF(Kundendaten!I734="","",IF(OR(UPPER(Kundendaten!I734)="D",UPPER(Kundendaten!I734)="DE",UPPER(Kundendaten!I734)="DEU",UPPER(Kundendaten!I734)="DEUTSCHLAND",UPPER(Kundendaten!I734)="GERMANY",UPPER(Kundendaten!I734)="GER"),"",IFERROR(UPPER(VLOOKUP(UPPER(Kundendaten!I734),Laendercodes!$A:$B,2,FALSE())),UPPER(Kundendaten!I734)))))</f>
        <v/>
      </c>
      <c r="J733" s="59" t="str">
        <f>IF(Kundendaten!C734="","",Einstellungen!$C$9-Kundendaten!J734)</f>
        <v/>
      </c>
      <c r="K733" s="37" t="str">
        <f>IF(Kundendaten!C734="","",IF(J733&lt;0,-1,IF(J733&gt;Einstellungen!$C$11,0,IF(J733&lt;=Einstellungen!$D$15,5,IF(J733&lt;=Einstellungen!$D$16,4,IF(J733&lt;=Einstellungen!$D$17,3,IF(J733&lt;=Einstellungen!$D$18,2,1)))))))</f>
        <v/>
      </c>
      <c r="L733" s="37" t="str">
        <f>IF(Kundendaten!C734="","",IF(J733&lt;0,-1,IF(J733&gt;Einstellungen!$C$11,0,IF(Kundendaten!K734&gt;=Einstellungen!$C$24,5,IF(Kundendaten!K734&gt;=Einstellungen!$C$25,4,IF(Kundendaten!K734&gt;=Einstellungen!$C$26,3,IF(Kundendaten!K734&gt;=Einstellungen!$C$27,2,1)))))))</f>
        <v/>
      </c>
      <c r="M733" s="37" t="str">
        <f>IF(Kundendaten!C734="","",IF(J733&lt;0,-1,IF(J733&gt;Einstellungen!$C$11,0,IF(Kundendaten!L734&gt;=Einstellungen!$C$32,5,IF(Kundendaten!L734&gt;=Einstellungen!$C$33,4,IF(Kundendaten!L734&gt;=Einstellungen!$C$34,3,IF(Kundendaten!L734&gt;=Einstellungen!$C$35,2,1)))))))</f>
        <v/>
      </c>
      <c r="N733" s="37" t="str">
        <f>IF(Kundendaten!C734="","",IF(K733=-1,"",IF(K733=0,0,IF(SUM(Einstellungen!$G$15,Einstellungen!$G$24,Einstellungen!$G$32)&lt;&gt;100,"—",ROUND((K733*Einstellungen!$G$15+L733*Einstellungen!$G$24+M733*Einstellungen!$G$32)/100,1)))))</f>
        <v/>
      </c>
      <c r="O733" s="37" t="str">
        <f>IF(Kundendaten!C734="","",IF(K733=-1,"⚠ Datenfehler",IF(K733=0,"Inaktiv",IF(SUM(Einstellungen!$G$15,Einstellungen!$G$24,Einstellungen!$G$32)&lt;&gt;100,"—",IF(N733&gt;=4,"Champion",IF(N733&gt;=3,"Entwicklung",IF(N733&gt;=2,"Gefährdet","Abwanderung")))))))</f>
        <v/>
      </c>
    </row>
    <row r="734" spans="2:15" ht="14.25" customHeight="1" x14ac:dyDescent="0.35">
      <c r="B734" s="37" t="str">
        <f>IF(Kundendaten!C735="","",Kundendaten!B735)</f>
        <v/>
      </c>
      <c r="C734" s="38" t="str">
        <f>IF(Kundendaten!C735="","",IF(Kundendaten!C735="","",Kundendaten!C735))</f>
        <v/>
      </c>
      <c r="D734" s="38" t="str">
        <f>IF(Kundendaten!C735="","",IF(Kundendaten!D735="","",Kundendaten!D735))</f>
        <v/>
      </c>
      <c r="E734" s="38" t="str">
        <f>IF(Kundendaten!C735="","",IF(Kundendaten!E735="","",Kundendaten!E735))</f>
        <v/>
      </c>
      <c r="F734" s="38" t="str">
        <f>IF(Kundendaten!C735="","",IF(Kundendaten!F735="","",Kundendaten!F735))</f>
        <v/>
      </c>
      <c r="G734" s="37" t="str">
        <f>IF(Kundendaten!C735="","",IF(Kundendaten!G735="","",Kundendaten!G735))</f>
        <v/>
      </c>
      <c r="H734" s="38" t="str">
        <f>IF(Kundendaten!C735="","",IF(Kundendaten!H735="","",Kundendaten!H735))</f>
        <v/>
      </c>
      <c r="I734" s="37" t="str">
        <f>IF(Kundendaten!C735="","",IF(Kundendaten!I735="","",IF(OR(UPPER(Kundendaten!I735)="D",UPPER(Kundendaten!I735)="DE",UPPER(Kundendaten!I735)="DEU",UPPER(Kundendaten!I735)="DEUTSCHLAND",UPPER(Kundendaten!I735)="GERMANY",UPPER(Kundendaten!I735)="GER"),"",IFERROR(UPPER(VLOOKUP(UPPER(Kundendaten!I735),Laendercodes!$A:$B,2,FALSE())),UPPER(Kundendaten!I735)))))</f>
        <v/>
      </c>
      <c r="J734" s="59" t="str">
        <f>IF(Kundendaten!C735="","",Einstellungen!$C$9-Kundendaten!J735)</f>
        <v/>
      </c>
      <c r="K734" s="37" t="str">
        <f>IF(Kundendaten!C735="","",IF(J734&lt;0,-1,IF(J734&gt;Einstellungen!$C$11,0,IF(J734&lt;=Einstellungen!$D$15,5,IF(J734&lt;=Einstellungen!$D$16,4,IF(J734&lt;=Einstellungen!$D$17,3,IF(J734&lt;=Einstellungen!$D$18,2,1)))))))</f>
        <v/>
      </c>
      <c r="L734" s="37" t="str">
        <f>IF(Kundendaten!C735="","",IF(J734&lt;0,-1,IF(J734&gt;Einstellungen!$C$11,0,IF(Kundendaten!K735&gt;=Einstellungen!$C$24,5,IF(Kundendaten!K735&gt;=Einstellungen!$C$25,4,IF(Kundendaten!K735&gt;=Einstellungen!$C$26,3,IF(Kundendaten!K735&gt;=Einstellungen!$C$27,2,1)))))))</f>
        <v/>
      </c>
      <c r="M734" s="37" t="str">
        <f>IF(Kundendaten!C735="","",IF(J734&lt;0,-1,IF(J734&gt;Einstellungen!$C$11,0,IF(Kundendaten!L735&gt;=Einstellungen!$C$32,5,IF(Kundendaten!L735&gt;=Einstellungen!$C$33,4,IF(Kundendaten!L735&gt;=Einstellungen!$C$34,3,IF(Kundendaten!L735&gt;=Einstellungen!$C$35,2,1)))))))</f>
        <v/>
      </c>
      <c r="N734" s="37" t="str">
        <f>IF(Kundendaten!C735="","",IF(K734=-1,"",IF(K734=0,0,IF(SUM(Einstellungen!$G$15,Einstellungen!$G$24,Einstellungen!$G$32)&lt;&gt;100,"—",ROUND((K734*Einstellungen!$G$15+L734*Einstellungen!$G$24+M734*Einstellungen!$G$32)/100,1)))))</f>
        <v/>
      </c>
      <c r="O734" s="37" t="str">
        <f>IF(Kundendaten!C735="","",IF(K734=-1,"⚠ Datenfehler",IF(K734=0,"Inaktiv",IF(SUM(Einstellungen!$G$15,Einstellungen!$G$24,Einstellungen!$G$32)&lt;&gt;100,"—",IF(N734&gt;=4,"Champion",IF(N734&gt;=3,"Entwicklung",IF(N734&gt;=2,"Gefährdet","Abwanderung")))))))</f>
        <v/>
      </c>
    </row>
    <row r="735" spans="2:15" ht="14.25" customHeight="1" x14ac:dyDescent="0.35">
      <c r="B735" s="37" t="str">
        <f>IF(Kundendaten!C736="","",Kundendaten!B736)</f>
        <v/>
      </c>
      <c r="C735" s="38" t="str">
        <f>IF(Kundendaten!C736="","",IF(Kundendaten!C736="","",Kundendaten!C736))</f>
        <v/>
      </c>
      <c r="D735" s="38" t="str">
        <f>IF(Kundendaten!C736="","",IF(Kundendaten!D736="","",Kundendaten!D736))</f>
        <v/>
      </c>
      <c r="E735" s="38" t="str">
        <f>IF(Kundendaten!C736="","",IF(Kundendaten!E736="","",Kundendaten!E736))</f>
        <v/>
      </c>
      <c r="F735" s="38" t="str">
        <f>IF(Kundendaten!C736="","",IF(Kundendaten!F736="","",Kundendaten!F736))</f>
        <v/>
      </c>
      <c r="G735" s="37" t="str">
        <f>IF(Kundendaten!C736="","",IF(Kundendaten!G736="","",Kundendaten!G736))</f>
        <v/>
      </c>
      <c r="H735" s="38" t="str">
        <f>IF(Kundendaten!C736="","",IF(Kundendaten!H736="","",Kundendaten!H736))</f>
        <v/>
      </c>
      <c r="I735" s="37" t="str">
        <f>IF(Kundendaten!C736="","",IF(Kundendaten!I736="","",IF(OR(UPPER(Kundendaten!I736)="D",UPPER(Kundendaten!I736)="DE",UPPER(Kundendaten!I736)="DEU",UPPER(Kundendaten!I736)="DEUTSCHLAND",UPPER(Kundendaten!I736)="GERMANY",UPPER(Kundendaten!I736)="GER"),"",IFERROR(UPPER(VLOOKUP(UPPER(Kundendaten!I736),Laendercodes!$A:$B,2,FALSE())),UPPER(Kundendaten!I736)))))</f>
        <v/>
      </c>
      <c r="J735" s="59" t="str">
        <f>IF(Kundendaten!C736="","",Einstellungen!$C$9-Kundendaten!J736)</f>
        <v/>
      </c>
      <c r="K735" s="37" t="str">
        <f>IF(Kundendaten!C736="","",IF(J735&lt;0,-1,IF(J735&gt;Einstellungen!$C$11,0,IF(J735&lt;=Einstellungen!$D$15,5,IF(J735&lt;=Einstellungen!$D$16,4,IF(J735&lt;=Einstellungen!$D$17,3,IF(J735&lt;=Einstellungen!$D$18,2,1)))))))</f>
        <v/>
      </c>
      <c r="L735" s="37" t="str">
        <f>IF(Kundendaten!C736="","",IF(J735&lt;0,-1,IF(J735&gt;Einstellungen!$C$11,0,IF(Kundendaten!K736&gt;=Einstellungen!$C$24,5,IF(Kundendaten!K736&gt;=Einstellungen!$C$25,4,IF(Kundendaten!K736&gt;=Einstellungen!$C$26,3,IF(Kundendaten!K736&gt;=Einstellungen!$C$27,2,1)))))))</f>
        <v/>
      </c>
      <c r="M735" s="37" t="str">
        <f>IF(Kundendaten!C736="","",IF(J735&lt;0,-1,IF(J735&gt;Einstellungen!$C$11,0,IF(Kundendaten!L736&gt;=Einstellungen!$C$32,5,IF(Kundendaten!L736&gt;=Einstellungen!$C$33,4,IF(Kundendaten!L736&gt;=Einstellungen!$C$34,3,IF(Kundendaten!L736&gt;=Einstellungen!$C$35,2,1)))))))</f>
        <v/>
      </c>
      <c r="N735" s="37" t="str">
        <f>IF(Kundendaten!C736="","",IF(K735=-1,"",IF(K735=0,0,IF(SUM(Einstellungen!$G$15,Einstellungen!$G$24,Einstellungen!$G$32)&lt;&gt;100,"—",ROUND((K735*Einstellungen!$G$15+L735*Einstellungen!$G$24+M735*Einstellungen!$G$32)/100,1)))))</f>
        <v/>
      </c>
      <c r="O735" s="37" t="str">
        <f>IF(Kundendaten!C736="","",IF(K735=-1,"⚠ Datenfehler",IF(K735=0,"Inaktiv",IF(SUM(Einstellungen!$G$15,Einstellungen!$G$24,Einstellungen!$G$32)&lt;&gt;100,"—",IF(N735&gt;=4,"Champion",IF(N735&gt;=3,"Entwicklung",IF(N735&gt;=2,"Gefährdet","Abwanderung")))))))</f>
        <v/>
      </c>
    </row>
    <row r="736" spans="2:15" ht="14.25" customHeight="1" x14ac:dyDescent="0.35">
      <c r="B736" s="37" t="str">
        <f>IF(Kundendaten!C737="","",Kundendaten!B737)</f>
        <v/>
      </c>
      <c r="C736" s="38" t="str">
        <f>IF(Kundendaten!C737="","",IF(Kundendaten!C737="","",Kundendaten!C737))</f>
        <v/>
      </c>
      <c r="D736" s="38" t="str">
        <f>IF(Kundendaten!C737="","",IF(Kundendaten!D737="","",Kundendaten!D737))</f>
        <v/>
      </c>
      <c r="E736" s="38" t="str">
        <f>IF(Kundendaten!C737="","",IF(Kundendaten!E737="","",Kundendaten!E737))</f>
        <v/>
      </c>
      <c r="F736" s="38" t="str">
        <f>IF(Kundendaten!C737="","",IF(Kundendaten!F737="","",Kundendaten!F737))</f>
        <v/>
      </c>
      <c r="G736" s="37" t="str">
        <f>IF(Kundendaten!C737="","",IF(Kundendaten!G737="","",Kundendaten!G737))</f>
        <v/>
      </c>
      <c r="H736" s="38" t="str">
        <f>IF(Kundendaten!C737="","",IF(Kundendaten!H737="","",Kundendaten!H737))</f>
        <v/>
      </c>
      <c r="I736" s="37" t="str">
        <f>IF(Kundendaten!C737="","",IF(Kundendaten!I737="","",IF(OR(UPPER(Kundendaten!I737)="D",UPPER(Kundendaten!I737)="DE",UPPER(Kundendaten!I737)="DEU",UPPER(Kundendaten!I737)="DEUTSCHLAND",UPPER(Kundendaten!I737)="GERMANY",UPPER(Kundendaten!I737)="GER"),"",IFERROR(UPPER(VLOOKUP(UPPER(Kundendaten!I737),Laendercodes!$A:$B,2,FALSE())),UPPER(Kundendaten!I737)))))</f>
        <v/>
      </c>
      <c r="J736" s="59" t="str">
        <f>IF(Kundendaten!C737="","",Einstellungen!$C$9-Kundendaten!J737)</f>
        <v/>
      </c>
      <c r="K736" s="37" t="str">
        <f>IF(Kundendaten!C737="","",IF(J736&lt;0,-1,IF(J736&gt;Einstellungen!$C$11,0,IF(J736&lt;=Einstellungen!$D$15,5,IF(J736&lt;=Einstellungen!$D$16,4,IF(J736&lt;=Einstellungen!$D$17,3,IF(J736&lt;=Einstellungen!$D$18,2,1)))))))</f>
        <v/>
      </c>
      <c r="L736" s="37" t="str">
        <f>IF(Kundendaten!C737="","",IF(J736&lt;0,-1,IF(J736&gt;Einstellungen!$C$11,0,IF(Kundendaten!K737&gt;=Einstellungen!$C$24,5,IF(Kundendaten!K737&gt;=Einstellungen!$C$25,4,IF(Kundendaten!K737&gt;=Einstellungen!$C$26,3,IF(Kundendaten!K737&gt;=Einstellungen!$C$27,2,1)))))))</f>
        <v/>
      </c>
      <c r="M736" s="37" t="str">
        <f>IF(Kundendaten!C737="","",IF(J736&lt;0,-1,IF(J736&gt;Einstellungen!$C$11,0,IF(Kundendaten!L737&gt;=Einstellungen!$C$32,5,IF(Kundendaten!L737&gt;=Einstellungen!$C$33,4,IF(Kundendaten!L737&gt;=Einstellungen!$C$34,3,IF(Kundendaten!L737&gt;=Einstellungen!$C$35,2,1)))))))</f>
        <v/>
      </c>
      <c r="N736" s="37" t="str">
        <f>IF(Kundendaten!C737="","",IF(K736=-1,"",IF(K736=0,0,IF(SUM(Einstellungen!$G$15,Einstellungen!$G$24,Einstellungen!$G$32)&lt;&gt;100,"—",ROUND((K736*Einstellungen!$G$15+L736*Einstellungen!$G$24+M736*Einstellungen!$G$32)/100,1)))))</f>
        <v/>
      </c>
      <c r="O736" s="37" t="str">
        <f>IF(Kundendaten!C737="","",IF(K736=-1,"⚠ Datenfehler",IF(K736=0,"Inaktiv",IF(SUM(Einstellungen!$G$15,Einstellungen!$G$24,Einstellungen!$G$32)&lt;&gt;100,"—",IF(N736&gt;=4,"Champion",IF(N736&gt;=3,"Entwicklung",IF(N736&gt;=2,"Gefährdet","Abwanderung")))))))</f>
        <v/>
      </c>
    </row>
    <row r="737" spans="2:15" ht="14.25" customHeight="1" x14ac:dyDescent="0.35">
      <c r="B737" s="37" t="str">
        <f>IF(Kundendaten!C738="","",Kundendaten!B738)</f>
        <v/>
      </c>
      <c r="C737" s="38" t="str">
        <f>IF(Kundendaten!C738="","",IF(Kundendaten!C738="","",Kundendaten!C738))</f>
        <v/>
      </c>
      <c r="D737" s="38" t="str">
        <f>IF(Kundendaten!C738="","",IF(Kundendaten!D738="","",Kundendaten!D738))</f>
        <v/>
      </c>
      <c r="E737" s="38" t="str">
        <f>IF(Kundendaten!C738="","",IF(Kundendaten!E738="","",Kundendaten!E738))</f>
        <v/>
      </c>
      <c r="F737" s="38" t="str">
        <f>IF(Kundendaten!C738="","",IF(Kundendaten!F738="","",Kundendaten!F738))</f>
        <v/>
      </c>
      <c r="G737" s="37" t="str">
        <f>IF(Kundendaten!C738="","",IF(Kundendaten!G738="","",Kundendaten!G738))</f>
        <v/>
      </c>
      <c r="H737" s="38" t="str">
        <f>IF(Kundendaten!C738="","",IF(Kundendaten!H738="","",Kundendaten!H738))</f>
        <v/>
      </c>
      <c r="I737" s="37" t="str">
        <f>IF(Kundendaten!C738="","",IF(Kundendaten!I738="","",IF(OR(UPPER(Kundendaten!I738)="D",UPPER(Kundendaten!I738)="DE",UPPER(Kundendaten!I738)="DEU",UPPER(Kundendaten!I738)="DEUTSCHLAND",UPPER(Kundendaten!I738)="GERMANY",UPPER(Kundendaten!I738)="GER"),"",IFERROR(UPPER(VLOOKUP(UPPER(Kundendaten!I738),Laendercodes!$A:$B,2,FALSE())),UPPER(Kundendaten!I738)))))</f>
        <v/>
      </c>
      <c r="J737" s="59" t="str">
        <f>IF(Kundendaten!C738="","",Einstellungen!$C$9-Kundendaten!J738)</f>
        <v/>
      </c>
      <c r="K737" s="37" t="str">
        <f>IF(Kundendaten!C738="","",IF(J737&lt;0,-1,IF(J737&gt;Einstellungen!$C$11,0,IF(J737&lt;=Einstellungen!$D$15,5,IF(J737&lt;=Einstellungen!$D$16,4,IF(J737&lt;=Einstellungen!$D$17,3,IF(J737&lt;=Einstellungen!$D$18,2,1)))))))</f>
        <v/>
      </c>
      <c r="L737" s="37" t="str">
        <f>IF(Kundendaten!C738="","",IF(J737&lt;0,-1,IF(J737&gt;Einstellungen!$C$11,0,IF(Kundendaten!K738&gt;=Einstellungen!$C$24,5,IF(Kundendaten!K738&gt;=Einstellungen!$C$25,4,IF(Kundendaten!K738&gt;=Einstellungen!$C$26,3,IF(Kundendaten!K738&gt;=Einstellungen!$C$27,2,1)))))))</f>
        <v/>
      </c>
      <c r="M737" s="37" t="str">
        <f>IF(Kundendaten!C738="","",IF(J737&lt;0,-1,IF(J737&gt;Einstellungen!$C$11,0,IF(Kundendaten!L738&gt;=Einstellungen!$C$32,5,IF(Kundendaten!L738&gt;=Einstellungen!$C$33,4,IF(Kundendaten!L738&gt;=Einstellungen!$C$34,3,IF(Kundendaten!L738&gt;=Einstellungen!$C$35,2,1)))))))</f>
        <v/>
      </c>
      <c r="N737" s="37" t="str">
        <f>IF(Kundendaten!C738="","",IF(K737=-1,"",IF(K737=0,0,IF(SUM(Einstellungen!$G$15,Einstellungen!$G$24,Einstellungen!$G$32)&lt;&gt;100,"—",ROUND((K737*Einstellungen!$G$15+L737*Einstellungen!$G$24+M737*Einstellungen!$G$32)/100,1)))))</f>
        <v/>
      </c>
      <c r="O737" s="37" t="str">
        <f>IF(Kundendaten!C738="","",IF(K737=-1,"⚠ Datenfehler",IF(K737=0,"Inaktiv",IF(SUM(Einstellungen!$G$15,Einstellungen!$G$24,Einstellungen!$G$32)&lt;&gt;100,"—",IF(N737&gt;=4,"Champion",IF(N737&gt;=3,"Entwicklung",IF(N737&gt;=2,"Gefährdet","Abwanderung")))))))</f>
        <v/>
      </c>
    </row>
    <row r="738" spans="2:15" ht="14.25" customHeight="1" x14ac:dyDescent="0.35">
      <c r="B738" s="37" t="str">
        <f>IF(Kundendaten!C739="","",Kundendaten!B739)</f>
        <v/>
      </c>
      <c r="C738" s="38" t="str">
        <f>IF(Kundendaten!C739="","",IF(Kundendaten!C739="","",Kundendaten!C739))</f>
        <v/>
      </c>
      <c r="D738" s="38" t="str">
        <f>IF(Kundendaten!C739="","",IF(Kundendaten!D739="","",Kundendaten!D739))</f>
        <v/>
      </c>
      <c r="E738" s="38" t="str">
        <f>IF(Kundendaten!C739="","",IF(Kundendaten!E739="","",Kundendaten!E739))</f>
        <v/>
      </c>
      <c r="F738" s="38" t="str">
        <f>IF(Kundendaten!C739="","",IF(Kundendaten!F739="","",Kundendaten!F739))</f>
        <v/>
      </c>
      <c r="G738" s="37" t="str">
        <f>IF(Kundendaten!C739="","",IF(Kundendaten!G739="","",Kundendaten!G739))</f>
        <v/>
      </c>
      <c r="H738" s="38" t="str">
        <f>IF(Kundendaten!C739="","",IF(Kundendaten!H739="","",Kundendaten!H739))</f>
        <v/>
      </c>
      <c r="I738" s="37" t="str">
        <f>IF(Kundendaten!C739="","",IF(Kundendaten!I739="","",IF(OR(UPPER(Kundendaten!I739)="D",UPPER(Kundendaten!I739)="DE",UPPER(Kundendaten!I739)="DEU",UPPER(Kundendaten!I739)="DEUTSCHLAND",UPPER(Kundendaten!I739)="GERMANY",UPPER(Kundendaten!I739)="GER"),"",IFERROR(UPPER(VLOOKUP(UPPER(Kundendaten!I739),Laendercodes!$A:$B,2,FALSE())),UPPER(Kundendaten!I739)))))</f>
        <v/>
      </c>
      <c r="J738" s="59" t="str">
        <f>IF(Kundendaten!C739="","",Einstellungen!$C$9-Kundendaten!J739)</f>
        <v/>
      </c>
      <c r="K738" s="37" t="str">
        <f>IF(Kundendaten!C739="","",IF(J738&lt;0,-1,IF(J738&gt;Einstellungen!$C$11,0,IF(J738&lt;=Einstellungen!$D$15,5,IF(J738&lt;=Einstellungen!$D$16,4,IF(J738&lt;=Einstellungen!$D$17,3,IF(J738&lt;=Einstellungen!$D$18,2,1)))))))</f>
        <v/>
      </c>
      <c r="L738" s="37" t="str">
        <f>IF(Kundendaten!C739="","",IF(J738&lt;0,-1,IF(J738&gt;Einstellungen!$C$11,0,IF(Kundendaten!K739&gt;=Einstellungen!$C$24,5,IF(Kundendaten!K739&gt;=Einstellungen!$C$25,4,IF(Kundendaten!K739&gt;=Einstellungen!$C$26,3,IF(Kundendaten!K739&gt;=Einstellungen!$C$27,2,1)))))))</f>
        <v/>
      </c>
      <c r="M738" s="37" t="str">
        <f>IF(Kundendaten!C739="","",IF(J738&lt;0,-1,IF(J738&gt;Einstellungen!$C$11,0,IF(Kundendaten!L739&gt;=Einstellungen!$C$32,5,IF(Kundendaten!L739&gt;=Einstellungen!$C$33,4,IF(Kundendaten!L739&gt;=Einstellungen!$C$34,3,IF(Kundendaten!L739&gt;=Einstellungen!$C$35,2,1)))))))</f>
        <v/>
      </c>
      <c r="N738" s="37" t="str">
        <f>IF(Kundendaten!C739="","",IF(K738=-1,"",IF(K738=0,0,IF(SUM(Einstellungen!$G$15,Einstellungen!$G$24,Einstellungen!$G$32)&lt;&gt;100,"—",ROUND((K738*Einstellungen!$G$15+L738*Einstellungen!$G$24+M738*Einstellungen!$G$32)/100,1)))))</f>
        <v/>
      </c>
      <c r="O738" s="37" t="str">
        <f>IF(Kundendaten!C739="","",IF(K738=-1,"⚠ Datenfehler",IF(K738=0,"Inaktiv",IF(SUM(Einstellungen!$G$15,Einstellungen!$G$24,Einstellungen!$G$32)&lt;&gt;100,"—",IF(N738&gt;=4,"Champion",IF(N738&gt;=3,"Entwicklung",IF(N738&gt;=2,"Gefährdet","Abwanderung")))))))</f>
        <v/>
      </c>
    </row>
    <row r="739" spans="2:15" ht="14.25" customHeight="1" x14ac:dyDescent="0.35">
      <c r="B739" s="37" t="str">
        <f>IF(Kundendaten!C740="","",Kundendaten!B740)</f>
        <v/>
      </c>
      <c r="C739" s="38" t="str">
        <f>IF(Kundendaten!C740="","",IF(Kundendaten!C740="","",Kundendaten!C740))</f>
        <v/>
      </c>
      <c r="D739" s="38" t="str">
        <f>IF(Kundendaten!C740="","",IF(Kundendaten!D740="","",Kundendaten!D740))</f>
        <v/>
      </c>
      <c r="E739" s="38" t="str">
        <f>IF(Kundendaten!C740="","",IF(Kundendaten!E740="","",Kundendaten!E740))</f>
        <v/>
      </c>
      <c r="F739" s="38" t="str">
        <f>IF(Kundendaten!C740="","",IF(Kundendaten!F740="","",Kundendaten!F740))</f>
        <v/>
      </c>
      <c r="G739" s="37" t="str">
        <f>IF(Kundendaten!C740="","",IF(Kundendaten!G740="","",Kundendaten!G740))</f>
        <v/>
      </c>
      <c r="H739" s="38" t="str">
        <f>IF(Kundendaten!C740="","",IF(Kundendaten!H740="","",Kundendaten!H740))</f>
        <v/>
      </c>
      <c r="I739" s="37" t="str">
        <f>IF(Kundendaten!C740="","",IF(Kundendaten!I740="","",IF(OR(UPPER(Kundendaten!I740)="D",UPPER(Kundendaten!I740)="DE",UPPER(Kundendaten!I740)="DEU",UPPER(Kundendaten!I740)="DEUTSCHLAND",UPPER(Kundendaten!I740)="GERMANY",UPPER(Kundendaten!I740)="GER"),"",IFERROR(UPPER(VLOOKUP(UPPER(Kundendaten!I740),Laendercodes!$A:$B,2,FALSE())),UPPER(Kundendaten!I740)))))</f>
        <v/>
      </c>
      <c r="J739" s="59" t="str">
        <f>IF(Kundendaten!C740="","",Einstellungen!$C$9-Kundendaten!J740)</f>
        <v/>
      </c>
      <c r="K739" s="37" t="str">
        <f>IF(Kundendaten!C740="","",IF(J739&lt;0,-1,IF(J739&gt;Einstellungen!$C$11,0,IF(J739&lt;=Einstellungen!$D$15,5,IF(J739&lt;=Einstellungen!$D$16,4,IF(J739&lt;=Einstellungen!$D$17,3,IF(J739&lt;=Einstellungen!$D$18,2,1)))))))</f>
        <v/>
      </c>
      <c r="L739" s="37" t="str">
        <f>IF(Kundendaten!C740="","",IF(J739&lt;0,-1,IF(J739&gt;Einstellungen!$C$11,0,IF(Kundendaten!K740&gt;=Einstellungen!$C$24,5,IF(Kundendaten!K740&gt;=Einstellungen!$C$25,4,IF(Kundendaten!K740&gt;=Einstellungen!$C$26,3,IF(Kundendaten!K740&gt;=Einstellungen!$C$27,2,1)))))))</f>
        <v/>
      </c>
      <c r="M739" s="37" t="str">
        <f>IF(Kundendaten!C740="","",IF(J739&lt;0,-1,IF(J739&gt;Einstellungen!$C$11,0,IF(Kundendaten!L740&gt;=Einstellungen!$C$32,5,IF(Kundendaten!L740&gt;=Einstellungen!$C$33,4,IF(Kundendaten!L740&gt;=Einstellungen!$C$34,3,IF(Kundendaten!L740&gt;=Einstellungen!$C$35,2,1)))))))</f>
        <v/>
      </c>
      <c r="N739" s="37" t="str">
        <f>IF(Kundendaten!C740="","",IF(K739=-1,"",IF(K739=0,0,IF(SUM(Einstellungen!$G$15,Einstellungen!$G$24,Einstellungen!$G$32)&lt;&gt;100,"—",ROUND((K739*Einstellungen!$G$15+L739*Einstellungen!$G$24+M739*Einstellungen!$G$32)/100,1)))))</f>
        <v/>
      </c>
      <c r="O739" s="37" t="str">
        <f>IF(Kundendaten!C740="","",IF(K739=-1,"⚠ Datenfehler",IF(K739=0,"Inaktiv",IF(SUM(Einstellungen!$G$15,Einstellungen!$G$24,Einstellungen!$G$32)&lt;&gt;100,"—",IF(N739&gt;=4,"Champion",IF(N739&gt;=3,"Entwicklung",IF(N739&gt;=2,"Gefährdet","Abwanderung")))))))</f>
        <v/>
      </c>
    </row>
    <row r="740" spans="2:15" ht="14.25" customHeight="1" x14ac:dyDescent="0.35">
      <c r="B740" s="37" t="str">
        <f>IF(Kundendaten!C741="","",Kundendaten!B741)</f>
        <v/>
      </c>
      <c r="C740" s="38" t="str">
        <f>IF(Kundendaten!C741="","",IF(Kundendaten!C741="","",Kundendaten!C741))</f>
        <v/>
      </c>
      <c r="D740" s="38" t="str">
        <f>IF(Kundendaten!C741="","",IF(Kundendaten!D741="","",Kundendaten!D741))</f>
        <v/>
      </c>
      <c r="E740" s="38" t="str">
        <f>IF(Kundendaten!C741="","",IF(Kundendaten!E741="","",Kundendaten!E741))</f>
        <v/>
      </c>
      <c r="F740" s="38" t="str">
        <f>IF(Kundendaten!C741="","",IF(Kundendaten!F741="","",Kundendaten!F741))</f>
        <v/>
      </c>
      <c r="G740" s="37" t="str">
        <f>IF(Kundendaten!C741="","",IF(Kundendaten!G741="","",Kundendaten!G741))</f>
        <v/>
      </c>
      <c r="H740" s="38" t="str">
        <f>IF(Kundendaten!C741="","",IF(Kundendaten!H741="","",Kundendaten!H741))</f>
        <v/>
      </c>
      <c r="I740" s="37" t="str">
        <f>IF(Kundendaten!C741="","",IF(Kundendaten!I741="","",IF(OR(UPPER(Kundendaten!I741)="D",UPPER(Kundendaten!I741)="DE",UPPER(Kundendaten!I741)="DEU",UPPER(Kundendaten!I741)="DEUTSCHLAND",UPPER(Kundendaten!I741)="GERMANY",UPPER(Kundendaten!I741)="GER"),"",IFERROR(UPPER(VLOOKUP(UPPER(Kundendaten!I741),Laendercodes!$A:$B,2,FALSE())),UPPER(Kundendaten!I741)))))</f>
        <v/>
      </c>
      <c r="J740" s="59" t="str">
        <f>IF(Kundendaten!C741="","",Einstellungen!$C$9-Kundendaten!J741)</f>
        <v/>
      </c>
      <c r="K740" s="37" t="str">
        <f>IF(Kundendaten!C741="","",IF(J740&lt;0,-1,IF(J740&gt;Einstellungen!$C$11,0,IF(J740&lt;=Einstellungen!$D$15,5,IF(J740&lt;=Einstellungen!$D$16,4,IF(J740&lt;=Einstellungen!$D$17,3,IF(J740&lt;=Einstellungen!$D$18,2,1)))))))</f>
        <v/>
      </c>
      <c r="L740" s="37" t="str">
        <f>IF(Kundendaten!C741="","",IF(J740&lt;0,-1,IF(J740&gt;Einstellungen!$C$11,0,IF(Kundendaten!K741&gt;=Einstellungen!$C$24,5,IF(Kundendaten!K741&gt;=Einstellungen!$C$25,4,IF(Kundendaten!K741&gt;=Einstellungen!$C$26,3,IF(Kundendaten!K741&gt;=Einstellungen!$C$27,2,1)))))))</f>
        <v/>
      </c>
      <c r="M740" s="37" t="str">
        <f>IF(Kundendaten!C741="","",IF(J740&lt;0,-1,IF(J740&gt;Einstellungen!$C$11,0,IF(Kundendaten!L741&gt;=Einstellungen!$C$32,5,IF(Kundendaten!L741&gt;=Einstellungen!$C$33,4,IF(Kundendaten!L741&gt;=Einstellungen!$C$34,3,IF(Kundendaten!L741&gt;=Einstellungen!$C$35,2,1)))))))</f>
        <v/>
      </c>
      <c r="N740" s="37" t="str">
        <f>IF(Kundendaten!C741="","",IF(K740=-1,"",IF(K740=0,0,IF(SUM(Einstellungen!$G$15,Einstellungen!$G$24,Einstellungen!$G$32)&lt;&gt;100,"—",ROUND((K740*Einstellungen!$G$15+L740*Einstellungen!$G$24+M740*Einstellungen!$G$32)/100,1)))))</f>
        <v/>
      </c>
      <c r="O740" s="37" t="str">
        <f>IF(Kundendaten!C741="","",IF(K740=-1,"⚠ Datenfehler",IF(K740=0,"Inaktiv",IF(SUM(Einstellungen!$G$15,Einstellungen!$G$24,Einstellungen!$G$32)&lt;&gt;100,"—",IF(N740&gt;=4,"Champion",IF(N740&gt;=3,"Entwicklung",IF(N740&gt;=2,"Gefährdet","Abwanderung")))))))</f>
        <v/>
      </c>
    </row>
    <row r="741" spans="2:15" ht="14.25" customHeight="1" x14ac:dyDescent="0.35">
      <c r="B741" s="37" t="str">
        <f>IF(Kundendaten!C742="","",Kundendaten!B742)</f>
        <v/>
      </c>
      <c r="C741" s="38" t="str">
        <f>IF(Kundendaten!C742="","",IF(Kundendaten!C742="","",Kundendaten!C742))</f>
        <v/>
      </c>
      <c r="D741" s="38" t="str">
        <f>IF(Kundendaten!C742="","",IF(Kundendaten!D742="","",Kundendaten!D742))</f>
        <v/>
      </c>
      <c r="E741" s="38" t="str">
        <f>IF(Kundendaten!C742="","",IF(Kundendaten!E742="","",Kundendaten!E742))</f>
        <v/>
      </c>
      <c r="F741" s="38" t="str">
        <f>IF(Kundendaten!C742="","",IF(Kundendaten!F742="","",Kundendaten!F742))</f>
        <v/>
      </c>
      <c r="G741" s="37" t="str">
        <f>IF(Kundendaten!C742="","",IF(Kundendaten!G742="","",Kundendaten!G742))</f>
        <v/>
      </c>
      <c r="H741" s="38" t="str">
        <f>IF(Kundendaten!C742="","",IF(Kundendaten!H742="","",Kundendaten!H742))</f>
        <v/>
      </c>
      <c r="I741" s="37" t="str">
        <f>IF(Kundendaten!C742="","",IF(Kundendaten!I742="","",IF(OR(UPPER(Kundendaten!I742)="D",UPPER(Kundendaten!I742)="DE",UPPER(Kundendaten!I742)="DEU",UPPER(Kundendaten!I742)="DEUTSCHLAND",UPPER(Kundendaten!I742)="GERMANY",UPPER(Kundendaten!I742)="GER"),"",IFERROR(UPPER(VLOOKUP(UPPER(Kundendaten!I742),Laendercodes!$A:$B,2,FALSE())),UPPER(Kundendaten!I742)))))</f>
        <v/>
      </c>
      <c r="J741" s="59" t="str">
        <f>IF(Kundendaten!C742="","",Einstellungen!$C$9-Kundendaten!J742)</f>
        <v/>
      </c>
      <c r="K741" s="37" t="str">
        <f>IF(Kundendaten!C742="","",IF(J741&lt;0,-1,IF(J741&gt;Einstellungen!$C$11,0,IF(J741&lt;=Einstellungen!$D$15,5,IF(J741&lt;=Einstellungen!$D$16,4,IF(J741&lt;=Einstellungen!$D$17,3,IF(J741&lt;=Einstellungen!$D$18,2,1)))))))</f>
        <v/>
      </c>
      <c r="L741" s="37" t="str">
        <f>IF(Kundendaten!C742="","",IF(J741&lt;0,-1,IF(J741&gt;Einstellungen!$C$11,0,IF(Kundendaten!K742&gt;=Einstellungen!$C$24,5,IF(Kundendaten!K742&gt;=Einstellungen!$C$25,4,IF(Kundendaten!K742&gt;=Einstellungen!$C$26,3,IF(Kundendaten!K742&gt;=Einstellungen!$C$27,2,1)))))))</f>
        <v/>
      </c>
      <c r="M741" s="37" t="str">
        <f>IF(Kundendaten!C742="","",IF(J741&lt;0,-1,IF(J741&gt;Einstellungen!$C$11,0,IF(Kundendaten!L742&gt;=Einstellungen!$C$32,5,IF(Kundendaten!L742&gt;=Einstellungen!$C$33,4,IF(Kundendaten!L742&gt;=Einstellungen!$C$34,3,IF(Kundendaten!L742&gt;=Einstellungen!$C$35,2,1)))))))</f>
        <v/>
      </c>
      <c r="N741" s="37" t="str">
        <f>IF(Kundendaten!C742="","",IF(K741=-1,"",IF(K741=0,0,IF(SUM(Einstellungen!$G$15,Einstellungen!$G$24,Einstellungen!$G$32)&lt;&gt;100,"—",ROUND((K741*Einstellungen!$G$15+L741*Einstellungen!$G$24+M741*Einstellungen!$G$32)/100,1)))))</f>
        <v/>
      </c>
      <c r="O741" s="37" t="str">
        <f>IF(Kundendaten!C742="","",IF(K741=-1,"⚠ Datenfehler",IF(K741=0,"Inaktiv",IF(SUM(Einstellungen!$G$15,Einstellungen!$G$24,Einstellungen!$G$32)&lt;&gt;100,"—",IF(N741&gt;=4,"Champion",IF(N741&gt;=3,"Entwicklung",IF(N741&gt;=2,"Gefährdet","Abwanderung")))))))</f>
        <v/>
      </c>
    </row>
    <row r="742" spans="2:15" ht="14.25" customHeight="1" x14ac:dyDescent="0.35">
      <c r="B742" s="37" t="str">
        <f>IF(Kundendaten!C743="","",Kundendaten!B743)</f>
        <v/>
      </c>
      <c r="C742" s="38" t="str">
        <f>IF(Kundendaten!C743="","",IF(Kundendaten!C743="","",Kundendaten!C743))</f>
        <v/>
      </c>
      <c r="D742" s="38" t="str">
        <f>IF(Kundendaten!C743="","",IF(Kundendaten!D743="","",Kundendaten!D743))</f>
        <v/>
      </c>
      <c r="E742" s="38" t="str">
        <f>IF(Kundendaten!C743="","",IF(Kundendaten!E743="","",Kundendaten!E743))</f>
        <v/>
      </c>
      <c r="F742" s="38" t="str">
        <f>IF(Kundendaten!C743="","",IF(Kundendaten!F743="","",Kundendaten!F743))</f>
        <v/>
      </c>
      <c r="G742" s="37" t="str">
        <f>IF(Kundendaten!C743="","",IF(Kundendaten!G743="","",Kundendaten!G743))</f>
        <v/>
      </c>
      <c r="H742" s="38" t="str">
        <f>IF(Kundendaten!C743="","",IF(Kundendaten!H743="","",Kundendaten!H743))</f>
        <v/>
      </c>
      <c r="I742" s="37" t="str">
        <f>IF(Kundendaten!C743="","",IF(Kundendaten!I743="","",IF(OR(UPPER(Kundendaten!I743)="D",UPPER(Kundendaten!I743)="DE",UPPER(Kundendaten!I743)="DEU",UPPER(Kundendaten!I743)="DEUTSCHLAND",UPPER(Kundendaten!I743)="GERMANY",UPPER(Kundendaten!I743)="GER"),"",IFERROR(UPPER(VLOOKUP(UPPER(Kundendaten!I743),Laendercodes!$A:$B,2,FALSE())),UPPER(Kundendaten!I743)))))</f>
        <v/>
      </c>
      <c r="J742" s="59" t="str">
        <f>IF(Kundendaten!C743="","",Einstellungen!$C$9-Kundendaten!J743)</f>
        <v/>
      </c>
      <c r="K742" s="37" t="str">
        <f>IF(Kundendaten!C743="","",IF(J742&lt;0,-1,IF(J742&gt;Einstellungen!$C$11,0,IF(J742&lt;=Einstellungen!$D$15,5,IF(J742&lt;=Einstellungen!$D$16,4,IF(J742&lt;=Einstellungen!$D$17,3,IF(J742&lt;=Einstellungen!$D$18,2,1)))))))</f>
        <v/>
      </c>
      <c r="L742" s="37" t="str">
        <f>IF(Kundendaten!C743="","",IF(J742&lt;0,-1,IF(J742&gt;Einstellungen!$C$11,0,IF(Kundendaten!K743&gt;=Einstellungen!$C$24,5,IF(Kundendaten!K743&gt;=Einstellungen!$C$25,4,IF(Kundendaten!K743&gt;=Einstellungen!$C$26,3,IF(Kundendaten!K743&gt;=Einstellungen!$C$27,2,1)))))))</f>
        <v/>
      </c>
      <c r="M742" s="37" t="str">
        <f>IF(Kundendaten!C743="","",IF(J742&lt;0,-1,IF(J742&gt;Einstellungen!$C$11,0,IF(Kundendaten!L743&gt;=Einstellungen!$C$32,5,IF(Kundendaten!L743&gt;=Einstellungen!$C$33,4,IF(Kundendaten!L743&gt;=Einstellungen!$C$34,3,IF(Kundendaten!L743&gt;=Einstellungen!$C$35,2,1)))))))</f>
        <v/>
      </c>
      <c r="N742" s="37" t="str">
        <f>IF(Kundendaten!C743="","",IF(K742=-1,"",IF(K742=0,0,IF(SUM(Einstellungen!$G$15,Einstellungen!$G$24,Einstellungen!$G$32)&lt;&gt;100,"—",ROUND((K742*Einstellungen!$G$15+L742*Einstellungen!$G$24+M742*Einstellungen!$G$32)/100,1)))))</f>
        <v/>
      </c>
      <c r="O742" s="37" t="str">
        <f>IF(Kundendaten!C743="","",IF(K742=-1,"⚠ Datenfehler",IF(K742=0,"Inaktiv",IF(SUM(Einstellungen!$G$15,Einstellungen!$G$24,Einstellungen!$G$32)&lt;&gt;100,"—",IF(N742&gt;=4,"Champion",IF(N742&gt;=3,"Entwicklung",IF(N742&gt;=2,"Gefährdet","Abwanderung")))))))</f>
        <v/>
      </c>
    </row>
    <row r="743" spans="2:15" ht="14.25" customHeight="1" x14ac:dyDescent="0.35">
      <c r="B743" s="37" t="str">
        <f>IF(Kundendaten!C744="","",Kundendaten!B744)</f>
        <v/>
      </c>
      <c r="C743" s="38" t="str">
        <f>IF(Kundendaten!C744="","",IF(Kundendaten!C744="","",Kundendaten!C744))</f>
        <v/>
      </c>
      <c r="D743" s="38" t="str">
        <f>IF(Kundendaten!C744="","",IF(Kundendaten!D744="","",Kundendaten!D744))</f>
        <v/>
      </c>
      <c r="E743" s="38" t="str">
        <f>IF(Kundendaten!C744="","",IF(Kundendaten!E744="","",Kundendaten!E744))</f>
        <v/>
      </c>
      <c r="F743" s="38" t="str">
        <f>IF(Kundendaten!C744="","",IF(Kundendaten!F744="","",Kundendaten!F744))</f>
        <v/>
      </c>
      <c r="G743" s="37" t="str">
        <f>IF(Kundendaten!C744="","",IF(Kundendaten!G744="","",Kundendaten!G744))</f>
        <v/>
      </c>
      <c r="H743" s="38" t="str">
        <f>IF(Kundendaten!C744="","",IF(Kundendaten!H744="","",Kundendaten!H744))</f>
        <v/>
      </c>
      <c r="I743" s="37" t="str">
        <f>IF(Kundendaten!C744="","",IF(Kundendaten!I744="","",IF(OR(UPPER(Kundendaten!I744)="D",UPPER(Kundendaten!I744)="DE",UPPER(Kundendaten!I744)="DEU",UPPER(Kundendaten!I744)="DEUTSCHLAND",UPPER(Kundendaten!I744)="GERMANY",UPPER(Kundendaten!I744)="GER"),"",IFERROR(UPPER(VLOOKUP(UPPER(Kundendaten!I744),Laendercodes!$A:$B,2,FALSE())),UPPER(Kundendaten!I744)))))</f>
        <v/>
      </c>
      <c r="J743" s="59" t="str">
        <f>IF(Kundendaten!C744="","",Einstellungen!$C$9-Kundendaten!J744)</f>
        <v/>
      </c>
      <c r="K743" s="37" t="str">
        <f>IF(Kundendaten!C744="","",IF(J743&lt;0,-1,IF(J743&gt;Einstellungen!$C$11,0,IF(J743&lt;=Einstellungen!$D$15,5,IF(J743&lt;=Einstellungen!$D$16,4,IF(J743&lt;=Einstellungen!$D$17,3,IF(J743&lt;=Einstellungen!$D$18,2,1)))))))</f>
        <v/>
      </c>
      <c r="L743" s="37" t="str">
        <f>IF(Kundendaten!C744="","",IF(J743&lt;0,-1,IF(J743&gt;Einstellungen!$C$11,0,IF(Kundendaten!K744&gt;=Einstellungen!$C$24,5,IF(Kundendaten!K744&gt;=Einstellungen!$C$25,4,IF(Kundendaten!K744&gt;=Einstellungen!$C$26,3,IF(Kundendaten!K744&gt;=Einstellungen!$C$27,2,1)))))))</f>
        <v/>
      </c>
      <c r="M743" s="37" t="str">
        <f>IF(Kundendaten!C744="","",IF(J743&lt;0,-1,IF(J743&gt;Einstellungen!$C$11,0,IF(Kundendaten!L744&gt;=Einstellungen!$C$32,5,IF(Kundendaten!L744&gt;=Einstellungen!$C$33,4,IF(Kundendaten!L744&gt;=Einstellungen!$C$34,3,IF(Kundendaten!L744&gt;=Einstellungen!$C$35,2,1)))))))</f>
        <v/>
      </c>
      <c r="N743" s="37" t="str">
        <f>IF(Kundendaten!C744="","",IF(K743=-1,"",IF(K743=0,0,IF(SUM(Einstellungen!$G$15,Einstellungen!$G$24,Einstellungen!$G$32)&lt;&gt;100,"—",ROUND((K743*Einstellungen!$G$15+L743*Einstellungen!$G$24+M743*Einstellungen!$G$32)/100,1)))))</f>
        <v/>
      </c>
      <c r="O743" s="37" t="str">
        <f>IF(Kundendaten!C744="","",IF(K743=-1,"⚠ Datenfehler",IF(K743=0,"Inaktiv",IF(SUM(Einstellungen!$G$15,Einstellungen!$G$24,Einstellungen!$G$32)&lt;&gt;100,"—",IF(N743&gt;=4,"Champion",IF(N743&gt;=3,"Entwicklung",IF(N743&gt;=2,"Gefährdet","Abwanderung")))))))</f>
        <v/>
      </c>
    </row>
    <row r="744" spans="2:15" ht="14.25" customHeight="1" x14ac:dyDescent="0.35">
      <c r="B744" s="37" t="str">
        <f>IF(Kundendaten!C745="","",Kundendaten!B745)</f>
        <v/>
      </c>
      <c r="C744" s="38" t="str">
        <f>IF(Kundendaten!C745="","",IF(Kundendaten!C745="","",Kundendaten!C745))</f>
        <v/>
      </c>
      <c r="D744" s="38" t="str">
        <f>IF(Kundendaten!C745="","",IF(Kundendaten!D745="","",Kundendaten!D745))</f>
        <v/>
      </c>
      <c r="E744" s="38" t="str">
        <f>IF(Kundendaten!C745="","",IF(Kundendaten!E745="","",Kundendaten!E745))</f>
        <v/>
      </c>
      <c r="F744" s="38" t="str">
        <f>IF(Kundendaten!C745="","",IF(Kundendaten!F745="","",Kundendaten!F745))</f>
        <v/>
      </c>
      <c r="G744" s="37" t="str">
        <f>IF(Kundendaten!C745="","",IF(Kundendaten!G745="","",Kundendaten!G745))</f>
        <v/>
      </c>
      <c r="H744" s="38" t="str">
        <f>IF(Kundendaten!C745="","",IF(Kundendaten!H745="","",Kundendaten!H745))</f>
        <v/>
      </c>
      <c r="I744" s="37" t="str">
        <f>IF(Kundendaten!C745="","",IF(Kundendaten!I745="","",IF(OR(UPPER(Kundendaten!I745)="D",UPPER(Kundendaten!I745)="DE",UPPER(Kundendaten!I745)="DEU",UPPER(Kundendaten!I745)="DEUTSCHLAND",UPPER(Kundendaten!I745)="GERMANY",UPPER(Kundendaten!I745)="GER"),"",IFERROR(UPPER(VLOOKUP(UPPER(Kundendaten!I745),Laendercodes!$A:$B,2,FALSE())),UPPER(Kundendaten!I745)))))</f>
        <v/>
      </c>
      <c r="J744" s="59" t="str">
        <f>IF(Kundendaten!C745="","",Einstellungen!$C$9-Kundendaten!J745)</f>
        <v/>
      </c>
      <c r="K744" s="37" t="str">
        <f>IF(Kundendaten!C745="","",IF(J744&lt;0,-1,IF(J744&gt;Einstellungen!$C$11,0,IF(J744&lt;=Einstellungen!$D$15,5,IF(J744&lt;=Einstellungen!$D$16,4,IF(J744&lt;=Einstellungen!$D$17,3,IF(J744&lt;=Einstellungen!$D$18,2,1)))))))</f>
        <v/>
      </c>
      <c r="L744" s="37" t="str">
        <f>IF(Kundendaten!C745="","",IF(J744&lt;0,-1,IF(J744&gt;Einstellungen!$C$11,0,IF(Kundendaten!K745&gt;=Einstellungen!$C$24,5,IF(Kundendaten!K745&gt;=Einstellungen!$C$25,4,IF(Kundendaten!K745&gt;=Einstellungen!$C$26,3,IF(Kundendaten!K745&gt;=Einstellungen!$C$27,2,1)))))))</f>
        <v/>
      </c>
      <c r="M744" s="37" t="str">
        <f>IF(Kundendaten!C745="","",IF(J744&lt;0,-1,IF(J744&gt;Einstellungen!$C$11,0,IF(Kundendaten!L745&gt;=Einstellungen!$C$32,5,IF(Kundendaten!L745&gt;=Einstellungen!$C$33,4,IF(Kundendaten!L745&gt;=Einstellungen!$C$34,3,IF(Kundendaten!L745&gt;=Einstellungen!$C$35,2,1)))))))</f>
        <v/>
      </c>
      <c r="N744" s="37" t="str">
        <f>IF(Kundendaten!C745="","",IF(K744=-1,"",IF(K744=0,0,IF(SUM(Einstellungen!$G$15,Einstellungen!$G$24,Einstellungen!$G$32)&lt;&gt;100,"—",ROUND((K744*Einstellungen!$G$15+L744*Einstellungen!$G$24+M744*Einstellungen!$G$32)/100,1)))))</f>
        <v/>
      </c>
      <c r="O744" s="37" t="str">
        <f>IF(Kundendaten!C745="","",IF(K744=-1,"⚠ Datenfehler",IF(K744=0,"Inaktiv",IF(SUM(Einstellungen!$G$15,Einstellungen!$G$24,Einstellungen!$G$32)&lt;&gt;100,"—",IF(N744&gt;=4,"Champion",IF(N744&gt;=3,"Entwicklung",IF(N744&gt;=2,"Gefährdet","Abwanderung")))))))</f>
        <v/>
      </c>
    </row>
    <row r="745" spans="2:15" ht="14.25" customHeight="1" x14ac:dyDescent="0.35">
      <c r="B745" s="37" t="str">
        <f>IF(Kundendaten!C746="","",Kundendaten!B746)</f>
        <v/>
      </c>
      <c r="C745" s="38" t="str">
        <f>IF(Kundendaten!C746="","",IF(Kundendaten!C746="","",Kundendaten!C746))</f>
        <v/>
      </c>
      <c r="D745" s="38" t="str">
        <f>IF(Kundendaten!C746="","",IF(Kundendaten!D746="","",Kundendaten!D746))</f>
        <v/>
      </c>
      <c r="E745" s="38" t="str">
        <f>IF(Kundendaten!C746="","",IF(Kundendaten!E746="","",Kundendaten!E746))</f>
        <v/>
      </c>
      <c r="F745" s="38" t="str">
        <f>IF(Kundendaten!C746="","",IF(Kundendaten!F746="","",Kundendaten!F746))</f>
        <v/>
      </c>
      <c r="G745" s="37" t="str">
        <f>IF(Kundendaten!C746="","",IF(Kundendaten!G746="","",Kundendaten!G746))</f>
        <v/>
      </c>
      <c r="H745" s="38" t="str">
        <f>IF(Kundendaten!C746="","",IF(Kundendaten!H746="","",Kundendaten!H746))</f>
        <v/>
      </c>
      <c r="I745" s="37" t="str">
        <f>IF(Kundendaten!C746="","",IF(Kundendaten!I746="","",IF(OR(UPPER(Kundendaten!I746)="D",UPPER(Kundendaten!I746)="DE",UPPER(Kundendaten!I746)="DEU",UPPER(Kundendaten!I746)="DEUTSCHLAND",UPPER(Kundendaten!I746)="GERMANY",UPPER(Kundendaten!I746)="GER"),"",IFERROR(UPPER(VLOOKUP(UPPER(Kundendaten!I746),Laendercodes!$A:$B,2,FALSE())),UPPER(Kundendaten!I746)))))</f>
        <v/>
      </c>
      <c r="J745" s="59" t="str">
        <f>IF(Kundendaten!C746="","",Einstellungen!$C$9-Kundendaten!J746)</f>
        <v/>
      </c>
      <c r="K745" s="37" t="str">
        <f>IF(Kundendaten!C746="","",IF(J745&lt;0,-1,IF(J745&gt;Einstellungen!$C$11,0,IF(J745&lt;=Einstellungen!$D$15,5,IF(J745&lt;=Einstellungen!$D$16,4,IF(J745&lt;=Einstellungen!$D$17,3,IF(J745&lt;=Einstellungen!$D$18,2,1)))))))</f>
        <v/>
      </c>
      <c r="L745" s="37" t="str">
        <f>IF(Kundendaten!C746="","",IF(J745&lt;0,-1,IF(J745&gt;Einstellungen!$C$11,0,IF(Kundendaten!K746&gt;=Einstellungen!$C$24,5,IF(Kundendaten!K746&gt;=Einstellungen!$C$25,4,IF(Kundendaten!K746&gt;=Einstellungen!$C$26,3,IF(Kundendaten!K746&gt;=Einstellungen!$C$27,2,1)))))))</f>
        <v/>
      </c>
      <c r="M745" s="37" t="str">
        <f>IF(Kundendaten!C746="","",IF(J745&lt;0,-1,IF(J745&gt;Einstellungen!$C$11,0,IF(Kundendaten!L746&gt;=Einstellungen!$C$32,5,IF(Kundendaten!L746&gt;=Einstellungen!$C$33,4,IF(Kundendaten!L746&gt;=Einstellungen!$C$34,3,IF(Kundendaten!L746&gt;=Einstellungen!$C$35,2,1)))))))</f>
        <v/>
      </c>
      <c r="N745" s="37" t="str">
        <f>IF(Kundendaten!C746="","",IF(K745=-1,"",IF(K745=0,0,IF(SUM(Einstellungen!$G$15,Einstellungen!$G$24,Einstellungen!$G$32)&lt;&gt;100,"—",ROUND((K745*Einstellungen!$G$15+L745*Einstellungen!$G$24+M745*Einstellungen!$G$32)/100,1)))))</f>
        <v/>
      </c>
      <c r="O745" s="37" t="str">
        <f>IF(Kundendaten!C746="","",IF(K745=-1,"⚠ Datenfehler",IF(K745=0,"Inaktiv",IF(SUM(Einstellungen!$G$15,Einstellungen!$G$24,Einstellungen!$G$32)&lt;&gt;100,"—",IF(N745&gt;=4,"Champion",IF(N745&gt;=3,"Entwicklung",IF(N745&gt;=2,"Gefährdet","Abwanderung")))))))</f>
        <v/>
      </c>
    </row>
    <row r="746" spans="2:15" ht="14.25" customHeight="1" x14ac:dyDescent="0.35">
      <c r="B746" s="37" t="str">
        <f>IF(Kundendaten!C747="","",Kundendaten!B747)</f>
        <v/>
      </c>
      <c r="C746" s="38" t="str">
        <f>IF(Kundendaten!C747="","",IF(Kundendaten!C747="","",Kundendaten!C747))</f>
        <v/>
      </c>
      <c r="D746" s="38" t="str">
        <f>IF(Kundendaten!C747="","",IF(Kundendaten!D747="","",Kundendaten!D747))</f>
        <v/>
      </c>
      <c r="E746" s="38" t="str">
        <f>IF(Kundendaten!C747="","",IF(Kundendaten!E747="","",Kundendaten!E747))</f>
        <v/>
      </c>
      <c r="F746" s="38" t="str">
        <f>IF(Kundendaten!C747="","",IF(Kundendaten!F747="","",Kundendaten!F747))</f>
        <v/>
      </c>
      <c r="G746" s="37" t="str">
        <f>IF(Kundendaten!C747="","",IF(Kundendaten!G747="","",Kundendaten!G747))</f>
        <v/>
      </c>
      <c r="H746" s="38" t="str">
        <f>IF(Kundendaten!C747="","",IF(Kundendaten!H747="","",Kundendaten!H747))</f>
        <v/>
      </c>
      <c r="I746" s="37" t="str">
        <f>IF(Kundendaten!C747="","",IF(Kundendaten!I747="","",IF(OR(UPPER(Kundendaten!I747)="D",UPPER(Kundendaten!I747)="DE",UPPER(Kundendaten!I747)="DEU",UPPER(Kundendaten!I747)="DEUTSCHLAND",UPPER(Kundendaten!I747)="GERMANY",UPPER(Kundendaten!I747)="GER"),"",IFERROR(UPPER(VLOOKUP(UPPER(Kundendaten!I747),Laendercodes!$A:$B,2,FALSE())),UPPER(Kundendaten!I747)))))</f>
        <v/>
      </c>
      <c r="J746" s="59" t="str">
        <f>IF(Kundendaten!C747="","",Einstellungen!$C$9-Kundendaten!J747)</f>
        <v/>
      </c>
      <c r="K746" s="37" t="str">
        <f>IF(Kundendaten!C747="","",IF(J746&lt;0,-1,IF(J746&gt;Einstellungen!$C$11,0,IF(J746&lt;=Einstellungen!$D$15,5,IF(J746&lt;=Einstellungen!$D$16,4,IF(J746&lt;=Einstellungen!$D$17,3,IF(J746&lt;=Einstellungen!$D$18,2,1)))))))</f>
        <v/>
      </c>
      <c r="L746" s="37" t="str">
        <f>IF(Kundendaten!C747="","",IF(J746&lt;0,-1,IF(J746&gt;Einstellungen!$C$11,0,IF(Kundendaten!K747&gt;=Einstellungen!$C$24,5,IF(Kundendaten!K747&gt;=Einstellungen!$C$25,4,IF(Kundendaten!K747&gt;=Einstellungen!$C$26,3,IF(Kundendaten!K747&gt;=Einstellungen!$C$27,2,1)))))))</f>
        <v/>
      </c>
      <c r="M746" s="37" t="str">
        <f>IF(Kundendaten!C747="","",IF(J746&lt;0,-1,IF(J746&gt;Einstellungen!$C$11,0,IF(Kundendaten!L747&gt;=Einstellungen!$C$32,5,IF(Kundendaten!L747&gt;=Einstellungen!$C$33,4,IF(Kundendaten!L747&gt;=Einstellungen!$C$34,3,IF(Kundendaten!L747&gt;=Einstellungen!$C$35,2,1)))))))</f>
        <v/>
      </c>
      <c r="N746" s="37" t="str">
        <f>IF(Kundendaten!C747="","",IF(K746=-1,"",IF(K746=0,0,IF(SUM(Einstellungen!$G$15,Einstellungen!$G$24,Einstellungen!$G$32)&lt;&gt;100,"—",ROUND((K746*Einstellungen!$G$15+L746*Einstellungen!$G$24+M746*Einstellungen!$G$32)/100,1)))))</f>
        <v/>
      </c>
      <c r="O746" s="37" t="str">
        <f>IF(Kundendaten!C747="","",IF(K746=-1,"⚠ Datenfehler",IF(K746=0,"Inaktiv",IF(SUM(Einstellungen!$G$15,Einstellungen!$G$24,Einstellungen!$G$32)&lt;&gt;100,"—",IF(N746&gt;=4,"Champion",IF(N746&gt;=3,"Entwicklung",IF(N746&gt;=2,"Gefährdet","Abwanderung")))))))</f>
        <v/>
      </c>
    </row>
    <row r="747" spans="2:15" ht="14.25" customHeight="1" x14ac:dyDescent="0.35">
      <c r="B747" s="37" t="str">
        <f>IF(Kundendaten!C748="","",Kundendaten!B748)</f>
        <v/>
      </c>
      <c r="C747" s="38" t="str">
        <f>IF(Kundendaten!C748="","",IF(Kundendaten!C748="","",Kundendaten!C748))</f>
        <v/>
      </c>
      <c r="D747" s="38" t="str">
        <f>IF(Kundendaten!C748="","",IF(Kundendaten!D748="","",Kundendaten!D748))</f>
        <v/>
      </c>
      <c r="E747" s="38" t="str">
        <f>IF(Kundendaten!C748="","",IF(Kundendaten!E748="","",Kundendaten!E748))</f>
        <v/>
      </c>
      <c r="F747" s="38" t="str">
        <f>IF(Kundendaten!C748="","",IF(Kundendaten!F748="","",Kundendaten!F748))</f>
        <v/>
      </c>
      <c r="G747" s="37" t="str">
        <f>IF(Kundendaten!C748="","",IF(Kundendaten!G748="","",Kundendaten!G748))</f>
        <v/>
      </c>
      <c r="H747" s="38" t="str">
        <f>IF(Kundendaten!C748="","",IF(Kundendaten!H748="","",Kundendaten!H748))</f>
        <v/>
      </c>
      <c r="I747" s="37" t="str">
        <f>IF(Kundendaten!C748="","",IF(Kundendaten!I748="","",IF(OR(UPPER(Kundendaten!I748)="D",UPPER(Kundendaten!I748)="DE",UPPER(Kundendaten!I748)="DEU",UPPER(Kundendaten!I748)="DEUTSCHLAND",UPPER(Kundendaten!I748)="GERMANY",UPPER(Kundendaten!I748)="GER"),"",IFERROR(UPPER(VLOOKUP(UPPER(Kundendaten!I748),Laendercodes!$A:$B,2,FALSE())),UPPER(Kundendaten!I748)))))</f>
        <v/>
      </c>
      <c r="J747" s="59" t="str">
        <f>IF(Kundendaten!C748="","",Einstellungen!$C$9-Kundendaten!J748)</f>
        <v/>
      </c>
      <c r="K747" s="37" t="str">
        <f>IF(Kundendaten!C748="","",IF(J747&lt;0,-1,IF(J747&gt;Einstellungen!$C$11,0,IF(J747&lt;=Einstellungen!$D$15,5,IF(J747&lt;=Einstellungen!$D$16,4,IF(J747&lt;=Einstellungen!$D$17,3,IF(J747&lt;=Einstellungen!$D$18,2,1)))))))</f>
        <v/>
      </c>
      <c r="L747" s="37" t="str">
        <f>IF(Kundendaten!C748="","",IF(J747&lt;0,-1,IF(J747&gt;Einstellungen!$C$11,0,IF(Kundendaten!K748&gt;=Einstellungen!$C$24,5,IF(Kundendaten!K748&gt;=Einstellungen!$C$25,4,IF(Kundendaten!K748&gt;=Einstellungen!$C$26,3,IF(Kundendaten!K748&gt;=Einstellungen!$C$27,2,1)))))))</f>
        <v/>
      </c>
      <c r="M747" s="37" t="str">
        <f>IF(Kundendaten!C748="","",IF(J747&lt;0,-1,IF(J747&gt;Einstellungen!$C$11,0,IF(Kundendaten!L748&gt;=Einstellungen!$C$32,5,IF(Kundendaten!L748&gt;=Einstellungen!$C$33,4,IF(Kundendaten!L748&gt;=Einstellungen!$C$34,3,IF(Kundendaten!L748&gt;=Einstellungen!$C$35,2,1)))))))</f>
        <v/>
      </c>
      <c r="N747" s="37" t="str">
        <f>IF(Kundendaten!C748="","",IF(K747=-1,"",IF(K747=0,0,IF(SUM(Einstellungen!$G$15,Einstellungen!$G$24,Einstellungen!$G$32)&lt;&gt;100,"—",ROUND((K747*Einstellungen!$G$15+L747*Einstellungen!$G$24+M747*Einstellungen!$G$32)/100,1)))))</f>
        <v/>
      </c>
      <c r="O747" s="37" t="str">
        <f>IF(Kundendaten!C748="","",IF(K747=-1,"⚠ Datenfehler",IF(K747=0,"Inaktiv",IF(SUM(Einstellungen!$G$15,Einstellungen!$G$24,Einstellungen!$G$32)&lt;&gt;100,"—",IF(N747&gt;=4,"Champion",IF(N747&gt;=3,"Entwicklung",IF(N747&gt;=2,"Gefährdet","Abwanderung")))))))</f>
        <v/>
      </c>
    </row>
    <row r="748" spans="2:15" ht="14.25" customHeight="1" x14ac:dyDescent="0.35">
      <c r="B748" s="37" t="str">
        <f>IF(Kundendaten!C749="","",Kundendaten!B749)</f>
        <v/>
      </c>
      <c r="C748" s="38" t="str">
        <f>IF(Kundendaten!C749="","",IF(Kundendaten!C749="","",Kundendaten!C749))</f>
        <v/>
      </c>
      <c r="D748" s="38" t="str">
        <f>IF(Kundendaten!C749="","",IF(Kundendaten!D749="","",Kundendaten!D749))</f>
        <v/>
      </c>
      <c r="E748" s="38" t="str">
        <f>IF(Kundendaten!C749="","",IF(Kundendaten!E749="","",Kundendaten!E749))</f>
        <v/>
      </c>
      <c r="F748" s="38" t="str">
        <f>IF(Kundendaten!C749="","",IF(Kundendaten!F749="","",Kundendaten!F749))</f>
        <v/>
      </c>
      <c r="G748" s="37" t="str">
        <f>IF(Kundendaten!C749="","",IF(Kundendaten!G749="","",Kundendaten!G749))</f>
        <v/>
      </c>
      <c r="H748" s="38" t="str">
        <f>IF(Kundendaten!C749="","",IF(Kundendaten!H749="","",Kundendaten!H749))</f>
        <v/>
      </c>
      <c r="I748" s="37" t="str">
        <f>IF(Kundendaten!C749="","",IF(Kundendaten!I749="","",IF(OR(UPPER(Kundendaten!I749)="D",UPPER(Kundendaten!I749)="DE",UPPER(Kundendaten!I749)="DEU",UPPER(Kundendaten!I749)="DEUTSCHLAND",UPPER(Kundendaten!I749)="GERMANY",UPPER(Kundendaten!I749)="GER"),"",IFERROR(UPPER(VLOOKUP(UPPER(Kundendaten!I749),Laendercodes!$A:$B,2,FALSE())),UPPER(Kundendaten!I749)))))</f>
        <v/>
      </c>
      <c r="J748" s="59" t="str">
        <f>IF(Kundendaten!C749="","",Einstellungen!$C$9-Kundendaten!J749)</f>
        <v/>
      </c>
      <c r="K748" s="37" t="str">
        <f>IF(Kundendaten!C749="","",IF(J748&lt;0,-1,IF(J748&gt;Einstellungen!$C$11,0,IF(J748&lt;=Einstellungen!$D$15,5,IF(J748&lt;=Einstellungen!$D$16,4,IF(J748&lt;=Einstellungen!$D$17,3,IF(J748&lt;=Einstellungen!$D$18,2,1)))))))</f>
        <v/>
      </c>
      <c r="L748" s="37" t="str">
        <f>IF(Kundendaten!C749="","",IF(J748&lt;0,-1,IF(J748&gt;Einstellungen!$C$11,0,IF(Kundendaten!K749&gt;=Einstellungen!$C$24,5,IF(Kundendaten!K749&gt;=Einstellungen!$C$25,4,IF(Kundendaten!K749&gt;=Einstellungen!$C$26,3,IF(Kundendaten!K749&gt;=Einstellungen!$C$27,2,1)))))))</f>
        <v/>
      </c>
      <c r="M748" s="37" t="str">
        <f>IF(Kundendaten!C749="","",IF(J748&lt;0,-1,IF(J748&gt;Einstellungen!$C$11,0,IF(Kundendaten!L749&gt;=Einstellungen!$C$32,5,IF(Kundendaten!L749&gt;=Einstellungen!$C$33,4,IF(Kundendaten!L749&gt;=Einstellungen!$C$34,3,IF(Kundendaten!L749&gt;=Einstellungen!$C$35,2,1)))))))</f>
        <v/>
      </c>
      <c r="N748" s="37" t="str">
        <f>IF(Kundendaten!C749="","",IF(K748=-1,"",IF(K748=0,0,IF(SUM(Einstellungen!$G$15,Einstellungen!$G$24,Einstellungen!$G$32)&lt;&gt;100,"—",ROUND((K748*Einstellungen!$G$15+L748*Einstellungen!$G$24+M748*Einstellungen!$G$32)/100,1)))))</f>
        <v/>
      </c>
      <c r="O748" s="37" t="str">
        <f>IF(Kundendaten!C749="","",IF(K748=-1,"⚠ Datenfehler",IF(K748=0,"Inaktiv",IF(SUM(Einstellungen!$G$15,Einstellungen!$G$24,Einstellungen!$G$32)&lt;&gt;100,"—",IF(N748&gt;=4,"Champion",IF(N748&gt;=3,"Entwicklung",IF(N748&gt;=2,"Gefährdet","Abwanderung")))))))</f>
        <v/>
      </c>
    </row>
    <row r="749" spans="2:15" ht="14.25" customHeight="1" x14ac:dyDescent="0.35">
      <c r="B749" s="37" t="str">
        <f>IF(Kundendaten!C750="","",Kundendaten!B750)</f>
        <v/>
      </c>
      <c r="C749" s="38" t="str">
        <f>IF(Kundendaten!C750="","",IF(Kundendaten!C750="","",Kundendaten!C750))</f>
        <v/>
      </c>
      <c r="D749" s="38" t="str">
        <f>IF(Kundendaten!C750="","",IF(Kundendaten!D750="","",Kundendaten!D750))</f>
        <v/>
      </c>
      <c r="E749" s="38" t="str">
        <f>IF(Kundendaten!C750="","",IF(Kundendaten!E750="","",Kundendaten!E750))</f>
        <v/>
      </c>
      <c r="F749" s="38" t="str">
        <f>IF(Kundendaten!C750="","",IF(Kundendaten!F750="","",Kundendaten!F750))</f>
        <v/>
      </c>
      <c r="G749" s="37" t="str">
        <f>IF(Kundendaten!C750="","",IF(Kundendaten!G750="","",Kundendaten!G750))</f>
        <v/>
      </c>
      <c r="H749" s="38" t="str">
        <f>IF(Kundendaten!C750="","",IF(Kundendaten!H750="","",Kundendaten!H750))</f>
        <v/>
      </c>
      <c r="I749" s="37" t="str">
        <f>IF(Kundendaten!C750="","",IF(Kundendaten!I750="","",IF(OR(UPPER(Kundendaten!I750)="D",UPPER(Kundendaten!I750)="DE",UPPER(Kundendaten!I750)="DEU",UPPER(Kundendaten!I750)="DEUTSCHLAND",UPPER(Kundendaten!I750)="GERMANY",UPPER(Kundendaten!I750)="GER"),"",IFERROR(UPPER(VLOOKUP(UPPER(Kundendaten!I750),Laendercodes!$A:$B,2,FALSE())),UPPER(Kundendaten!I750)))))</f>
        <v/>
      </c>
      <c r="J749" s="59" t="str">
        <f>IF(Kundendaten!C750="","",Einstellungen!$C$9-Kundendaten!J750)</f>
        <v/>
      </c>
      <c r="K749" s="37" t="str">
        <f>IF(Kundendaten!C750="","",IF(J749&lt;0,-1,IF(J749&gt;Einstellungen!$C$11,0,IF(J749&lt;=Einstellungen!$D$15,5,IF(J749&lt;=Einstellungen!$D$16,4,IF(J749&lt;=Einstellungen!$D$17,3,IF(J749&lt;=Einstellungen!$D$18,2,1)))))))</f>
        <v/>
      </c>
      <c r="L749" s="37" t="str">
        <f>IF(Kundendaten!C750="","",IF(J749&lt;0,-1,IF(J749&gt;Einstellungen!$C$11,0,IF(Kundendaten!K750&gt;=Einstellungen!$C$24,5,IF(Kundendaten!K750&gt;=Einstellungen!$C$25,4,IF(Kundendaten!K750&gt;=Einstellungen!$C$26,3,IF(Kundendaten!K750&gt;=Einstellungen!$C$27,2,1)))))))</f>
        <v/>
      </c>
      <c r="M749" s="37" t="str">
        <f>IF(Kundendaten!C750="","",IF(J749&lt;0,-1,IF(J749&gt;Einstellungen!$C$11,0,IF(Kundendaten!L750&gt;=Einstellungen!$C$32,5,IF(Kundendaten!L750&gt;=Einstellungen!$C$33,4,IF(Kundendaten!L750&gt;=Einstellungen!$C$34,3,IF(Kundendaten!L750&gt;=Einstellungen!$C$35,2,1)))))))</f>
        <v/>
      </c>
      <c r="N749" s="37" t="str">
        <f>IF(Kundendaten!C750="","",IF(K749=-1,"",IF(K749=0,0,IF(SUM(Einstellungen!$G$15,Einstellungen!$G$24,Einstellungen!$G$32)&lt;&gt;100,"—",ROUND((K749*Einstellungen!$G$15+L749*Einstellungen!$G$24+M749*Einstellungen!$G$32)/100,1)))))</f>
        <v/>
      </c>
      <c r="O749" s="37" t="str">
        <f>IF(Kundendaten!C750="","",IF(K749=-1,"⚠ Datenfehler",IF(K749=0,"Inaktiv",IF(SUM(Einstellungen!$G$15,Einstellungen!$G$24,Einstellungen!$G$32)&lt;&gt;100,"—",IF(N749&gt;=4,"Champion",IF(N749&gt;=3,"Entwicklung",IF(N749&gt;=2,"Gefährdet","Abwanderung")))))))</f>
        <v/>
      </c>
    </row>
    <row r="750" spans="2:15" ht="14.25" customHeight="1" x14ac:dyDescent="0.35">
      <c r="B750" s="37" t="str">
        <f>IF(Kundendaten!C751="","",Kundendaten!B751)</f>
        <v/>
      </c>
      <c r="C750" s="38" t="str">
        <f>IF(Kundendaten!C751="","",IF(Kundendaten!C751="","",Kundendaten!C751))</f>
        <v/>
      </c>
      <c r="D750" s="38" t="str">
        <f>IF(Kundendaten!C751="","",IF(Kundendaten!D751="","",Kundendaten!D751))</f>
        <v/>
      </c>
      <c r="E750" s="38" t="str">
        <f>IF(Kundendaten!C751="","",IF(Kundendaten!E751="","",Kundendaten!E751))</f>
        <v/>
      </c>
      <c r="F750" s="38" t="str">
        <f>IF(Kundendaten!C751="","",IF(Kundendaten!F751="","",Kundendaten!F751))</f>
        <v/>
      </c>
      <c r="G750" s="37" t="str">
        <f>IF(Kundendaten!C751="","",IF(Kundendaten!G751="","",Kundendaten!G751))</f>
        <v/>
      </c>
      <c r="H750" s="38" t="str">
        <f>IF(Kundendaten!C751="","",IF(Kundendaten!H751="","",Kundendaten!H751))</f>
        <v/>
      </c>
      <c r="I750" s="37" t="str">
        <f>IF(Kundendaten!C751="","",IF(Kundendaten!I751="","",IF(OR(UPPER(Kundendaten!I751)="D",UPPER(Kundendaten!I751)="DE",UPPER(Kundendaten!I751)="DEU",UPPER(Kundendaten!I751)="DEUTSCHLAND",UPPER(Kundendaten!I751)="GERMANY",UPPER(Kundendaten!I751)="GER"),"",IFERROR(UPPER(VLOOKUP(UPPER(Kundendaten!I751),Laendercodes!$A:$B,2,FALSE())),UPPER(Kundendaten!I751)))))</f>
        <v/>
      </c>
      <c r="J750" s="59" t="str">
        <f>IF(Kundendaten!C751="","",Einstellungen!$C$9-Kundendaten!J751)</f>
        <v/>
      </c>
      <c r="K750" s="37" t="str">
        <f>IF(Kundendaten!C751="","",IF(J750&lt;0,-1,IF(J750&gt;Einstellungen!$C$11,0,IF(J750&lt;=Einstellungen!$D$15,5,IF(J750&lt;=Einstellungen!$D$16,4,IF(J750&lt;=Einstellungen!$D$17,3,IF(J750&lt;=Einstellungen!$D$18,2,1)))))))</f>
        <v/>
      </c>
      <c r="L750" s="37" t="str">
        <f>IF(Kundendaten!C751="","",IF(J750&lt;0,-1,IF(J750&gt;Einstellungen!$C$11,0,IF(Kundendaten!K751&gt;=Einstellungen!$C$24,5,IF(Kundendaten!K751&gt;=Einstellungen!$C$25,4,IF(Kundendaten!K751&gt;=Einstellungen!$C$26,3,IF(Kundendaten!K751&gt;=Einstellungen!$C$27,2,1)))))))</f>
        <v/>
      </c>
      <c r="M750" s="37" t="str">
        <f>IF(Kundendaten!C751="","",IF(J750&lt;0,-1,IF(J750&gt;Einstellungen!$C$11,0,IF(Kundendaten!L751&gt;=Einstellungen!$C$32,5,IF(Kundendaten!L751&gt;=Einstellungen!$C$33,4,IF(Kundendaten!L751&gt;=Einstellungen!$C$34,3,IF(Kundendaten!L751&gt;=Einstellungen!$C$35,2,1)))))))</f>
        <v/>
      </c>
      <c r="N750" s="37" t="str">
        <f>IF(Kundendaten!C751="","",IF(K750=-1,"",IF(K750=0,0,IF(SUM(Einstellungen!$G$15,Einstellungen!$G$24,Einstellungen!$G$32)&lt;&gt;100,"—",ROUND((K750*Einstellungen!$G$15+L750*Einstellungen!$G$24+M750*Einstellungen!$G$32)/100,1)))))</f>
        <v/>
      </c>
      <c r="O750" s="37" t="str">
        <f>IF(Kundendaten!C751="","",IF(K750=-1,"⚠ Datenfehler",IF(K750=0,"Inaktiv",IF(SUM(Einstellungen!$G$15,Einstellungen!$G$24,Einstellungen!$G$32)&lt;&gt;100,"—",IF(N750&gt;=4,"Champion",IF(N750&gt;=3,"Entwicklung",IF(N750&gt;=2,"Gefährdet","Abwanderung")))))))</f>
        <v/>
      </c>
    </row>
    <row r="751" spans="2:15" ht="14.25" customHeight="1" x14ac:dyDescent="0.35">
      <c r="B751" s="37" t="str">
        <f>IF(Kundendaten!C752="","",Kundendaten!B752)</f>
        <v/>
      </c>
      <c r="C751" s="38" t="str">
        <f>IF(Kundendaten!C752="","",IF(Kundendaten!C752="","",Kundendaten!C752))</f>
        <v/>
      </c>
      <c r="D751" s="38" t="str">
        <f>IF(Kundendaten!C752="","",IF(Kundendaten!D752="","",Kundendaten!D752))</f>
        <v/>
      </c>
      <c r="E751" s="38" t="str">
        <f>IF(Kundendaten!C752="","",IF(Kundendaten!E752="","",Kundendaten!E752))</f>
        <v/>
      </c>
      <c r="F751" s="38" t="str">
        <f>IF(Kundendaten!C752="","",IF(Kundendaten!F752="","",Kundendaten!F752))</f>
        <v/>
      </c>
      <c r="G751" s="37" t="str">
        <f>IF(Kundendaten!C752="","",IF(Kundendaten!G752="","",Kundendaten!G752))</f>
        <v/>
      </c>
      <c r="H751" s="38" t="str">
        <f>IF(Kundendaten!C752="","",IF(Kundendaten!H752="","",Kundendaten!H752))</f>
        <v/>
      </c>
      <c r="I751" s="37" t="str">
        <f>IF(Kundendaten!C752="","",IF(Kundendaten!I752="","",IF(OR(UPPER(Kundendaten!I752)="D",UPPER(Kundendaten!I752)="DE",UPPER(Kundendaten!I752)="DEU",UPPER(Kundendaten!I752)="DEUTSCHLAND",UPPER(Kundendaten!I752)="GERMANY",UPPER(Kundendaten!I752)="GER"),"",IFERROR(UPPER(VLOOKUP(UPPER(Kundendaten!I752),Laendercodes!$A:$B,2,FALSE())),UPPER(Kundendaten!I752)))))</f>
        <v/>
      </c>
      <c r="J751" s="59" t="str">
        <f>IF(Kundendaten!C752="","",Einstellungen!$C$9-Kundendaten!J752)</f>
        <v/>
      </c>
      <c r="K751" s="37" t="str">
        <f>IF(Kundendaten!C752="","",IF(J751&lt;0,-1,IF(J751&gt;Einstellungen!$C$11,0,IF(J751&lt;=Einstellungen!$D$15,5,IF(J751&lt;=Einstellungen!$D$16,4,IF(J751&lt;=Einstellungen!$D$17,3,IF(J751&lt;=Einstellungen!$D$18,2,1)))))))</f>
        <v/>
      </c>
      <c r="L751" s="37" t="str">
        <f>IF(Kundendaten!C752="","",IF(J751&lt;0,-1,IF(J751&gt;Einstellungen!$C$11,0,IF(Kundendaten!K752&gt;=Einstellungen!$C$24,5,IF(Kundendaten!K752&gt;=Einstellungen!$C$25,4,IF(Kundendaten!K752&gt;=Einstellungen!$C$26,3,IF(Kundendaten!K752&gt;=Einstellungen!$C$27,2,1)))))))</f>
        <v/>
      </c>
      <c r="M751" s="37" t="str">
        <f>IF(Kundendaten!C752="","",IF(J751&lt;0,-1,IF(J751&gt;Einstellungen!$C$11,0,IF(Kundendaten!L752&gt;=Einstellungen!$C$32,5,IF(Kundendaten!L752&gt;=Einstellungen!$C$33,4,IF(Kundendaten!L752&gt;=Einstellungen!$C$34,3,IF(Kundendaten!L752&gt;=Einstellungen!$C$35,2,1)))))))</f>
        <v/>
      </c>
      <c r="N751" s="37" t="str">
        <f>IF(Kundendaten!C752="","",IF(K751=-1,"",IF(K751=0,0,IF(SUM(Einstellungen!$G$15,Einstellungen!$G$24,Einstellungen!$G$32)&lt;&gt;100,"—",ROUND((K751*Einstellungen!$G$15+L751*Einstellungen!$G$24+M751*Einstellungen!$G$32)/100,1)))))</f>
        <v/>
      </c>
      <c r="O751" s="37" t="str">
        <f>IF(Kundendaten!C752="","",IF(K751=-1,"⚠ Datenfehler",IF(K751=0,"Inaktiv",IF(SUM(Einstellungen!$G$15,Einstellungen!$G$24,Einstellungen!$G$32)&lt;&gt;100,"—",IF(N751&gt;=4,"Champion",IF(N751&gt;=3,"Entwicklung",IF(N751&gt;=2,"Gefährdet","Abwanderung")))))))</f>
        <v/>
      </c>
    </row>
    <row r="752" spans="2:15" ht="14.25" customHeight="1" x14ac:dyDescent="0.35">
      <c r="B752" s="37" t="str">
        <f>IF(Kundendaten!C753="","",Kundendaten!B753)</f>
        <v/>
      </c>
      <c r="C752" s="38" t="str">
        <f>IF(Kundendaten!C753="","",IF(Kundendaten!C753="","",Kundendaten!C753))</f>
        <v/>
      </c>
      <c r="D752" s="38" t="str">
        <f>IF(Kundendaten!C753="","",IF(Kundendaten!D753="","",Kundendaten!D753))</f>
        <v/>
      </c>
      <c r="E752" s="38" t="str">
        <f>IF(Kundendaten!C753="","",IF(Kundendaten!E753="","",Kundendaten!E753))</f>
        <v/>
      </c>
      <c r="F752" s="38" t="str">
        <f>IF(Kundendaten!C753="","",IF(Kundendaten!F753="","",Kundendaten!F753))</f>
        <v/>
      </c>
      <c r="G752" s="37" t="str">
        <f>IF(Kundendaten!C753="","",IF(Kundendaten!G753="","",Kundendaten!G753))</f>
        <v/>
      </c>
      <c r="H752" s="38" t="str">
        <f>IF(Kundendaten!C753="","",IF(Kundendaten!H753="","",Kundendaten!H753))</f>
        <v/>
      </c>
      <c r="I752" s="37" t="str">
        <f>IF(Kundendaten!C753="","",IF(Kundendaten!I753="","",IF(OR(UPPER(Kundendaten!I753)="D",UPPER(Kundendaten!I753)="DE",UPPER(Kundendaten!I753)="DEU",UPPER(Kundendaten!I753)="DEUTSCHLAND",UPPER(Kundendaten!I753)="GERMANY",UPPER(Kundendaten!I753)="GER"),"",IFERROR(UPPER(VLOOKUP(UPPER(Kundendaten!I753),Laendercodes!$A:$B,2,FALSE())),UPPER(Kundendaten!I753)))))</f>
        <v/>
      </c>
      <c r="J752" s="59" t="str">
        <f>IF(Kundendaten!C753="","",Einstellungen!$C$9-Kundendaten!J753)</f>
        <v/>
      </c>
      <c r="K752" s="37" t="str">
        <f>IF(Kundendaten!C753="","",IF(J752&lt;0,-1,IF(J752&gt;Einstellungen!$C$11,0,IF(J752&lt;=Einstellungen!$D$15,5,IF(J752&lt;=Einstellungen!$D$16,4,IF(J752&lt;=Einstellungen!$D$17,3,IF(J752&lt;=Einstellungen!$D$18,2,1)))))))</f>
        <v/>
      </c>
      <c r="L752" s="37" t="str">
        <f>IF(Kundendaten!C753="","",IF(J752&lt;0,-1,IF(J752&gt;Einstellungen!$C$11,0,IF(Kundendaten!K753&gt;=Einstellungen!$C$24,5,IF(Kundendaten!K753&gt;=Einstellungen!$C$25,4,IF(Kundendaten!K753&gt;=Einstellungen!$C$26,3,IF(Kundendaten!K753&gt;=Einstellungen!$C$27,2,1)))))))</f>
        <v/>
      </c>
      <c r="M752" s="37" t="str">
        <f>IF(Kundendaten!C753="","",IF(J752&lt;0,-1,IF(J752&gt;Einstellungen!$C$11,0,IF(Kundendaten!L753&gt;=Einstellungen!$C$32,5,IF(Kundendaten!L753&gt;=Einstellungen!$C$33,4,IF(Kundendaten!L753&gt;=Einstellungen!$C$34,3,IF(Kundendaten!L753&gt;=Einstellungen!$C$35,2,1)))))))</f>
        <v/>
      </c>
      <c r="N752" s="37" t="str">
        <f>IF(Kundendaten!C753="","",IF(K752=-1,"",IF(K752=0,0,IF(SUM(Einstellungen!$G$15,Einstellungen!$G$24,Einstellungen!$G$32)&lt;&gt;100,"—",ROUND((K752*Einstellungen!$G$15+L752*Einstellungen!$G$24+M752*Einstellungen!$G$32)/100,1)))))</f>
        <v/>
      </c>
      <c r="O752" s="37" t="str">
        <f>IF(Kundendaten!C753="","",IF(K752=-1,"⚠ Datenfehler",IF(K752=0,"Inaktiv",IF(SUM(Einstellungen!$G$15,Einstellungen!$G$24,Einstellungen!$G$32)&lt;&gt;100,"—",IF(N752&gt;=4,"Champion",IF(N752&gt;=3,"Entwicklung",IF(N752&gt;=2,"Gefährdet","Abwanderung")))))))</f>
        <v/>
      </c>
    </row>
    <row r="753" spans="2:15" ht="14.25" customHeight="1" x14ac:dyDescent="0.35">
      <c r="B753" s="37" t="str">
        <f>IF(Kundendaten!C754="","",Kundendaten!B754)</f>
        <v/>
      </c>
      <c r="C753" s="38" t="str">
        <f>IF(Kundendaten!C754="","",IF(Kundendaten!C754="","",Kundendaten!C754))</f>
        <v/>
      </c>
      <c r="D753" s="38" t="str">
        <f>IF(Kundendaten!C754="","",IF(Kundendaten!D754="","",Kundendaten!D754))</f>
        <v/>
      </c>
      <c r="E753" s="38" t="str">
        <f>IF(Kundendaten!C754="","",IF(Kundendaten!E754="","",Kundendaten!E754))</f>
        <v/>
      </c>
      <c r="F753" s="38" t="str">
        <f>IF(Kundendaten!C754="","",IF(Kundendaten!F754="","",Kundendaten!F754))</f>
        <v/>
      </c>
      <c r="G753" s="37" t="str">
        <f>IF(Kundendaten!C754="","",IF(Kundendaten!G754="","",Kundendaten!G754))</f>
        <v/>
      </c>
      <c r="H753" s="38" t="str">
        <f>IF(Kundendaten!C754="","",IF(Kundendaten!H754="","",Kundendaten!H754))</f>
        <v/>
      </c>
      <c r="I753" s="37" t="str">
        <f>IF(Kundendaten!C754="","",IF(Kundendaten!I754="","",IF(OR(UPPER(Kundendaten!I754)="D",UPPER(Kundendaten!I754)="DE",UPPER(Kundendaten!I754)="DEU",UPPER(Kundendaten!I754)="DEUTSCHLAND",UPPER(Kundendaten!I754)="GERMANY",UPPER(Kundendaten!I754)="GER"),"",IFERROR(UPPER(VLOOKUP(UPPER(Kundendaten!I754),Laendercodes!$A:$B,2,FALSE())),UPPER(Kundendaten!I754)))))</f>
        <v/>
      </c>
      <c r="J753" s="59" t="str">
        <f>IF(Kundendaten!C754="","",Einstellungen!$C$9-Kundendaten!J754)</f>
        <v/>
      </c>
      <c r="K753" s="37" t="str">
        <f>IF(Kundendaten!C754="","",IF(J753&lt;0,-1,IF(J753&gt;Einstellungen!$C$11,0,IF(J753&lt;=Einstellungen!$D$15,5,IF(J753&lt;=Einstellungen!$D$16,4,IF(J753&lt;=Einstellungen!$D$17,3,IF(J753&lt;=Einstellungen!$D$18,2,1)))))))</f>
        <v/>
      </c>
      <c r="L753" s="37" t="str">
        <f>IF(Kundendaten!C754="","",IF(J753&lt;0,-1,IF(J753&gt;Einstellungen!$C$11,0,IF(Kundendaten!K754&gt;=Einstellungen!$C$24,5,IF(Kundendaten!K754&gt;=Einstellungen!$C$25,4,IF(Kundendaten!K754&gt;=Einstellungen!$C$26,3,IF(Kundendaten!K754&gt;=Einstellungen!$C$27,2,1)))))))</f>
        <v/>
      </c>
      <c r="M753" s="37" t="str">
        <f>IF(Kundendaten!C754="","",IF(J753&lt;0,-1,IF(J753&gt;Einstellungen!$C$11,0,IF(Kundendaten!L754&gt;=Einstellungen!$C$32,5,IF(Kundendaten!L754&gt;=Einstellungen!$C$33,4,IF(Kundendaten!L754&gt;=Einstellungen!$C$34,3,IF(Kundendaten!L754&gt;=Einstellungen!$C$35,2,1)))))))</f>
        <v/>
      </c>
      <c r="N753" s="37" t="str">
        <f>IF(Kundendaten!C754="","",IF(K753=-1,"",IF(K753=0,0,IF(SUM(Einstellungen!$G$15,Einstellungen!$G$24,Einstellungen!$G$32)&lt;&gt;100,"—",ROUND((K753*Einstellungen!$G$15+L753*Einstellungen!$G$24+M753*Einstellungen!$G$32)/100,1)))))</f>
        <v/>
      </c>
      <c r="O753" s="37" t="str">
        <f>IF(Kundendaten!C754="","",IF(K753=-1,"⚠ Datenfehler",IF(K753=0,"Inaktiv",IF(SUM(Einstellungen!$G$15,Einstellungen!$G$24,Einstellungen!$G$32)&lt;&gt;100,"—",IF(N753&gt;=4,"Champion",IF(N753&gt;=3,"Entwicklung",IF(N753&gt;=2,"Gefährdet","Abwanderung")))))))</f>
        <v/>
      </c>
    </row>
    <row r="754" spans="2:15" ht="14.25" customHeight="1" x14ac:dyDescent="0.35">
      <c r="B754" s="37" t="str">
        <f>IF(Kundendaten!C755="","",Kundendaten!B755)</f>
        <v/>
      </c>
      <c r="C754" s="38" t="str">
        <f>IF(Kundendaten!C755="","",IF(Kundendaten!C755="","",Kundendaten!C755))</f>
        <v/>
      </c>
      <c r="D754" s="38" t="str">
        <f>IF(Kundendaten!C755="","",IF(Kundendaten!D755="","",Kundendaten!D755))</f>
        <v/>
      </c>
      <c r="E754" s="38" t="str">
        <f>IF(Kundendaten!C755="","",IF(Kundendaten!E755="","",Kundendaten!E755))</f>
        <v/>
      </c>
      <c r="F754" s="38" t="str">
        <f>IF(Kundendaten!C755="","",IF(Kundendaten!F755="","",Kundendaten!F755))</f>
        <v/>
      </c>
      <c r="G754" s="37" t="str">
        <f>IF(Kundendaten!C755="","",IF(Kundendaten!G755="","",Kundendaten!G755))</f>
        <v/>
      </c>
      <c r="H754" s="38" t="str">
        <f>IF(Kundendaten!C755="","",IF(Kundendaten!H755="","",Kundendaten!H755))</f>
        <v/>
      </c>
      <c r="I754" s="37" t="str">
        <f>IF(Kundendaten!C755="","",IF(Kundendaten!I755="","",IF(OR(UPPER(Kundendaten!I755)="D",UPPER(Kundendaten!I755)="DE",UPPER(Kundendaten!I755)="DEU",UPPER(Kundendaten!I755)="DEUTSCHLAND",UPPER(Kundendaten!I755)="GERMANY",UPPER(Kundendaten!I755)="GER"),"",IFERROR(UPPER(VLOOKUP(UPPER(Kundendaten!I755),Laendercodes!$A:$B,2,FALSE())),UPPER(Kundendaten!I755)))))</f>
        <v/>
      </c>
      <c r="J754" s="59" t="str">
        <f>IF(Kundendaten!C755="","",Einstellungen!$C$9-Kundendaten!J755)</f>
        <v/>
      </c>
      <c r="K754" s="37" t="str">
        <f>IF(Kundendaten!C755="","",IF(J754&lt;0,-1,IF(J754&gt;Einstellungen!$C$11,0,IF(J754&lt;=Einstellungen!$D$15,5,IF(J754&lt;=Einstellungen!$D$16,4,IF(J754&lt;=Einstellungen!$D$17,3,IF(J754&lt;=Einstellungen!$D$18,2,1)))))))</f>
        <v/>
      </c>
      <c r="L754" s="37" t="str">
        <f>IF(Kundendaten!C755="","",IF(J754&lt;0,-1,IF(J754&gt;Einstellungen!$C$11,0,IF(Kundendaten!K755&gt;=Einstellungen!$C$24,5,IF(Kundendaten!K755&gt;=Einstellungen!$C$25,4,IF(Kundendaten!K755&gt;=Einstellungen!$C$26,3,IF(Kundendaten!K755&gt;=Einstellungen!$C$27,2,1)))))))</f>
        <v/>
      </c>
      <c r="M754" s="37" t="str">
        <f>IF(Kundendaten!C755="","",IF(J754&lt;0,-1,IF(J754&gt;Einstellungen!$C$11,0,IF(Kundendaten!L755&gt;=Einstellungen!$C$32,5,IF(Kundendaten!L755&gt;=Einstellungen!$C$33,4,IF(Kundendaten!L755&gt;=Einstellungen!$C$34,3,IF(Kundendaten!L755&gt;=Einstellungen!$C$35,2,1)))))))</f>
        <v/>
      </c>
      <c r="N754" s="37" t="str">
        <f>IF(Kundendaten!C755="","",IF(K754=-1,"",IF(K754=0,0,IF(SUM(Einstellungen!$G$15,Einstellungen!$G$24,Einstellungen!$G$32)&lt;&gt;100,"—",ROUND((K754*Einstellungen!$G$15+L754*Einstellungen!$G$24+M754*Einstellungen!$G$32)/100,1)))))</f>
        <v/>
      </c>
      <c r="O754" s="37" t="str">
        <f>IF(Kundendaten!C755="","",IF(K754=-1,"⚠ Datenfehler",IF(K754=0,"Inaktiv",IF(SUM(Einstellungen!$G$15,Einstellungen!$G$24,Einstellungen!$G$32)&lt;&gt;100,"—",IF(N754&gt;=4,"Champion",IF(N754&gt;=3,"Entwicklung",IF(N754&gt;=2,"Gefährdet","Abwanderung")))))))</f>
        <v/>
      </c>
    </row>
    <row r="755" spans="2:15" ht="14.25" customHeight="1" x14ac:dyDescent="0.35">
      <c r="B755" s="37" t="str">
        <f>IF(Kundendaten!C756="","",Kundendaten!B756)</f>
        <v/>
      </c>
      <c r="C755" s="38" t="str">
        <f>IF(Kundendaten!C756="","",IF(Kundendaten!C756="","",Kundendaten!C756))</f>
        <v/>
      </c>
      <c r="D755" s="38" t="str">
        <f>IF(Kundendaten!C756="","",IF(Kundendaten!D756="","",Kundendaten!D756))</f>
        <v/>
      </c>
      <c r="E755" s="38" t="str">
        <f>IF(Kundendaten!C756="","",IF(Kundendaten!E756="","",Kundendaten!E756))</f>
        <v/>
      </c>
      <c r="F755" s="38" t="str">
        <f>IF(Kundendaten!C756="","",IF(Kundendaten!F756="","",Kundendaten!F756))</f>
        <v/>
      </c>
      <c r="G755" s="37" t="str">
        <f>IF(Kundendaten!C756="","",IF(Kundendaten!G756="","",Kundendaten!G756))</f>
        <v/>
      </c>
      <c r="H755" s="38" t="str">
        <f>IF(Kundendaten!C756="","",IF(Kundendaten!H756="","",Kundendaten!H756))</f>
        <v/>
      </c>
      <c r="I755" s="37" t="str">
        <f>IF(Kundendaten!C756="","",IF(Kundendaten!I756="","",IF(OR(UPPER(Kundendaten!I756)="D",UPPER(Kundendaten!I756)="DE",UPPER(Kundendaten!I756)="DEU",UPPER(Kundendaten!I756)="DEUTSCHLAND",UPPER(Kundendaten!I756)="GERMANY",UPPER(Kundendaten!I756)="GER"),"",IFERROR(UPPER(VLOOKUP(UPPER(Kundendaten!I756),Laendercodes!$A:$B,2,FALSE())),UPPER(Kundendaten!I756)))))</f>
        <v/>
      </c>
      <c r="J755" s="59" t="str">
        <f>IF(Kundendaten!C756="","",Einstellungen!$C$9-Kundendaten!J756)</f>
        <v/>
      </c>
      <c r="K755" s="37" t="str">
        <f>IF(Kundendaten!C756="","",IF(J755&lt;0,-1,IF(J755&gt;Einstellungen!$C$11,0,IF(J755&lt;=Einstellungen!$D$15,5,IF(J755&lt;=Einstellungen!$D$16,4,IF(J755&lt;=Einstellungen!$D$17,3,IF(J755&lt;=Einstellungen!$D$18,2,1)))))))</f>
        <v/>
      </c>
      <c r="L755" s="37" t="str">
        <f>IF(Kundendaten!C756="","",IF(J755&lt;0,-1,IF(J755&gt;Einstellungen!$C$11,0,IF(Kundendaten!K756&gt;=Einstellungen!$C$24,5,IF(Kundendaten!K756&gt;=Einstellungen!$C$25,4,IF(Kundendaten!K756&gt;=Einstellungen!$C$26,3,IF(Kundendaten!K756&gt;=Einstellungen!$C$27,2,1)))))))</f>
        <v/>
      </c>
      <c r="M755" s="37" t="str">
        <f>IF(Kundendaten!C756="","",IF(J755&lt;0,-1,IF(J755&gt;Einstellungen!$C$11,0,IF(Kundendaten!L756&gt;=Einstellungen!$C$32,5,IF(Kundendaten!L756&gt;=Einstellungen!$C$33,4,IF(Kundendaten!L756&gt;=Einstellungen!$C$34,3,IF(Kundendaten!L756&gt;=Einstellungen!$C$35,2,1)))))))</f>
        <v/>
      </c>
      <c r="N755" s="37" t="str">
        <f>IF(Kundendaten!C756="","",IF(K755=-1,"",IF(K755=0,0,IF(SUM(Einstellungen!$G$15,Einstellungen!$G$24,Einstellungen!$G$32)&lt;&gt;100,"—",ROUND((K755*Einstellungen!$G$15+L755*Einstellungen!$G$24+M755*Einstellungen!$G$32)/100,1)))))</f>
        <v/>
      </c>
      <c r="O755" s="37" t="str">
        <f>IF(Kundendaten!C756="","",IF(K755=-1,"⚠ Datenfehler",IF(K755=0,"Inaktiv",IF(SUM(Einstellungen!$G$15,Einstellungen!$G$24,Einstellungen!$G$32)&lt;&gt;100,"—",IF(N755&gt;=4,"Champion",IF(N755&gt;=3,"Entwicklung",IF(N755&gt;=2,"Gefährdet","Abwanderung")))))))</f>
        <v/>
      </c>
    </row>
    <row r="756" spans="2:15" ht="14.25" customHeight="1" x14ac:dyDescent="0.35">
      <c r="B756" s="37" t="str">
        <f>IF(Kundendaten!C757="","",Kundendaten!B757)</f>
        <v/>
      </c>
      <c r="C756" s="38" t="str">
        <f>IF(Kundendaten!C757="","",IF(Kundendaten!C757="","",Kundendaten!C757))</f>
        <v/>
      </c>
      <c r="D756" s="38" t="str">
        <f>IF(Kundendaten!C757="","",IF(Kundendaten!D757="","",Kundendaten!D757))</f>
        <v/>
      </c>
      <c r="E756" s="38" t="str">
        <f>IF(Kundendaten!C757="","",IF(Kundendaten!E757="","",Kundendaten!E757))</f>
        <v/>
      </c>
      <c r="F756" s="38" t="str">
        <f>IF(Kundendaten!C757="","",IF(Kundendaten!F757="","",Kundendaten!F757))</f>
        <v/>
      </c>
      <c r="G756" s="37" t="str">
        <f>IF(Kundendaten!C757="","",IF(Kundendaten!G757="","",Kundendaten!G757))</f>
        <v/>
      </c>
      <c r="H756" s="38" t="str">
        <f>IF(Kundendaten!C757="","",IF(Kundendaten!H757="","",Kundendaten!H757))</f>
        <v/>
      </c>
      <c r="I756" s="37" t="str">
        <f>IF(Kundendaten!C757="","",IF(Kundendaten!I757="","",IF(OR(UPPER(Kundendaten!I757)="D",UPPER(Kundendaten!I757)="DE",UPPER(Kundendaten!I757)="DEU",UPPER(Kundendaten!I757)="DEUTSCHLAND",UPPER(Kundendaten!I757)="GERMANY",UPPER(Kundendaten!I757)="GER"),"",IFERROR(UPPER(VLOOKUP(UPPER(Kundendaten!I757),Laendercodes!$A:$B,2,FALSE())),UPPER(Kundendaten!I757)))))</f>
        <v/>
      </c>
      <c r="J756" s="59" t="str">
        <f>IF(Kundendaten!C757="","",Einstellungen!$C$9-Kundendaten!J757)</f>
        <v/>
      </c>
      <c r="K756" s="37" t="str">
        <f>IF(Kundendaten!C757="","",IF(J756&lt;0,-1,IF(J756&gt;Einstellungen!$C$11,0,IF(J756&lt;=Einstellungen!$D$15,5,IF(J756&lt;=Einstellungen!$D$16,4,IF(J756&lt;=Einstellungen!$D$17,3,IF(J756&lt;=Einstellungen!$D$18,2,1)))))))</f>
        <v/>
      </c>
      <c r="L756" s="37" t="str">
        <f>IF(Kundendaten!C757="","",IF(J756&lt;0,-1,IF(J756&gt;Einstellungen!$C$11,0,IF(Kundendaten!K757&gt;=Einstellungen!$C$24,5,IF(Kundendaten!K757&gt;=Einstellungen!$C$25,4,IF(Kundendaten!K757&gt;=Einstellungen!$C$26,3,IF(Kundendaten!K757&gt;=Einstellungen!$C$27,2,1)))))))</f>
        <v/>
      </c>
      <c r="M756" s="37" t="str">
        <f>IF(Kundendaten!C757="","",IF(J756&lt;0,-1,IF(J756&gt;Einstellungen!$C$11,0,IF(Kundendaten!L757&gt;=Einstellungen!$C$32,5,IF(Kundendaten!L757&gt;=Einstellungen!$C$33,4,IF(Kundendaten!L757&gt;=Einstellungen!$C$34,3,IF(Kundendaten!L757&gt;=Einstellungen!$C$35,2,1)))))))</f>
        <v/>
      </c>
      <c r="N756" s="37" t="str">
        <f>IF(Kundendaten!C757="","",IF(K756=-1,"",IF(K756=0,0,IF(SUM(Einstellungen!$G$15,Einstellungen!$G$24,Einstellungen!$G$32)&lt;&gt;100,"—",ROUND((K756*Einstellungen!$G$15+L756*Einstellungen!$G$24+M756*Einstellungen!$G$32)/100,1)))))</f>
        <v/>
      </c>
      <c r="O756" s="37" t="str">
        <f>IF(Kundendaten!C757="","",IF(K756=-1,"⚠ Datenfehler",IF(K756=0,"Inaktiv",IF(SUM(Einstellungen!$G$15,Einstellungen!$G$24,Einstellungen!$G$32)&lt;&gt;100,"—",IF(N756&gt;=4,"Champion",IF(N756&gt;=3,"Entwicklung",IF(N756&gt;=2,"Gefährdet","Abwanderung")))))))</f>
        <v/>
      </c>
    </row>
    <row r="757" spans="2:15" ht="14.25" customHeight="1" x14ac:dyDescent="0.35">
      <c r="B757" s="37" t="str">
        <f>IF(Kundendaten!C758="","",Kundendaten!B758)</f>
        <v/>
      </c>
      <c r="C757" s="38" t="str">
        <f>IF(Kundendaten!C758="","",IF(Kundendaten!C758="","",Kundendaten!C758))</f>
        <v/>
      </c>
      <c r="D757" s="38" t="str">
        <f>IF(Kundendaten!C758="","",IF(Kundendaten!D758="","",Kundendaten!D758))</f>
        <v/>
      </c>
      <c r="E757" s="38" t="str">
        <f>IF(Kundendaten!C758="","",IF(Kundendaten!E758="","",Kundendaten!E758))</f>
        <v/>
      </c>
      <c r="F757" s="38" t="str">
        <f>IF(Kundendaten!C758="","",IF(Kundendaten!F758="","",Kundendaten!F758))</f>
        <v/>
      </c>
      <c r="G757" s="37" t="str">
        <f>IF(Kundendaten!C758="","",IF(Kundendaten!G758="","",Kundendaten!G758))</f>
        <v/>
      </c>
      <c r="H757" s="38" t="str">
        <f>IF(Kundendaten!C758="","",IF(Kundendaten!H758="","",Kundendaten!H758))</f>
        <v/>
      </c>
      <c r="I757" s="37" t="str">
        <f>IF(Kundendaten!C758="","",IF(Kundendaten!I758="","",IF(OR(UPPER(Kundendaten!I758)="D",UPPER(Kundendaten!I758)="DE",UPPER(Kundendaten!I758)="DEU",UPPER(Kundendaten!I758)="DEUTSCHLAND",UPPER(Kundendaten!I758)="GERMANY",UPPER(Kundendaten!I758)="GER"),"",IFERROR(UPPER(VLOOKUP(UPPER(Kundendaten!I758),Laendercodes!$A:$B,2,FALSE())),UPPER(Kundendaten!I758)))))</f>
        <v/>
      </c>
      <c r="J757" s="59" t="str">
        <f>IF(Kundendaten!C758="","",Einstellungen!$C$9-Kundendaten!J758)</f>
        <v/>
      </c>
      <c r="K757" s="37" t="str">
        <f>IF(Kundendaten!C758="","",IF(J757&lt;0,-1,IF(J757&gt;Einstellungen!$C$11,0,IF(J757&lt;=Einstellungen!$D$15,5,IF(J757&lt;=Einstellungen!$D$16,4,IF(J757&lt;=Einstellungen!$D$17,3,IF(J757&lt;=Einstellungen!$D$18,2,1)))))))</f>
        <v/>
      </c>
      <c r="L757" s="37" t="str">
        <f>IF(Kundendaten!C758="","",IF(J757&lt;0,-1,IF(J757&gt;Einstellungen!$C$11,0,IF(Kundendaten!K758&gt;=Einstellungen!$C$24,5,IF(Kundendaten!K758&gt;=Einstellungen!$C$25,4,IF(Kundendaten!K758&gt;=Einstellungen!$C$26,3,IF(Kundendaten!K758&gt;=Einstellungen!$C$27,2,1)))))))</f>
        <v/>
      </c>
      <c r="M757" s="37" t="str">
        <f>IF(Kundendaten!C758="","",IF(J757&lt;0,-1,IF(J757&gt;Einstellungen!$C$11,0,IF(Kundendaten!L758&gt;=Einstellungen!$C$32,5,IF(Kundendaten!L758&gt;=Einstellungen!$C$33,4,IF(Kundendaten!L758&gt;=Einstellungen!$C$34,3,IF(Kundendaten!L758&gt;=Einstellungen!$C$35,2,1)))))))</f>
        <v/>
      </c>
      <c r="N757" s="37" t="str">
        <f>IF(Kundendaten!C758="","",IF(K757=-1,"",IF(K757=0,0,IF(SUM(Einstellungen!$G$15,Einstellungen!$G$24,Einstellungen!$G$32)&lt;&gt;100,"—",ROUND((K757*Einstellungen!$G$15+L757*Einstellungen!$G$24+M757*Einstellungen!$G$32)/100,1)))))</f>
        <v/>
      </c>
      <c r="O757" s="37" t="str">
        <f>IF(Kundendaten!C758="","",IF(K757=-1,"⚠ Datenfehler",IF(K757=0,"Inaktiv",IF(SUM(Einstellungen!$G$15,Einstellungen!$G$24,Einstellungen!$G$32)&lt;&gt;100,"—",IF(N757&gt;=4,"Champion",IF(N757&gt;=3,"Entwicklung",IF(N757&gt;=2,"Gefährdet","Abwanderung")))))))</f>
        <v/>
      </c>
    </row>
    <row r="758" spans="2:15" ht="14.25" customHeight="1" x14ac:dyDescent="0.35">
      <c r="B758" s="37" t="str">
        <f>IF(Kundendaten!C759="","",Kundendaten!B759)</f>
        <v/>
      </c>
      <c r="C758" s="38" t="str">
        <f>IF(Kundendaten!C759="","",IF(Kundendaten!C759="","",Kundendaten!C759))</f>
        <v/>
      </c>
      <c r="D758" s="38" t="str">
        <f>IF(Kundendaten!C759="","",IF(Kundendaten!D759="","",Kundendaten!D759))</f>
        <v/>
      </c>
      <c r="E758" s="38" t="str">
        <f>IF(Kundendaten!C759="","",IF(Kundendaten!E759="","",Kundendaten!E759))</f>
        <v/>
      </c>
      <c r="F758" s="38" t="str">
        <f>IF(Kundendaten!C759="","",IF(Kundendaten!F759="","",Kundendaten!F759))</f>
        <v/>
      </c>
      <c r="G758" s="37" t="str">
        <f>IF(Kundendaten!C759="","",IF(Kundendaten!G759="","",Kundendaten!G759))</f>
        <v/>
      </c>
      <c r="H758" s="38" t="str">
        <f>IF(Kundendaten!C759="","",IF(Kundendaten!H759="","",Kundendaten!H759))</f>
        <v/>
      </c>
      <c r="I758" s="37" t="str">
        <f>IF(Kundendaten!C759="","",IF(Kundendaten!I759="","",IF(OR(UPPER(Kundendaten!I759)="D",UPPER(Kundendaten!I759)="DE",UPPER(Kundendaten!I759)="DEU",UPPER(Kundendaten!I759)="DEUTSCHLAND",UPPER(Kundendaten!I759)="GERMANY",UPPER(Kundendaten!I759)="GER"),"",IFERROR(UPPER(VLOOKUP(UPPER(Kundendaten!I759),Laendercodes!$A:$B,2,FALSE())),UPPER(Kundendaten!I759)))))</f>
        <v/>
      </c>
      <c r="J758" s="59" t="str">
        <f>IF(Kundendaten!C759="","",Einstellungen!$C$9-Kundendaten!J759)</f>
        <v/>
      </c>
      <c r="K758" s="37" t="str">
        <f>IF(Kundendaten!C759="","",IF(J758&lt;0,-1,IF(J758&gt;Einstellungen!$C$11,0,IF(J758&lt;=Einstellungen!$D$15,5,IF(J758&lt;=Einstellungen!$D$16,4,IF(J758&lt;=Einstellungen!$D$17,3,IF(J758&lt;=Einstellungen!$D$18,2,1)))))))</f>
        <v/>
      </c>
      <c r="L758" s="37" t="str">
        <f>IF(Kundendaten!C759="","",IF(J758&lt;0,-1,IF(J758&gt;Einstellungen!$C$11,0,IF(Kundendaten!K759&gt;=Einstellungen!$C$24,5,IF(Kundendaten!K759&gt;=Einstellungen!$C$25,4,IF(Kundendaten!K759&gt;=Einstellungen!$C$26,3,IF(Kundendaten!K759&gt;=Einstellungen!$C$27,2,1)))))))</f>
        <v/>
      </c>
      <c r="M758" s="37" t="str">
        <f>IF(Kundendaten!C759="","",IF(J758&lt;0,-1,IF(J758&gt;Einstellungen!$C$11,0,IF(Kundendaten!L759&gt;=Einstellungen!$C$32,5,IF(Kundendaten!L759&gt;=Einstellungen!$C$33,4,IF(Kundendaten!L759&gt;=Einstellungen!$C$34,3,IF(Kundendaten!L759&gt;=Einstellungen!$C$35,2,1)))))))</f>
        <v/>
      </c>
      <c r="N758" s="37" t="str">
        <f>IF(Kundendaten!C759="","",IF(K758=-1,"",IF(K758=0,0,IF(SUM(Einstellungen!$G$15,Einstellungen!$G$24,Einstellungen!$G$32)&lt;&gt;100,"—",ROUND((K758*Einstellungen!$G$15+L758*Einstellungen!$G$24+M758*Einstellungen!$G$32)/100,1)))))</f>
        <v/>
      </c>
      <c r="O758" s="37" t="str">
        <f>IF(Kundendaten!C759="","",IF(K758=-1,"⚠ Datenfehler",IF(K758=0,"Inaktiv",IF(SUM(Einstellungen!$G$15,Einstellungen!$G$24,Einstellungen!$G$32)&lt;&gt;100,"—",IF(N758&gt;=4,"Champion",IF(N758&gt;=3,"Entwicklung",IF(N758&gt;=2,"Gefährdet","Abwanderung")))))))</f>
        <v/>
      </c>
    </row>
    <row r="759" spans="2:15" ht="14.25" customHeight="1" x14ac:dyDescent="0.35">
      <c r="B759" s="37" t="str">
        <f>IF(Kundendaten!C760="","",Kundendaten!B760)</f>
        <v/>
      </c>
      <c r="C759" s="38" t="str">
        <f>IF(Kundendaten!C760="","",IF(Kundendaten!C760="","",Kundendaten!C760))</f>
        <v/>
      </c>
      <c r="D759" s="38" t="str">
        <f>IF(Kundendaten!C760="","",IF(Kundendaten!D760="","",Kundendaten!D760))</f>
        <v/>
      </c>
      <c r="E759" s="38" t="str">
        <f>IF(Kundendaten!C760="","",IF(Kundendaten!E760="","",Kundendaten!E760))</f>
        <v/>
      </c>
      <c r="F759" s="38" t="str">
        <f>IF(Kundendaten!C760="","",IF(Kundendaten!F760="","",Kundendaten!F760))</f>
        <v/>
      </c>
      <c r="G759" s="37" t="str">
        <f>IF(Kundendaten!C760="","",IF(Kundendaten!G760="","",Kundendaten!G760))</f>
        <v/>
      </c>
      <c r="H759" s="38" t="str">
        <f>IF(Kundendaten!C760="","",IF(Kundendaten!H760="","",Kundendaten!H760))</f>
        <v/>
      </c>
      <c r="I759" s="37" t="str">
        <f>IF(Kundendaten!C760="","",IF(Kundendaten!I760="","",IF(OR(UPPER(Kundendaten!I760)="D",UPPER(Kundendaten!I760)="DE",UPPER(Kundendaten!I760)="DEU",UPPER(Kundendaten!I760)="DEUTSCHLAND",UPPER(Kundendaten!I760)="GERMANY",UPPER(Kundendaten!I760)="GER"),"",IFERROR(UPPER(VLOOKUP(UPPER(Kundendaten!I760),Laendercodes!$A:$B,2,FALSE())),UPPER(Kundendaten!I760)))))</f>
        <v/>
      </c>
      <c r="J759" s="59" t="str">
        <f>IF(Kundendaten!C760="","",Einstellungen!$C$9-Kundendaten!J760)</f>
        <v/>
      </c>
      <c r="K759" s="37" t="str">
        <f>IF(Kundendaten!C760="","",IF(J759&lt;0,-1,IF(J759&gt;Einstellungen!$C$11,0,IF(J759&lt;=Einstellungen!$D$15,5,IF(J759&lt;=Einstellungen!$D$16,4,IF(J759&lt;=Einstellungen!$D$17,3,IF(J759&lt;=Einstellungen!$D$18,2,1)))))))</f>
        <v/>
      </c>
      <c r="L759" s="37" t="str">
        <f>IF(Kundendaten!C760="","",IF(J759&lt;0,-1,IF(J759&gt;Einstellungen!$C$11,0,IF(Kundendaten!K760&gt;=Einstellungen!$C$24,5,IF(Kundendaten!K760&gt;=Einstellungen!$C$25,4,IF(Kundendaten!K760&gt;=Einstellungen!$C$26,3,IF(Kundendaten!K760&gt;=Einstellungen!$C$27,2,1)))))))</f>
        <v/>
      </c>
      <c r="M759" s="37" t="str">
        <f>IF(Kundendaten!C760="","",IF(J759&lt;0,-1,IF(J759&gt;Einstellungen!$C$11,0,IF(Kundendaten!L760&gt;=Einstellungen!$C$32,5,IF(Kundendaten!L760&gt;=Einstellungen!$C$33,4,IF(Kundendaten!L760&gt;=Einstellungen!$C$34,3,IF(Kundendaten!L760&gt;=Einstellungen!$C$35,2,1)))))))</f>
        <v/>
      </c>
      <c r="N759" s="37" t="str">
        <f>IF(Kundendaten!C760="","",IF(K759=-1,"",IF(K759=0,0,IF(SUM(Einstellungen!$G$15,Einstellungen!$G$24,Einstellungen!$G$32)&lt;&gt;100,"—",ROUND((K759*Einstellungen!$G$15+L759*Einstellungen!$G$24+M759*Einstellungen!$G$32)/100,1)))))</f>
        <v/>
      </c>
      <c r="O759" s="37" t="str">
        <f>IF(Kundendaten!C760="","",IF(K759=-1,"⚠ Datenfehler",IF(K759=0,"Inaktiv",IF(SUM(Einstellungen!$G$15,Einstellungen!$G$24,Einstellungen!$G$32)&lt;&gt;100,"—",IF(N759&gt;=4,"Champion",IF(N759&gt;=3,"Entwicklung",IF(N759&gt;=2,"Gefährdet","Abwanderung")))))))</f>
        <v/>
      </c>
    </row>
    <row r="760" spans="2:15" ht="14.25" customHeight="1" x14ac:dyDescent="0.35">
      <c r="B760" s="37" t="str">
        <f>IF(Kundendaten!C761="","",Kundendaten!B761)</f>
        <v/>
      </c>
      <c r="C760" s="38" t="str">
        <f>IF(Kundendaten!C761="","",IF(Kundendaten!C761="","",Kundendaten!C761))</f>
        <v/>
      </c>
      <c r="D760" s="38" t="str">
        <f>IF(Kundendaten!C761="","",IF(Kundendaten!D761="","",Kundendaten!D761))</f>
        <v/>
      </c>
      <c r="E760" s="38" t="str">
        <f>IF(Kundendaten!C761="","",IF(Kundendaten!E761="","",Kundendaten!E761))</f>
        <v/>
      </c>
      <c r="F760" s="38" t="str">
        <f>IF(Kundendaten!C761="","",IF(Kundendaten!F761="","",Kundendaten!F761))</f>
        <v/>
      </c>
      <c r="G760" s="37" t="str">
        <f>IF(Kundendaten!C761="","",IF(Kundendaten!G761="","",Kundendaten!G761))</f>
        <v/>
      </c>
      <c r="H760" s="38" t="str">
        <f>IF(Kundendaten!C761="","",IF(Kundendaten!H761="","",Kundendaten!H761))</f>
        <v/>
      </c>
      <c r="I760" s="37" t="str">
        <f>IF(Kundendaten!C761="","",IF(Kundendaten!I761="","",IF(OR(UPPER(Kundendaten!I761)="D",UPPER(Kundendaten!I761)="DE",UPPER(Kundendaten!I761)="DEU",UPPER(Kundendaten!I761)="DEUTSCHLAND",UPPER(Kundendaten!I761)="GERMANY",UPPER(Kundendaten!I761)="GER"),"",IFERROR(UPPER(VLOOKUP(UPPER(Kundendaten!I761),Laendercodes!$A:$B,2,FALSE())),UPPER(Kundendaten!I761)))))</f>
        <v/>
      </c>
      <c r="J760" s="59" t="str">
        <f>IF(Kundendaten!C761="","",Einstellungen!$C$9-Kundendaten!J761)</f>
        <v/>
      </c>
      <c r="K760" s="37" t="str">
        <f>IF(Kundendaten!C761="","",IF(J760&lt;0,-1,IF(J760&gt;Einstellungen!$C$11,0,IF(J760&lt;=Einstellungen!$D$15,5,IF(J760&lt;=Einstellungen!$D$16,4,IF(J760&lt;=Einstellungen!$D$17,3,IF(J760&lt;=Einstellungen!$D$18,2,1)))))))</f>
        <v/>
      </c>
      <c r="L760" s="37" t="str">
        <f>IF(Kundendaten!C761="","",IF(J760&lt;0,-1,IF(J760&gt;Einstellungen!$C$11,0,IF(Kundendaten!K761&gt;=Einstellungen!$C$24,5,IF(Kundendaten!K761&gt;=Einstellungen!$C$25,4,IF(Kundendaten!K761&gt;=Einstellungen!$C$26,3,IF(Kundendaten!K761&gt;=Einstellungen!$C$27,2,1)))))))</f>
        <v/>
      </c>
      <c r="M760" s="37" t="str">
        <f>IF(Kundendaten!C761="","",IF(J760&lt;0,-1,IF(J760&gt;Einstellungen!$C$11,0,IF(Kundendaten!L761&gt;=Einstellungen!$C$32,5,IF(Kundendaten!L761&gt;=Einstellungen!$C$33,4,IF(Kundendaten!L761&gt;=Einstellungen!$C$34,3,IF(Kundendaten!L761&gt;=Einstellungen!$C$35,2,1)))))))</f>
        <v/>
      </c>
      <c r="N760" s="37" t="str">
        <f>IF(Kundendaten!C761="","",IF(K760=-1,"",IF(K760=0,0,IF(SUM(Einstellungen!$G$15,Einstellungen!$G$24,Einstellungen!$G$32)&lt;&gt;100,"—",ROUND((K760*Einstellungen!$G$15+L760*Einstellungen!$G$24+M760*Einstellungen!$G$32)/100,1)))))</f>
        <v/>
      </c>
      <c r="O760" s="37" t="str">
        <f>IF(Kundendaten!C761="","",IF(K760=-1,"⚠ Datenfehler",IF(K760=0,"Inaktiv",IF(SUM(Einstellungen!$G$15,Einstellungen!$G$24,Einstellungen!$G$32)&lt;&gt;100,"—",IF(N760&gt;=4,"Champion",IF(N760&gt;=3,"Entwicklung",IF(N760&gt;=2,"Gefährdet","Abwanderung")))))))</f>
        <v/>
      </c>
    </row>
    <row r="761" spans="2:15" ht="14.25" customHeight="1" x14ac:dyDescent="0.35">
      <c r="B761" s="37" t="str">
        <f>IF(Kundendaten!C762="","",Kundendaten!B762)</f>
        <v/>
      </c>
      <c r="C761" s="38" t="str">
        <f>IF(Kundendaten!C762="","",IF(Kundendaten!C762="","",Kundendaten!C762))</f>
        <v/>
      </c>
      <c r="D761" s="38" t="str">
        <f>IF(Kundendaten!C762="","",IF(Kundendaten!D762="","",Kundendaten!D762))</f>
        <v/>
      </c>
      <c r="E761" s="38" t="str">
        <f>IF(Kundendaten!C762="","",IF(Kundendaten!E762="","",Kundendaten!E762))</f>
        <v/>
      </c>
      <c r="F761" s="38" t="str">
        <f>IF(Kundendaten!C762="","",IF(Kundendaten!F762="","",Kundendaten!F762))</f>
        <v/>
      </c>
      <c r="G761" s="37" t="str">
        <f>IF(Kundendaten!C762="","",IF(Kundendaten!G762="","",Kundendaten!G762))</f>
        <v/>
      </c>
      <c r="H761" s="38" t="str">
        <f>IF(Kundendaten!C762="","",IF(Kundendaten!H762="","",Kundendaten!H762))</f>
        <v/>
      </c>
      <c r="I761" s="37" t="str">
        <f>IF(Kundendaten!C762="","",IF(Kundendaten!I762="","",IF(OR(UPPER(Kundendaten!I762)="D",UPPER(Kundendaten!I762)="DE",UPPER(Kundendaten!I762)="DEU",UPPER(Kundendaten!I762)="DEUTSCHLAND",UPPER(Kundendaten!I762)="GERMANY",UPPER(Kundendaten!I762)="GER"),"",IFERROR(UPPER(VLOOKUP(UPPER(Kundendaten!I762),Laendercodes!$A:$B,2,FALSE())),UPPER(Kundendaten!I762)))))</f>
        <v/>
      </c>
      <c r="J761" s="59" t="str">
        <f>IF(Kundendaten!C762="","",Einstellungen!$C$9-Kundendaten!J762)</f>
        <v/>
      </c>
      <c r="K761" s="37" t="str">
        <f>IF(Kundendaten!C762="","",IF(J761&lt;0,-1,IF(J761&gt;Einstellungen!$C$11,0,IF(J761&lt;=Einstellungen!$D$15,5,IF(J761&lt;=Einstellungen!$D$16,4,IF(J761&lt;=Einstellungen!$D$17,3,IF(J761&lt;=Einstellungen!$D$18,2,1)))))))</f>
        <v/>
      </c>
      <c r="L761" s="37" t="str">
        <f>IF(Kundendaten!C762="","",IF(J761&lt;0,-1,IF(J761&gt;Einstellungen!$C$11,0,IF(Kundendaten!K762&gt;=Einstellungen!$C$24,5,IF(Kundendaten!K762&gt;=Einstellungen!$C$25,4,IF(Kundendaten!K762&gt;=Einstellungen!$C$26,3,IF(Kundendaten!K762&gt;=Einstellungen!$C$27,2,1)))))))</f>
        <v/>
      </c>
      <c r="M761" s="37" t="str">
        <f>IF(Kundendaten!C762="","",IF(J761&lt;0,-1,IF(J761&gt;Einstellungen!$C$11,0,IF(Kundendaten!L762&gt;=Einstellungen!$C$32,5,IF(Kundendaten!L762&gt;=Einstellungen!$C$33,4,IF(Kundendaten!L762&gt;=Einstellungen!$C$34,3,IF(Kundendaten!L762&gt;=Einstellungen!$C$35,2,1)))))))</f>
        <v/>
      </c>
      <c r="N761" s="37" t="str">
        <f>IF(Kundendaten!C762="","",IF(K761=-1,"",IF(K761=0,0,IF(SUM(Einstellungen!$G$15,Einstellungen!$G$24,Einstellungen!$G$32)&lt;&gt;100,"—",ROUND((K761*Einstellungen!$G$15+L761*Einstellungen!$G$24+M761*Einstellungen!$G$32)/100,1)))))</f>
        <v/>
      </c>
      <c r="O761" s="37" t="str">
        <f>IF(Kundendaten!C762="","",IF(K761=-1,"⚠ Datenfehler",IF(K761=0,"Inaktiv",IF(SUM(Einstellungen!$G$15,Einstellungen!$G$24,Einstellungen!$G$32)&lt;&gt;100,"—",IF(N761&gt;=4,"Champion",IF(N761&gt;=3,"Entwicklung",IF(N761&gt;=2,"Gefährdet","Abwanderung")))))))</f>
        <v/>
      </c>
    </row>
    <row r="762" spans="2:15" ht="14.25" customHeight="1" x14ac:dyDescent="0.35">
      <c r="B762" s="37" t="str">
        <f>IF(Kundendaten!C763="","",Kundendaten!B763)</f>
        <v/>
      </c>
      <c r="C762" s="38" t="str">
        <f>IF(Kundendaten!C763="","",IF(Kundendaten!C763="","",Kundendaten!C763))</f>
        <v/>
      </c>
      <c r="D762" s="38" t="str">
        <f>IF(Kundendaten!C763="","",IF(Kundendaten!D763="","",Kundendaten!D763))</f>
        <v/>
      </c>
      <c r="E762" s="38" t="str">
        <f>IF(Kundendaten!C763="","",IF(Kundendaten!E763="","",Kundendaten!E763))</f>
        <v/>
      </c>
      <c r="F762" s="38" t="str">
        <f>IF(Kundendaten!C763="","",IF(Kundendaten!F763="","",Kundendaten!F763))</f>
        <v/>
      </c>
      <c r="G762" s="37" t="str">
        <f>IF(Kundendaten!C763="","",IF(Kundendaten!G763="","",Kundendaten!G763))</f>
        <v/>
      </c>
      <c r="H762" s="38" t="str">
        <f>IF(Kundendaten!C763="","",IF(Kundendaten!H763="","",Kundendaten!H763))</f>
        <v/>
      </c>
      <c r="I762" s="37" t="str">
        <f>IF(Kundendaten!C763="","",IF(Kundendaten!I763="","",IF(OR(UPPER(Kundendaten!I763)="D",UPPER(Kundendaten!I763)="DE",UPPER(Kundendaten!I763)="DEU",UPPER(Kundendaten!I763)="DEUTSCHLAND",UPPER(Kundendaten!I763)="GERMANY",UPPER(Kundendaten!I763)="GER"),"",IFERROR(UPPER(VLOOKUP(UPPER(Kundendaten!I763),Laendercodes!$A:$B,2,FALSE())),UPPER(Kundendaten!I763)))))</f>
        <v/>
      </c>
      <c r="J762" s="59" t="str">
        <f>IF(Kundendaten!C763="","",Einstellungen!$C$9-Kundendaten!J763)</f>
        <v/>
      </c>
      <c r="K762" s="37" t="str">
        <f>IF(Kundendaten!C763="","",IF(J762&lt;0,-1,IF(J762&gt;Einstellungen!$C$11,0,IF(J762&lt;=Einstellungen!$D$15,5,IF(J762&lt;=Einstellungen!$D$16,4,IF(J762&lt;=Einstellungen!$D$17,3,IF(J762&lt;=Einstellungen!$D$18,2,1)))))))</f>
        <v/>
      </c>
      <c r="L762" s="37" t="str">
        <f>IF(Kundendaten!C763="","",IF(J762&lt;0,-1,IF(J762&gt;Einstellungen!$C$11,0,IF(Kundendaten!K763&gt;=Einstellungen!$C$24,5,IF(Kundendaten!K763&gt;=Einstellungen!$C$25,4,IF(Kundendaten!K763&gt;=Einstellungen!$C$26,3,IF(Kundendaten!K763&gt;=Einstellungen!$C$27,2,1)))))))</f>
        <v/>
      </c>
      <c r="M762" s="37" t="str">
        <f>IF(Kundendaten!C763="","",IF(J762&lt;0,-1,IF(J762&gt;Einstellungen!$C$11,0,IF(Kundendaten!L763&gt;=Einstellungen!$C$32,5,IF(Kundendaten!L763&gt;=Einstellungen!$C$33,4,IF(Kundendaten!L763&gt;=Einstellungen!$C$34,3,IF(Kundendaten!L763&gt;=Einstellungen!$C$35,2,1)))))))</f>
        <v/>
      </c>
      <c r="N762" s="37" t="str">
        <f>IF(Kundendaten!C763="","",IF(K762=-1,"",IF(K762=0,0,IF(SUM(Einstellungen!$G$15,Einstellungen!$G$24,Einstellungen!$G$32)&lt;&gt;100,"—",ROUND((K762*Einstellungen!$G$15+L762*Einstellungen!$G$24+M762*Einstellungen!$G$32)/100,1)))))</f>
        <v/>
      </c>
      <c r="O762" s="37" t="str">
        <f>IF(Kundendaten!C763="","",IF(K762=-1,"⚠ Datenfehler",IF(K762=0,"Inaktiv",IF(SUM(Einstellungen!$G$15,Einstellungen!$G$24,Einstellungen!$G$32)&lt;&gt;100,"—",IF(N762&gt;=4,"Champion",IF(N762&gt;=3,"Entwicklung",IF(N762&gt;=2,"Gefährdet","Abwanderung")))))))</f>
        <v/>
      </c>
    </row>
    <row r="763" spans="2:15" ht="14.25" customHeight="1" x14ac:dyDescent="0.35">
      <c r="B763" s="37" t="str">
        <f>IF(Kundendaten!C764="","",Kundendaten!B764)</f>
        <v/>
      </c>
      <c r="C763" s="38" t="str">
        <f>IF(Kundendaten!C764="","",IF(Kundendaten!C764="","",Kundendaten!C764))</f>
        <v/>
      </c>
      <c r="D763" s="38" t="str">
        <f>IF(Kundendaten!C764="","",IF(Kundendaten!D764="","",Kundendaten!D764))</f>
        <v/>
      </c>
      <c r="E763" s="38" t="str">
        <f>IF(Kundendaten!C764="","",IF(Kundendaten!E764="","",Kundendaten!E764))</f>
        <v/>
      </c>
      <c r="F763" s="38" t="str">
        <f>IF(Kundendaten!C764="","",IF(Kundendaten!F764="","",Kundendaten!F764))</f>
        <v/>
      </c>
      <c r="G763" s="37" t="str">
        <f>IF(Kundendaten!C764="","",IF(Kundendaten!G764="","",Kundendaten!G764))</f>
        <v/>
      </c>
      <c r="H763" s="38" t="str">
        <f>IF(Kundendaten!C764="","",IF(Kundendaten!H764="","",Kundendaten!H764))</f>
        <v/>
      </c>
      <c r="I763" s="37" t="str">
        <f>IF(Kundendaten!C764="","",IF(Kundendaten!I764="","",IF(OR(UPPER(Kundendaten!I764)="D",UPPER(Kundendaten!I764)="DE",UPPER(Kundendaten!I764)="DEU",UPPER(Kundendaten!I764)="DEUTSCHLAND",UPPER(Kundendaten!I764)="GERMANY",UPPER(Kundendaten!I764)="GER"),"",IFERROR(UPPER(VLOOKUP(UPPER(Kundendaten!I764),Laendercodes!$A:$B,2,FALSE())),UPPER(Kundendaten!I764)))))</f>
        <v/>
      </c>
      <c r="J763" s="59" t="str">
        <f>IF(Kundendaten!C764="","",Einstellungen!$C$9-Kundendaten!J764)</f>
        <v/>
      </c>
      <c r="K763" s="37" t="str">
        <f>IF(Kundendaten!C764="","",IF(J763&lt;0,-1,IF(J763&gt;Einstellungen!$C$11,0,IF(J763&lt;=Einstellungen!$D$15,5,IF(J763&lt;=Einstellungen!$D$16,4,IF(J763&lt;=Einstellungen!$D$17,3,IF(J763&lt;=Einstellungen!$D$18,2,1)))))))</f>
        <v/>
      </c>
      <c r="L763" s="37" t="str">
        <f>IF(Kundendaten!C764="","",IF(J763&lt;0,-1,IF(J763&gt;Einstellungen!$C$11,0,IF(Kundendaten!K764&gt;=Einstellungen!$C$24,5,IF(Kundendaten!K764&gt;=Einstellungen!$C$25,4,IF(Kundendaten!K764&gt;=Einstellungen!$C$26,3,IF(Kundendaten!K764&gt;=Einstellungen!$C$27,2,1)))))))</f>
        <v/>
      </c>
      <c r="M763" s="37" t="str">
        <f>IF(Kundendaten!C764="","",IF(J763&lt;0,-1,IF(J763&gt;Einstellungen!$C$11,0,IF(Kundendaten!L764&gt;=Einstellungen!$C$32,5,IF(Kundendaten!L764&gt;=Einstellungen!$C$33,4,IF(Kundendaten!L764&gt;=Einstellungen!$C$34,3,IF(Kundendaten!L764&gt;=Einstellungen!$C$35,2,1)))))))</f>
        <v/>
      </c>
      <c r="N763" s="37" t="str">
        <f>IF(Kundendaten!C764="","",IF(K763=-1,"",IF(K763=0,0,IF(SUM(Einstellungen!$G$15,Einstellungen!$G$24,Einstellungen!$G$32)&lt;&gt;100,"—",ROUND((K763*Einstellungen!$G$15+L763*Einstellungen!$G$24+M763*Einstellungen!$G$32)/100,1)))))</f>
        <v/>
      </c>
      <c r="O763" s="37" t="str">
        <f>IF(Kundendaten!C764="","",IF(K763=-1,"⚠ Datenfehler",IF(K763=0,"Inaktiv",IF(SUM(Einstellungen!$G$15,Einstellungen!$G$24,Einstellungen!$G$32)&lt;&gt;100,"—",IF(N763&gt;=4,"Champion",IF(N763&gt;=3,"Entwicklung",IF(N763&gt;=2,"Gefährdet","Abwanderung")))))))</f>
        <v/>
      </c>
    </row>
    <row r="764" spans="2:15" ht="14.25" customHeight="1" x14ac:dyDescent="0.35">
      <c r="B764" s="37" t="str">
        <f>IF(Kundendaten!C765="","",Kundendaten!B765)</f>
        <v/>
      </c>
      <c r="C764" s="38" t="str">
        <f>IF(Kundendaten!C765="","",IF(Kundendaten!C765="","",Kundendaten!C765))</f>
        <v/>
      </c>
      <c r="D764" s="38" t="str">
        <f>IF(Kundendaten!C765="","",IF(Kundendaten!D765="","",Kundendaten!D765))</f>
        <v/>
      </c>
      <c r="E764" s="38" t="str">
        <f>IF(Kundendaten!C765="","",IF(Kundendaten!E765="","",Kundendaten!E765))</f>
        <v/>
      </c>
      <c r="F764" s="38" t="str">
        <f>IF(Kundendaten!C765="","",IF(Kundendaten!F765="","",Kundendaten!F765))</f>
        <v/>
      </c>
      <c r="G764" s="37" t="str">
        <f>IF(Kundendaten!C765="","",IF(Kundendaten!G765="","",Kundendaten!G765))</f>
        <v/>
      </c>
      <c r="H764" s="38" t="str">
        <f>IF(Kundendaten!C765="","",IF(Kundendaten!H765="","",Kundendaten!H765))</f>
        <v/>
      </c>
      <c r="I764" s="37" t="str">
        <f>IF(Kundendaten!C765="","",IF(Kundendaten!I765="","",IF(OR(UPPER(Kundendaten!I765)="D",UPPER(Kundendaten!I765)="DE",UPPER(Kundendaten!I765)="DEU",UPPER(Kundendaten!I765)="DEUTSCHLAND",UPPER(Kundendaten!I765)="GERMANY",UPPER(Kundendaten!I765)="GER"),"",IFERROR(UPPER(VLOOKUP(UPPER(Kundendaten!I765),Laendercodes!$A:$B,2,FALSE())),UPPER(Kundendaten!I765)))))</f>
        <v/>
      </c>
      <c r="J764" s="59" t="str">
        <f>IF(Kundendaten!C765="","",Einstellungen!$C$9-Kundendaten!J765)</f>
        <v/>
      </c>
      <c r="K764" s="37" t="str">
        <f>IF(Kundendaten!C765="","",IF(J764&lt;0,-1,IF(J764&gt;Einstellungen!$C$11,0,IF(J764&lt;=Einstellungen!$D$15,5,IF(J764&lt;=Einstellungen!$D$16,4,IF(J764&lt;=Einstellungen!$D$17,3,IF(J764&lt;=Einstellungen!$D$18,2,1)))))))</f>
        <v/>
      </c>
      <c r="L764" s="37" t="str">
        <f>IF(Kundendaten!C765="","",IF(J764&lt;0,-1,IF(J764&gt;Einstellungen!$C$11,0,IF(Kundendaten!K765&gt;=Einstellungen!$C$24,5,IF(Kundendaten!K765&gt;=Einstellungen!$C$25,4,IF(Kundendaten!K765&gt;=Einstellungen!$C$26,3,IF(Kundendaten!K765&gt;=Einstellungen!$C$27,2,1)))))))</f>
        <v/>
      </c>
      <c r="M764" s="37" t="str">
        <f>IF(Kundendaten!C765="","",IF(J764&lt;0,-1,IF(J764&gt;Einstellungen!$C$11,0,IF(Kundendaten!L765&gt;=Einstellungen!$C$32,5,IF(Kundendaten!L765&gt;=Einstellungen!$C$33,4,IF(Kundendaten!L765&gt;=Einstellungen!$C$34,3,IF(Kundendaten!L765&gt;=Einstellungen!$C$35,2,1)))))))</f>
        <v/>
      </c>
      <c r="N764" s="37" t="str">
        <f>IF(Kundendaten!C765="","",IF(K764=-1,"",IF(K764=0,0,IF(SUM(Einstellungen!$G$15,Einstellungen!$G$24,Einstellungen!$G$32)&lt;&gt;100,"—",ROUND((K764*Einstellungen!$G$15+L764*Einstellungen!$G$24+M764*Einstellungen!$G$32)/100,1)))))</f>
        <v/>
      </c>
      <c r="O764" s="37" t="str">
        <f>IF(Kundendaten!C765="","",IF(K764=-1,"⚠ Datenfehler",IF(K764=0,"Inaktiv",IF(SUM(Einstellungen!$G$15,Einstellungen!$G$24,Einstellungen!$G$32)&lt;&gt;100,"—",IF(N764&gt;=4,"Champion",IF(N764&gt;=3,"Entwicklung",IF(N764&gt;=2,"Gefährdet","Abwanderung")))))))</f>
        <v/>
      </c>
    </row>
    <row r="765" spans="2:15" ht="14.25" customHeight="1" x14ac:dyDescent="0.35">
      <c r="B765" s="37" t="str">
        <f>IF(Kundendaten!C766="","",Kundendaten!B766)</f>
        <v/>
      </c>
      <c r="C765" s="38" t="str">
        <f>IF(Kundendaten!C766="","",IF(Kundendaten!C766="","",Kundendaten!C766))</f>
        <v/>
      </c>
      <c r="D765" s="38" t="str">
        <f>IF(Kundendaten!C766="","",IF(Kundendaten!D766="","",Kundendaten!D766))</f>
        <v/>
      </c>
      <c r="E765" s="38" t="str">
        <f>IF(Kundendaten!C766="","",IF(Kundendaten!E766="","",Kundendaten!E766))</f>
        <v/>
      </c>
      <c r="F765" s="38" t="str">
        <f>IF(Kundendaten!C766="","",IF(Kundendaten!F766="","",Kundendaten!F766))</f>
        <v/>
      </c>
      <c r="G765" s="37" t="str">
        <f>IF(Kundendaten!C766="","",IF(Kundendaten!G766="","",Kundendaten!G766))</f>
        <v/>
      </c>
      <c r="H765" s="38" t="str">
        <f>IF(Kundendaten!C766="","",IF(Kundendaten!H766="","",Kundendaten!H766))</f>
        <v/>
      </c>
      <c r="I765" s="37" t="str">
        <f>IF(Kundendaten!C766="","",IF(Kundendaten!I766="","",IF(OR(UPPER(Kundendaten!I766)="D",UPPER(Kundendaten!I766)="DE",UPPER(Kundendaten!I766)="DEU",UPPER(Kundendaten!I766)="DEUTSCHLAND",UPPER(Kundendaten!I766)="GERMANY",UPPER(Kundendaten!I766)="GER"),"",IFERROR(UPPER(VLOOKUP(UPPER(Kundendaten!I766),Laendercodes!$A:$B,2,FALSE())),UPPER(Kundendaten!I766)))))</f>
        <v/>
      </c>
      <c r="J765" s="59" t="str">
        <f>IF(Kundendaten!C766="","",Einstellungen!$C$9-Kundendaten!J766)</f>
        <v/>
      </c>
      <c r="K765" s="37" t="str">
        <f>IF(Kundendaten!C766="","",IF(J765&lt;0,-1,IF(J765&gt;Einstellungen!$C$11,0,IF(J765&lt;=Einstellungen!$D$15,5,IF(J765&lt;=Einstellungen!$D$16,4,IF(J765&lt;=Einstellungen!$D$17,3,IF(J765&lt;=Einstellungen!$D$18,2,1)))))))</f>
        <v/>
      </c>
      <c r="L765" s="37" t="str">
        <f>IF(Kundendaten!C766="","",IF(J765&lt;0,-1,IF(J765&gt;Einstellungen!$C$11,0,IF(Kundendaten!K766&gt;=Einstellungen!$C$24,5,IF(Kundendaten!K766&gt;=Einstellungen!$C$25,4,IF(Kundendaten!K766&gt;=Einstellungen!$C$26,3,IF(Kundendaten!K766&gt;=Einstellungen!$C$27,2,1)))))))</f>
        <v/>
      </c>
      <c r="M765" s="37" t="str">
        <f>IF(Kundendaten!C766="","",IF(J765&lt;0,-1,IF(J765&gt;Einstellungen!$C$11,0,IF(Kundendaten!L766&gt;=Einstellungen!$C$32,5,IF(Kundendaten!L766&gt;=Einstellungen!$C$33,4,IF(Kundendaten!L766&gt;=Einstellungen!$C$34,3,IF(Kundendaten!L766&gt;=Einstellungen!$C$35,2,1)))))))</f>
        <v/>
      </c>
      <c r="N765" s="37" t="str">
        <f>IF(Kundendaten!C766="","",IF(K765=-1,"",IF(K765=0,0,IF(SUM(Einstellungen!$G$15,Einstellungen!$G$24,Einstellungen!$G$32)&lt;&gt;100,"—",ROUND((K765*Einstellungen!$G$15+L765*Einstellungen!$G$24+M765*Einstellungen!$G$32)/100,1)))))</f>
        <v/>
      </c>
      <c r="O765" s="37" t="str">
        <f>IF(Kundendaten!C766="","",IF(K765=-1,"⚠ Datenfehler",IF(K765=0,"Inaktiv",IF(SUM(Einstellungen!$G$15,Einstellungen!$G$24,Einstellungen!$G$32)&lt;&gt;100,"—",IF(N765&gt;=4,"Champion",IF(N765&gt;=3,"Entwicklung",IF(N765&gt;=2,"Gefährdet","Abwanderung")))))))</f>
        <v/>
      </c>
    </row>
    <row r="766" spans="2:15" ht="14.25" customHeight="1" x14ac:dyDescent="0.35">
      <c r="B766" s="37" t="str">
        <f>IF(Kundendaten!C767="","",Kundendaten!B767)</f>
        <v/>
      </c>
      <c r="C766" s="38" t="str">
        <f>IF(Kundendaten!C767="","",IF(Kundendaten!C767="","",Kundendaten!C767))</f>
        <v/>
      </c>
      <c r="D766" s="38" t="str">
        <f>IF(Kundendaten!C767="","",IF(Kundendaten!D767="","",Kundendaten!D767))</f>
        <v/>
      </c>
      <c r="E766" s="38" t="str">
        <f>IF(Kundendaten!C767="","",IF(Kundendaten!E767="","",Kundendaten!E767))</f>
        <v/>
      </c>
      <c r="F766" s="38" t="str">
        <f>IF(Kundendaten!C767="","",IF(Kundendaten!F767="","",Kundendaten!F767))</f>
        <v/>
      </c>
      <c r="G766" s="37" t="str">
        <f>IF(Kundendaten!C767="","",IF(Kundendaten!G767="","",Kundendaten!G767))</f>
        <v/>
      </c>
      <c r="H766" s="38" t="str">
        <f>IF(Kundendaten!C767="","",IF(Kundendaten!H767="","",Kundendaten!H767))</f>
        <v/>
      </c>
      <c r="I766" s="37" t="str">
        <f>IF(Kundendaten!C767="","",IF(Kundendaten!I767="","",IF(OR(UPPER(Kundendaten!I767)="D",UPPER(Kundendaten!I767)="DE",UPPER(Kundendaten!I767)="DEU",UPPER(Kundendaten!I767)="DEUTSCHLAND",UPPER(Kundendaten!I767)="GERMANY",UPPER(Kundendaten!I767)="GER"),"",IFERROR(UPPER(VLOOKUP(UPPER(Kundendaten!I767),Laendercodes!$A:$B,2,FALSE())),UPPER(Kundendaten!I767)))))</f>
        <v/>
      </c>
      <c r="J766" s="59" t="str">
        <f>IF(Kundendaten!C767="","",Einstellungen!$C$9-Kundendaten!J767)</f>
        <v/>
      </c>
      <c r="K766" s="37" t="str">
        <f>IF(Kundendaten!C767="","",IF(J766&lt;0,-1,IF(J766&gt;Einstellungen!$C$11,0,IF(J766&lt;=Einstellungen!$D$15,5,IF(J766&lt;=Einstellungen!$D$16,4,IF(J766&lt;=Einstellungen!$D$17,3,IF(J766&lt;=Einstellungen!$D$18,2,1)))))))</f>
        <v/>
      </c>
      <c r="L766" s="37" t="str">
        <f>IF(Kundendaten!C767="","",IF(J766&lt;0,-1,IF(J766&gt;Einstellungen!$C$11,0,IF(Kundendaten!K767&gt;=Einstellungen!$C$24,5,IF(Kundendaten!K767&gt;=Einstellungen!$C$25,4,IF(Kundendaten!K767&gt;=Einstellungen!$C$26,3,IF(Kundendaten!K767&gt;=Einstellungen!$C$27,2,1)))))))</f>
        <v/>
      </c>
      <c r="M766" s="37" t="str">
        <f>IF(Kundendaten!C767="","",IF(J766&lt;0,-1,IF(J766&gt;Einstellungen!$C$11,0,IF(Kundendaten!L767&gt;=Einstellungen!$C$32,5,IF(Kundendaten!L767&gt;=Einstellungen!$C$33,4,IF(Kundendaten!L767&gt;=Einstellungen!$C$34,3,IF(Kundendaten!L767&gt;=Einstellungen!$C$35,2,1)))))))</f>
        <v/>
      </c>
      <c r="N766" s="37" t="str">
        <f>IF(Kundendaten!C767="","",IF(K766=-1,"",IF(K766=0,0,IF(SUM(Einstellungen!$G$15,Einstellungen!$G$24,Einstellungen!$G$32)&lt;&gt;100,"—",ROUND((K766*Einstellungen!$G$15+L766*Einstellungen!$G$24+M766*Einstellungen!$G$32)/100,1)))))</f>
        <v/>
      </c>
      <c r="O766" s="37" t="str">
        <f>IF(Kundendaten!C767="","",IF(K766=-1,"⚠ Datenfehler",IF(K766=0,"Inaktiv",IF(SUM(Einstellungen!$G$15,Einstellungen!$G$24,Einstellungen!$G$32)&lt;&gt;100,"—",IF(N766&gt;=4,"Champion",IF(N766&gt;=3,"Entwicklung",IF(N766&gt;=2,"Gefährdet","Abwanderung")))))))</f>
        <v/>
      </c>
    </row>
    <row r="767" spans="2:15" ht="14.25" customHeight="1" x14ac:dyDescent="0.35">
      <c r="B767" s="37" t="str">
        <f>IF(Kundendaten!C768="","",Kundendaten!B768)</f>
        <v/>
      </c>
      <c r="C767" s="38" t="str">
        <f>IF(Kundendaten!C768="","",IF(Kundendaten!C768="","",Kundendaten!C768))</f>
        <v/>
      </c>
      <c r="D767" s="38" t="str">
        <f>IF(Kundendaten!C768="","",IF(Kundendaten!D768="","",Kundendaten!D768))</f>
        <v/>
      </c>
      <c r="E767" s="38" t="str">
        <f>IF(Kundendaten!C768="","",IF(Kundendaten!E768="","",Kundendaten!E768))</f>
        <v/>
      </c>
      <c r="F767" s="38" t="str">
        <f>IF(Kundendaten!C768="","",IF(Kundendaten!F768="","",Kundendaten!F768))</f>
        <v/>
      </c>
      <c r="G767" s="37" t="str">
        <f>IF(Kundendaten!C768="","",IF(Kundendaten!G768="","",Kundendaten!G768))</f>
        <v/>
      </c>
      <c r="H767" s="38" t="str">
        <f>IF(Kundendaten!C768="","",IF(Kundendaten!H768="","",Kundendaten!H768))</f>
        <v/>
      </c>
      <c r="I767" s="37" t="str">
        <f>IF(Kundendaten!C768="","",IF(Kundendaten!I768="","",IF(OR(UPPER(Kundendaten!I768)="D",UPPER(Kundendaten!I768)="DE",UPPER(Kundendaten!I768)="DEU",UPPER(Kundendaten!I768)="DEUTSCHLAND",UPPER(Kundendaten!I768)="GERMANY",UPPER(Kundendaten!I768)="GER"),"",IFERROR(UPPER(VLOOKUP(UPPER(Kundendaten!I768),Laendercodes!$A:$B,2,FALSE())),UPPER(Kundendaten!I768)))))</f>
        <v/>
      </c>
      <c r="J767" s="59" t="str">
        <f>IF(Kundendaten!C768="","",Einstellungen!$C$9-Kundendaten!J768)</f>
        <v/>
      </c>
      <c r="K767" s="37" t="str">
        <f>IF(Kundendaten!C768="","",IF(J767&lt;0,-1,IF(J767&gt;Einstellungen!$C$11,0,IF(J767&lt;=Einstellungen!$D$15,5,IF(J767&lt;=Einstellungen!$D$16,4,IF(J767&lt;=Einstellungen!$D$17,3,IF(J767&lt;=Einstellungen!$D$18,2,1)))))))</f>
        <v/>
      </c>
      <c r="L767" s="37" t="str">
        <f>IF(Kundendaten!C768="","",IF(J767&lt;0,-1,IF(J767&gt;Einstellungen!$C$11,0,IF(Kundendaten!K768&gt;=Einstellungen!$C$24,5,IF(Kundendaten!K768&gt;=Einstellungen!$C$25,4,IF(Kundendaten!K768&gt;=Einstellungen!$C$26,3,IF(Kundendaten!K768&gt;=Einstellungen!$C$27,2,1)))))))</f>
        <v/>
      </c>
      <c r="M767" s="37" t="str">
        <f>IF(Kundendaten!C768="","",IF(J767&lt;0,-1,IF(J767&gt;Einstellungen!$C$11,0,IF(Kundendaten!L768&gt;=Einstellungen!$C$32,5,IF(Kundendaten!L768&gt;=Einstellungen!$C$33,4,IF(Kundendaten!L768&gt;=Einstellungen!$C$34,3,IF(Kundendaten!L768&gt;=Einstellungen!$C$35,2,1)))))))</f>
        <v/>
      </c>
      <c r="N767" s="37" t="str">
        <f>IF(Kundendaten!C768="","",IF(K767=-1,"",IF(K767=0,0,IF(SUM(Einstellungen!$G$15,Einstellungen!$G$24,Einstellungen!$G$32)&lt;&gt;100,"—",ROUND((K767*Einstellungen!$G$15+L767*Einstellungen!$G$24+M767*Einstellungen!$G$32)/100,1)))))</f>
        <v/>
      </c>
      <c r="O767" s="37" t="str">
        <f>IF(Kundendaten!C768="","",IF(K767=-1,"⚠ Datenfehler",IF(K767=0,"Inaktiv",IF(SUM(Einstellungen!$G$15,Einstellungen!$G$24,Einstellungen!$G$32)&lt;&gt;100,"—",IF(N767&gt;=4,"Champion",IF(N767&gt;=3,"Entwicklung",IF(N767&gt;=2,"Gefährdet","Abwanderung")))))))</f>
        <v/>
      </c>
    </row>
    <row r="768" spans="2:15" ht="14.25" customHeight="1" x14ac:dyDescent="0.35">
      <c r="B768" s="37" t="str">
        <f>IF(Kundendaten!C769="","",Kundendaten!B769)</f>
        <v/>
      </c>
      <c r="C768" s="38" t="str">
        <f>IF(Kundendaten!C769="","",IF(Kundendaten!C769="","",Kundendaten!C769))</f>
        <v/>
      </c>
      <c r="D768" s="38" t="str">
        <f>IF(Kundendaten!C769="","",IF(Kundendaten!D769="","",Kundendaten!D769))</f>
        <v/>
      </c>
      <c r="E768" s="38" t="str">
        <f>IF(Kundendaten!C769="","",IF(Kundendaten!E769="","",Kundendaten!E769))</f>
        <v/>
      </c>
      <c r="F768" s="38" t="str">
        <f>IF(Kundendaten!C769="","",IF(Kundendaten!F769="","",Kundendaten!F769))</f>
        <v/>
      </c>
      <c r="G768" s="37" t="str">
        <f>IF(Kundendaten!C769="","",IF(Kundendaten!G769="","",Kundendaten!G769))</f>
        <v/>
      </c>
      <c r="H768" s="38" t="str">
        <f>IF(Kundendaten!C769="","",IF(Kundendaten!H769="","",Kundendaten!H769))</f>
        <v/>
      </c>
      <c r="I768" s="37" t="str">
        <f>IF(Kundendaten!C769="","",IF(Kundendaten!I769="","",IF(OR(UPPER(Kundendaten!I769)="D",UPPER(Kundendaten!I769)="DE",UPPER(Kundendaten!I769)="DEU",UPPER(Kundendaten!I769)="DEUTSCHLAND",UPPER(Kundendaten!I769)="GERMANY",UPPER(Kundendaten!I769)="GER"),"",IFERROR(UPPER(VLOOKUP(UPPER(Kundendaten!I769),Laendercodes!$A:$B,2,FALSE())),UPPER(Kundendaten!I769)))))</f>
        <v/>
      </c>
      <c r="J768" s="59" t="str">
        <f>IF(Kundendaten!C769="","",Einstellungen!$C$9-Kundendaten!J769)</f>
        <v/>
      </c>
      <c r="K768" s="37" t="str">
        <f>IF(Kundendaten!C769="","",IF(J768&lt;0,-1,IF(J768&gt;Einstellungen!$C$11,0,IF(J768&lt;=Einstellungen!$D$15,5,IF(J768&lt;=Einstellungen!$D$16,4,IF(J768&lt;=Einstellungen!$D$17,3,IF(J768&lt;=Einstellungen!$D$18,2,1)))))))</f>
        <v/>
      </c>
      <c r="L768" s="37" t="str">
        <f>IF(Kundendaten!C769="","",IF(J768&lt;0,-1,IF(J768&gt;Einstellungen!$C$11,0,IF(Kundendaten!K769&gt;=Einstellungen!$C$24,5,IF(Kundendaten!K769&gt;=Einstellungen!$C$25,4,IF(Kundendaten!K769&gt;=Einstellungen!$C$26,3,IF(Kundendaten!K769&gt;=Einstellungen!$C$27,2,1)))))))</f>
        <v/>
      </c>
      <c r="M768" s="37" t="str">
        <f>IF(Kundendaten!C769="","",IF(J768&lt;0,-1,IF(J768&gt;Einstellungen!$C$11,0,IF(Kundendaten!L769&gt;=Einstellungen!$C$32,5,IF(Kundendaten!L769&gt;=Einstellungen!$C$33,4,IF(Kundendaten!L769&gt;=Einstellungen!$C$34,3,IF(Kundendaten!L769&gt;=Einstellungen!$C$35,2,1)))))))</f>
        <v/>
      </c>
      <c r="N768" s="37" t="str">
        <f>IF(Kundendaten!C769="","",IF(K768=-1,"",IF(K768=0,0,IF(SUM(Einstellungen!$G$15,Einstellungen!$G$24,Einstellungen!$G$32)&lt;&gt;100,"—",ROUND((K768*Einstellungen!$G$15+L768*Einstellungen!$G$24+M768*Einstellungen!$G$32)/100,1)))))</f>
        <v/>
      </c>
      <c r="O768" s="37" t="str">
        <f>IF(Kundendaten!C769="","",IF(K768=-1,"⚠ Datenfehler",IF(K768=0,"Inaktiv",IF(SUM(Einstellungen!$G$15,Einstellungen!$G$24,Einstellungen!$G$32)&lt;&gt;100,"—",IF(N768&gt;=4,"Champion",IF(N768&gt;=3,"Entwicklung",IF(N768&gt;=2,"Gefährdet","Abwanderung")))))))</f>
        <v/>
      </c>
    </row>
    <row r="769" spans="2:15" ht="14.25" customHeight="1" x14ac:dyDescent="0.35">
      <c r="B769" s="37" t="str">
        <f>IF(Kundendaten!C770="","",Kundendaten!B770)</f>
        <v/>
      </c>
      <c r="C769" s="38" t="str">
        <f>IF(Kundendaten!C770="","",IF(Kundendaten!C770="","",Kundendaten!C770))</f>
        <v/>
      </c>
      <c r="D769" s="38" t="str">
        <f>IF(Kundendaten!C770="","",IF(Kundendaten!D770="","",Kundendaten!D770))</f>
        <v/>
      </c>
      <c r="E769" s="38" t="str">
        <f>IF(Kundendaten!C770="","",IF(Kundendaten!E770="","",Kundendaten!E770))</f>
        <v/>
      </c>
      <c r="F769" s="38" t="str">
        <f>IF(Kundendaten!C770="","",IF(Kundendaten!F770="","",Kundendaten!F770))</f>
        <v/>
      </c>
      <c r="G769" s="37" t="str">
        <f>IF(Kundendaten!C770="","",IF(Kundendaten!G770="","",Kundendaten!G770))</f>
        <v/>
      </c>
      <c r="H769" s="38" t="str">
        <f>IF(Kundendaten!C770="","",IF(Kundendaten!H770="","",Kundendaten!H770))</f>
        <v/>
      </c>
      <c r="I769" s="37" t="str">
        <f>IF(Kundendaten!C770="","",IF(Kundendaten!I770="","",IF(OR(UPPER(Kundendaten!I770)="D",UPPER(Kundendaten!I770)="DE",UPPER(Kundendaten!I770)="DEU",UPPER(Kundendaten!I770)="DEUTSCHLAND",UPPER(Kundendaten!I770)="GERMANY",UPPER(Kundendaten!I770)="GER"),"",IFERROR(UPPER(VLOOKUP(UPPER(Kundendaten!I770),Laendercodes!$A:$B,2,FALSE())),UPPER(Kundendaten!I770)))))</f>
        <v/>
      </c>
      <c r="J769" s="59" t="str">
        <f>IF(Kundendaten!C770="","",Einstellungen!$C$9-Kundendaten!J770)</f>
        <v/>
      </c>
      <c r="K769" s="37" t="str">
        <f>IF(Kundendaten!C770="","",IF(J769&lt;0,-1,IF(J769&gt;Einstellungen!$C$11,0,IF(J769&lt;=Einstellungen!$D$15,5,IF(J769&lt;=Einstellungen!$D$16,4,IF(J769&lt;=Einstellungen!$D$17,3,IF(J769&lt;=Einstellungen!$D$18,2,1)))))))</f>
        <v/>
      </c>
      <c r="L769" s="37" t="str">
        <f>IF(Kundendaten!C770="","",IF(J769&lt;0,-1,IF(J769&gt;Einstellungen!$C$11,0,IF(Kundendaten!K770&gt;=Einstellungen!$C$24,5,IF(Kundendaten!K770&gt;=Einstellungen!$C$25,4,IF(Kundendaten!K770&gt;=Einstellungen!$C$26,3,IF(Kundendaten!K770&gt;=Einstellungen!$C$27,2,1)))))))</f>
        <v/>
      </c>
      <c r="M769" s="37" t="str">
        <f>IF(Kundendaten!C770="","",IF(J769&lt;0,-1,IF(J769&gt;Einstellungen!$C$11,0,IF(Kundendaten!L770&gt;=Einstellungen!$C$32,5,IF(Kundendaten!L770&gt;=Einstellungen!$C$33,4,IF(Kundendaten!L770&gt;=Einstellungen!$C$34,3,IF(Kundendaten!L770&gt;=Einstellungen!$C$35,2,1)))))))</f>
        <v/>
      </c>
      <c r="N769" s="37" t="str">
        <f>IF(Kundendaten!C770="","",IF(K769=-1,"",IF(K769=0,0,IF(SUM(Einstellungen!$G$15,Einstellungen!$G$24,Einstellungen!$G$32)&lt;&gt;100,"—",ROUND((K769*Einstellungen!$G$15+L769*Einstellungen!$G$24+M769*Einstellungen!$G$32)/100,1)))))</f>
        <v/>
      </c>
      <c r="O769" s="37" t="str">
        <f>IF(Kundendaten!C770="","",IF(K769=-1,"⚠ Datenfehler",IF(K769=0,"Inaktiv",IF(SUM(Einstellungen!$G$15,Einstellungen!$G$24,Einstellungen!$G$32)&lt;&gt;100,"—",IF(N769&gt;=4,"Champion",IF(N769&gt;=3,"Entwicklung",IF(N769&gt;=2,"Gefährdet","Abwanderung")))))))</f>
        <v/>
      </c>
    </row>
    <row r="770" spans="2:15" ht="14.25" customHeight="1" x14ac:dyDescent="0.35">
      <c r="B770" s="37" t="str">
        <f>IF(Kundendaten!C771="","",Kundendaten!B771)</f>
        <v/>
      </c>
      <c r="C770" s="38" t="str">
        <f>IF(Kundendaten!C771="","",IF(Kundendaten!C771="","",Kundendaten!C771))</f>
        <v/>
      </c>
      <c r="D770" s="38" t="str">
        <f>IF(Kundendaten!C771="","",IF(Kundendaten!D771="","",Kundendaten!D771))</f>
        <v/>
      </c>
      <c r="E770" s="38" t="str">
        <f>IF(Kundendaten!C771="","",IF(Kundendaten!E771="","",Kundendaten!E771))</f>
        <v/>
      </c>
      <c r="F770" s="38" t="str">
        <f>IF(Kundendaten!C771="","",IF(Kundendaten!F771="","",Kundendaten!F771))</f>
        <v/>
      </c>
      <c r="G770" s="37" t="str">
        <f>IF(Kundendaten!C771="","",IF(Kundendaten!G771="","",Kundendaten!G771))</f>
        <v/>
      </c>
      <c r="H770" s="38" t="str">
        <f>IF(Kundendaten!C771="","",IF(Kundendaten!H771="","",Kundendaten!H771))</f>
        <v/>
      </c>
      <c r="I770" s="37" t="str">
        <f>IF(Kundendaten!C771="","",IF(Kundendaten!I771="","",IF(OR(UPPER(Kundendaten!I771)="D",UPPER(Kundendaten!I771)="DE",UPPER(Kundendaten!I771)="DEU",UPPER(Kundendaten!I771)="DEUTSCHLAND",UPPER(Kundendaten!I771)="GERMANY",UPPER(Kundendaten!I771)="GER"),"",IFERROR(UPPER(VLOOKUP(UPPER(Kundendaten!I771),Laendercodes!$A:$B,2,FALSE())),UPPER(Kundendaten!I771)))))</f>
        <v/>
      </c>
      <c r="J770" s="59" t="str">
        <f>IF(Kundendaten!C771="","",Einstellungen!$C$9-Kundendaten!J771)</f>
        <v/>
      </c>
      <c r="K770" s="37" t="str">
        <f>IF(Kundendaten!C771="","",IF(J770&lt;0,-1,IF(J770&gt;Einstellungen!$C$11,0,IF(J770&lt;=Einstellungen!$D$15,5,IF(J770&lt;=Einstellungen!$D$16,4,IF(J770&lt;=Einstellungen!$D$17,3,IF(J770&lt;=Einstellungen!$D$18,2,1)))))))</f>
        <v/>
      </c>
      <c r="L770" s="37" t="str">
        <f>IF(Kundendaten!C771="","",IF(J770&lt;0,-1,IF(J770&gt;Einstellungen!$C$11,0,IF(Kundendaten!K771&gt;=Einstellungen!$C$24,5,IF(Kundendaten!K771&gt;=Einstellungen!$C$25,4,IF(Kundendaten!K771&gt;=Einstellungen!$C$26,3,IF(Kundendaten!K771&gt;=Einstellungen!$C$27,2,1)))))))</f>
        <v/>
      </c>
      <c r="M770" s="37" t="str">
        <f>IF(Kundendaten!C771="","",IF(J770&lt;0,-1,IF(J770&gt;Einstellungen!$C$11,0,IF(Kundendaten!L771&gt;=Einstellungen!$C$32,5,IF(Kundendaten!L771&gt;=Einstellungen!$C$33,4,IF(Kundendaten!L771&gt;=Einstellungen!$C$34,3,IF(Kundendaten!L771&gt;=Einstellungen!$C$35,2,1)))))))</f>
        <v/>
      </c>
      <c r="N770" s="37" t="str">
        <f>IF(Kundendaten!C771="","",IF(K770=-1,"",IF(K770=0,0,IF(SUM(Einstellungen!$G$15,Einstellungen!$G$24,Einstellungen!$G$32)&lt;&gt;100,"—",ROUND((K770*Einstellungen!$G$15+L770*Einstellungen!$G$24+M770*Einstellungen!$G$32)/100,1)))))</f>
        <v/>
      </c>
      <c r="O770" s="37" t="str">
        <f>IF(Kundendaten!C771="","",IF(K770=-1,"⚠ Datenfehler",IF(K770=0,"Inaktiv",IF(SUM(Einstellungen!$G$15,Einstellungen!$G$24,Einstellungen!$G$32)&lt;&gt;100,"—",IF(N770&gt;=4,"Champion",IF(N770&gt;=3,"Entwicklung",IF(N770&gt;=2,"Gefährdet","Abwanderung")))))))</f>
        <v/>
      </c>
    </row>
    <row r="771" spans="2:15" ht="14.25" customHeight="1" x14ac:dyDescent="0.35">
      <c r="B771" s="37" t="str">
        <f>IF(Kundendaten!C772="","",Kundendaten!B772)</f>
        <v/>
      </c>
      <c r="C771" s="38" t="str">
        <f>IF(Kundendaten!C772="","",IF(Kundendaten!C772="","",Kundendaten!C772))</f>
        <v/>
      </c>
      <c r="D771" s="38" t="str">
        <f>IF(Kundendaten!C772="","",IF(Kundendaten!D772="","",Kundendaten!D772))</f>
        <v/>
      </c>
      <c r="E771" s="38" t="str">
        <f>IF(Kundendaten!C772="","",IF(Kundendaten!E772="","",Kundendaten!E772))</f>
        <v/>
      </c>
      <c r="F771" s="38" t="str">
        <f>IF(Kundendaten!C772="","",IF(Kundendaten!F772="","",Kundendaten!F772))</f>
        <v/>
      </c>
      <c r="G771" s="37" t="str">
        <f>IF(Kundendaten!C772="","",IF(Kundendaten!G772="","",Kundendaten!G772))</f>
        <v/>
      </c>
      <c r="H771" s="38" t="str">
        <f>IF(Kundendaten!C772="","",IF(Kundendaten!H772="","",Kundendaten!H772))</f>
        <v/>
      </c>
      <c r="I771" s="37" t="str">
        <f>IF(Kundendaten!C772="","",IF(Kundendaten!I772="","",IF(OR(UPPER(Kundendaten!I772)="D",UPPER(Kundendaten!I772)="DE",UPPER(Kundendaten!I772)="DEU",UPPER(Kundendaten!I772)="DEUTSCHLAND",UPPER(Kundendaten!I772)="GERMANY",UPPER(Kundendaten!I772)="GER"),"",IFERROR(UPPER(VLOOKUP(UPPER(Kundendaten!I772),Laendercodes!$A:$B,2,FALSE())),UPPER(Kundendaten!I772)))))</f>
        <v/>
      </c>
      <c r="J771" s="59" t="str">
        <f>IF(Kundendaten!C772="","",Einstellungen!$C$9-Kundendaten!J772)</f>
        <v/>
      </c>
      <c r="K771" s="37" t="str">
        <f>IF(Kundendaten!C772="","",IF(J771&lt;0,-1,IF(J771&gt;Einstellungen!$C$11,0,IF(J771&lt;=Einstellungen!$D$15,5,IF(J771&lt;=Einstellungen!$D$16,4,IF(J771&lt;=Einstellungen!$D$17,3,IF(J771&lt;=Einstellungen!$D$18,2,1)))))))</f>
        <v/>
      </c>
      <c r="L771" s="37" t="str">
        <f>IF(Kundendaten!C772="","",IF(J771&lt;0,-1,IF(J771&gt;Einstellungen!$C$11,0,IF(Kundendaten!K772&gt;=Einstellungen!$C$24,5,IF(Kundendaten!K772&gt;=Einstellungen!$C$25,4,IF(Kundendaten!K772&gt;=Einstellungen!$C$26,3,IF(Kundendaten!K772&gt;=Einstellungen!$C$27,2,1)))))))</f>
        <v/>
      </c>
      <c r="M771" s="37" t="str">
        <f>IF(Kundendaten!C772="","",IF(J771&lt;0,-1,IF(J771&gt;Einstellungen!$C$11,0,IF(Kundendaten!L772&gt;=Einstellungen!$C$32,5,IF(Kundendaten!L772&gt;=Einstellungen!$C$33,4,IF(Kundendaten!L772&gt;=Einstellungen!$C$34,3,IF(Kundendaten!L772&gt;=Einstellungen!$C$35,2,1)))))))</f>
        <v/>
      </c>
      <c r="N771" s="37" t="str">
        <f>IF(Kundendaten!C772="","",IF(K771=-1,"",IF(K771=0,0,IF(SUM(Einstellungen!$G$15,Einstellungen!$G$24,Einstellungen!$G$32)&lt;&gt;100,"—",ROUND((K771*Einstellungen!$G$15+L771*Einstellungen!$G$24+M771*Einstellungen!$G$32)/100,1)))))</f>
        <v/>
      </c>
      <c r="O771" s="37" t="str">
        <f>IF(Kundendaten!C772="","",IF(K771=-1,"⚠ Datenfehler",IF(K771=0,"Inaktiv",IF(SUM(Einstellungen!$G$15,Einstellungen!$G$24,Einstellungen!$G$32)&lt;&gt;100,"—",IF(N771&gt;=4,"Champion",IF(N771&gt;=3,"Entwicklung",IF(N771&gt;=2,"Gefährdet","Abwanderung")))))))</f>
        <v/>
      </c>
    </row>
    <row r="772" spans="2:15" ht="14.25" customHeight="1" x14ac:dyDescent="0.35">
      <c r="B772" s="37" t="str">
        <f>IF(Kundendaten!C773="","",Kundendaten!B773)</f>
        <v/>
      </c>
      <c r="C772" s="38" t="str">
        <f>IF(Kundendaten!C773="","",IF(Kundendaten!C773="","",Kundendaten!C773))</f>
        <v/>
      </c>
      <c r="D772" s="38" t="str">
        <f>IF(Kundendaten!C773="","",IF(Kundendaten!D773="","",Kundendaten!D773))</f>
        <v/>
      </c>
      <c r="E772" s="38" t="str">
        <f>IF(Kundendaten!C773="","",IF(Kundendaten!E773="","",Kundendaten!E773))</f>
        <v/>
      </c>
      <c r="F772" s="38" t="str">
        <f>IF(Kundendaten!C773="","",IF(Kundendaten!F773="","",Kundendaten!F773))</f>
        <v/>
      </c>
      <c r="G772" s="37" t="str">
        <f>IF(Kundendaten!C773="","",IF(Kundendaten!G773="","",Kundendaten!G773))</f>
        <v/>
      </c>
      <c r="H772" s="38" t="str">
        <f>IF(Kundendaten!C773="","",IF(Kundendaten!H773="","",Kundendaten!H773))</f>
        <v/>
      </c>
      <c r="I772" s="37" t="str">
        <f>IF(Kundendaten!C773="","",IF(Kundendaten!I773="","",IF(OR(UPPER(Kundendaten!I773)="D",UPPER(Kundendaten!I773)="DE",UPPER(Kundendaten!I773)="DEU",UPPER(Kundendaten!I773)="DEUTSCHLAND",UPPER(Kundendaten!I773)="GERMANY",UPPER(Kundendaten!I773)="GER"),"",IFERROR(UPPER(VLOOKUP(UPPER(Kundendaten!I773),Laendercodes!$A:$B,2,FALSE())),UPPER(Kundendaten!I773)))))</f>
        <v/>
      </c>
      <c r="J772" s="59" t="str">
        <f>IF(Kundendaten!C773="","",Einstellungen!$C$9-Kundendaten!J773)</f>
        <v/>
      </c>
      <c r="K772" s="37" t="str">
        <f>IF(Kundendaten!C773="","",IF(J772&lt;0,-1,IF(J772&gt;Einstellungen!$C$11,0,IF(J772&lt;=Einstellungen!$D$15,5,IF(J772&lt;=Einstellungen!$D$16,4,IF(J772&lt;=Einstellungen!$D$17,3,IF(J772&lt;=Einstellungen!$D$18,2,1)))))))</f>
        <v/>
      </c>
      <c r="L772" s="37" t="str">
        <f>IF(Kundendaten!C773="","",IF(J772&lt;0,-1,IF(J772&gt;Einstellungen!$C$11,0,IF(Kundendaten!K773&gt;=Einstellungen!$C$24,5,IF(Kundendaten!K773&gt;=Einstellungen!$C$25,4,IF(Kundendaten!K773&gt;=Einstellungen!$C$26,3,IF(Kundendaten!K773&gt;=Einstellungen!$C$27,2,1)))))))</f>
        <v/>
      </c>
      <c r="M772" s="37" t="str">
        <f>IF(Kundendaten!C773="","",IF(J772&lt;0,-1,IF(J772&gt;Einstellungen!$C$11,0,IF(Kundendaten!L773&gt;=Einstellungen!$C$32,5,IF(Kundendaten!L773&gt;=Einstellungen!$C$33,4,IF(Kundendaten!L773&gt;=Einstellungen!$C$34,3,IF(Kundendaten!L773&gt;=Einstellungen!$C$35,2,1)))))))</f>
        <v/>
      </c>
      <c r="N772" s="37" t="str">
        <f>IF(Kundendaten!C773="","",IF(K772=-1,"",IF(K772=0,0,IF(SUM(Einstellungen!$G$15,Einstellungen!$G$24,Einstellungen!$G$32)&lt;&gt;100,"—",ROUND((K772*Einstellungen!$G$15+L772*Einstellungen!$G$24+M772*Einstellungen!$G$32)/100,1)))))</f>
        <v/>
      </c>
      <c r="O772" s="37" t="str">
        <f>IF(Kundendaten!C773="","",IF(K772=-1,"⚠ Datenfehler",IF(K772=0,"Inaktiv",IF(SUM(Einstellungen!$G$15,Einstellungen!$G$24,Einstellungen!$G$32)&lt;&gt;100,"—",IF(N772&gt;=4,"Champion",IF(N772&gt;=3,"Entwicklung",IF(N772&gt;=2,"Gefährdet","Abwanderung")))))))</f>
        <v/>
      </c>
    </row>
    <row r="773" spans="2:15" ht="14.25" customHeight="1" x14ac:dyDescent="0.35">
      <c r="B773" s="37" t="str">
        <f>IF(Kundendaten!C774="","",Kundendaten!B774)</f>
        <v/>
      </c>
      <c r="C773" s="38" t="str">
        <f>IF(Kundendaten!C774="","",IF(Kundendaten!C774="","",Kundendaten!C774))</f>
        <v/>
      </c>
      <c r="D773" s="38" t="str">
        <f>IF(Kundendaten!C774="","",IF(Kundendaten!D774="","",Kundendaten!D774))</f>
        <v/>
      </c>
      <c r="E773" s="38" t="str">
        <f>IF(Kundendaten!C774="","",IF(Kundendaten!E774="","",Kundendaten!E774))</f>
        <v/>
      </c>
      <c r="F773" s="38" t="str">
        <f>IF(Kundendaten!C774="","",IF(Kundendaten!F774="","",Kundendaten!F774))</f>
        <v/>
      </c>
      <c r="G773" s="37" t="str">
        <f>IF(Kundendaten!C774="","",IF(Kundendaten!G774="","",Kundendaten!G774))</f>
        <v/>
      </c>
      <c r="H773" s="38" t="str">
        <f>IF(Kundendaten!C774="","",IF(Kundendaten!H774="","",Kundendaten!H774))</f>
        <v/>
      </c>
      <c r="I773" s="37" t="str">
        <f>IF(Kundendaten!C774="","",IF(Kundendaten!I774="","",IF(OR(UPPER(Kundendaten!I774)="D",UPPER(Kundendaten!I774)="DE",UPPER(Kundendaten!I774)="DEU",UPPER(Kundendaten!I774)="DEUTSCHLAND",UPPER(Kundendaten!I774)="GERMANY",UPPER(Kundendaten!I774)="GER"),"",IFERROR(UPPER(VLOOKUP(UPPER(Kundendaten!I774),Laendercodes!$A:$B,2,FALSE())),UPPER(Kundendaten!I774)))))</f>
        <v/>
      </c>
      <c r="J773" s="59" t="str">
        <f>IF(Kundendaten!C774="","",Einstellungen!$C$9-Kundendaten!J774)</f>
        <v/>
      </c>
      <c r="K773" s="37" t="str">
        <f>IF(Kundendaten!C774="","",IF(J773&lt;0,-1,IF(J773&gt;Einstellungen!$C$11,0,IF(J773&lt;=Einstellungen!$D$15,5,IF(J773&lt;=Einstellungen!$D$16,4,IF(J773&lt;=Einstellungen!$D$17,3,IF(J773&lt;=Einstellungen!$D$18,2,1)))))))</f>
        <v/>
      </c>
      <c r="L773" s="37" t="str">
        <f>IF(Kundendaten!C774="","",IF(J773&lt;0,-1,IF(J773&gt;Einstellungen!$C$11,0,IF(Kundendaten!K774&gt;=Einstellungen!$C$24,5,IF(Kundendaten!K774&gt;=Einstellungen!$C$25,4,IF(Kundendaten!K774&gt;=Einstellungen!$C$26,3,IF(Kundendaten!K774&gt;=Einstellungen!$C$27,2,1)))))))</f>
        <v/>
      </c>
      <c r="M773" s="37" t="str">
        <f>IF(Kundendaten!C774="","",IF(J773&lt;0,-1,IF(J773&gt;Einstellungen!$C$11,0,IF(Kundendaten!L774&gt;=Einstellungen!$C$32,5,IF(Kundendaten!L774&gt;=Einstellungen!$C$33,4,IF(Kundendaten!L774&gt;=Einstellungen!$C$34,3,IF(Kundendaten!L774&gt;=Einstellungen!$C$35,2,1)))))))</f>
        <v/>
      </c>
      <c r="N773" s="37" t="str">
        <f>IF(Kundendaten!C774="","",IF(K773=-1,"",IF(K773=0,0,IF(SUM(Einstellungen!$G$15,Einstellungen!$G$24,Einstellungen!$G$32)&lt;&gt;100,"—",ROUND((K773*Einstellungen!$G$15+L773*Einstellungen!$G$24+M773*Einstellungen!$G$32)/100,1)))))</f>
        <v/>
      </c>
      <c r="O773" s="37" t="str">
        <f>IF(Kundendaten!C774="","",IF(K773=-1,"⚠ Datenfehler",IF(K773=0,"Inaktiv",IF(SUM(Einstellungen!$G$15,Einstellungen!$G$24,Einstellungen!$G$32)&lt;&gt;100,"—",IF(N773&gt;=4,"Champion",IF(N773&gt;=3,"Entwicklung",IF(N773&gt;=2,"Gefährdet","Abwanderung")))))))</f>
        <v/>
      </c>
    </row>
    <row r="774" spans="2:15" ht="14.25" customHeight="1" x14ac:dyDescent="0.35">
      <c r="B774" s="37" t="str">
        <f>IF(Kundendaten!C775="","",Kundendaten!B775)</f>
        <v/>
      </c>
      <c r="C774" s="38" t="str">
        <f>IF(Kundendaten!C775="","",IF(Kundendaten!C775="","",Kundendaten!C775))</f>
        <v/>
      </c>
      <c r="D774" s="38" t="str">
        <f>IF(Kundendaten!C775="","",IF(Kundendaten!D775="","",Kundendaten!D775))</f>
        <v/>
      </c>
      <c r="E774" s="38" t="str">
        <f>IF(Kundendaten!C775="","",IF(Kundendaten!E775="","",Kundendaten!E775))</f>
        <v/>
      </c>
      <c r="F774" s="38" t="str">
        <f>IF(Kundendaten!C775="","",IF(Kundendaten!F775="","",Kundendaten!F775))</f>
        <v/>
      </c>
      <c r="G774" s="37" t="str">
        <f>IF(Kundendaten!C775="","",IF(Kundendaten!G775="","",Kundendaten!G775))</f>
        <v/>
      </c>
      <c r="H774" s="38" t="str">
        <f>IF(Kundendaten!C775="","",IF(Kundendaten!H775="","",Kundendaten!H775))</f>
        <v/>
      </c>
      <c r="I774" s="37" t="str">
        <f>IF(Kundendaten!C775="","",IF(Kundendaten!I775="","",IF(OR(UPPER(Kundendaten!I775)="D",UPPER(Kundendaten!I775)="DE",UPPER(Kundendaten!I775)="DEU",UPPER(Kundendaten!I775)="DEUTSCHLAND",UPPER(Kundendaten!I775)="GERMANY",UPPER(Kundendaten!I775)="GER"),"",IFERROR(UPPER(VLOOKUP(UPPER(Kundendaten!I775),Laendercodes!$A:$B,2,FALSE())),UPPER(Kundendaten!I775)))))</f>
        <v/>
      </c>
      <c r="J774" s="59" t="str">
        <f>IF(Kundendaten!C775="","",Einstellungen!$C$9-Kundendaten!J775)</f>
        <v/>
      </c>
      <c r="K774" s="37" t="str">
        <f>IF(Kundendaten!C775="","",IF(J774&lt;0,-1,IF(J774&gt;Einstellungen!$C$11,0,IF(J774&lt;=Einstellungen!$D$15,5,IF(J774&lt;=Einstellungen!$D$16,4,IF(J774&lt;=Einstellungen!$D$17,3,IF(J774&lt;=Einstellungen!$D$18,2,1)))))))</f>
        <v/>
      </c>
      <c r="L774" s="37" t="str">
        <f>IF(Kundendaten!C775="","",IF(J774&lt;0,-1,IF(J774&gt;Einstellungen!$C$11,0,IF(Kundendaten!K775&gt;=Einstellungen!$C$24,5,IF(Kundendaten!K775&gt;=Einstellungen!$C$25,4,IF(Kundendaten!K775&gt;=Einstellungen!$C$26,3,IF(Kundendaten!K775&gt;=Einstellungen!$C$27,2,1)))))))</f>
        <v/>
      </c>
      <c r="M774" s="37" t="str">
        <f>IF(Kundendaten!C775="","",IF(J774&lt;0,-1,IF(J774&gt;Einstellungen!$C$11,0,IF(Kundendaten!L775&gt;=Einstellungen!$C$32,5,IF(Kundendaten!L775&gt;=Einstellungen!$C$33,4,IF(Kundendaten!L775&gt;=Einstellungen!$C$34,3,IF(Kundendaten!L775&gt;=Einstellungen!$C$35,2,1)))))))</f>
        <v/>
      </c>
      <c r="N774" s="37" t="str">
        <f>IF(Kundendaten!C775="","",IF(K774=-1,"",IF(K774=0,0,IF(SUM(Einstellungen!$G$15,Einstellungen!$G$24,Einstellungen!$G$32)&lt;&gt;100,"—",ROUND((K774*Einstellungen!$G$15+L774*Einstellungen!$G$24+M774*Einstellungen!$G$32)/100,1)))))</f>
        <v/>
      </c>
      <c r="O774" s="37" t="str">
        <f>IF(Kundendaten!C775="","",IF(K774=-1,"⚠ Datenfehler",IF(K774=0,"Inaktiv",IF(SUM(Einstellungen!$G$15,Einstellungen!$G$24,Einstellungen!$G$32)&lt;&gt;100,"—",IF(N774&gt;=4,"Champion",IF(N774&gt;=3,"Entwicklung",IF(N774&gt;=2,"Gefährdet","Abwanderung")))))))</f>
        <v/>
      </c>
    </row>
    <row r="775" spans="2:15" ht="14.25" customHeight="1" x14ac:dyDescent="0.35">
      <c r="B775" s="37" t="str">
        <f>IF(Kundendaten!C776="","",Kundendaten!B776)</f>
        <v/>
      </c>
      <c r="C775" s="38" t="str">
        <f>IF(Kundendaten!C776="","",IF(Kundendaten!C776="","",Kundendaten!C776))</f>
        <v/>
      </c>
      <c r="D775" s="38" t="str">
        <f>IF(Kundendaten!C776="","",IF(Kundendaten!D776="","",Kundendaten!D776))</f>
        <v/>
      </c>
      <c r="E775" s="38" t="str">
        <f>IF(Kundendaten!C776="","",IF(Kundendaten!E776="","",Kundendaten!E776))</f>
        <v/>
      </c>
      <c r="F775" s="38" t="str">
        <f>IF(Kundendaten!C776="","",IF(Kundendaten!F776="","",Kundendaten!F776))</f>
        <v/>
      </c>
      <c r="G775" s="37" t="str">
        <f>IF(Kundendaten!C776="","",IF(Kundendaten!G776="","",Kundendaten!G776))</f>
        <v/>
      </c>
      <c r="H775" s="38" t="str">
        <f>IF(Kundendaten!C776="","",IF(Kundendaten!H776="","",Kundendaten!H776))</f>
        <v/>
      </c>
      <c r="I775" s="37" t="str">
        <f>IF(Kundendaten!C776="","",IF(Kundendaten!I776="","",IF(OR(UPPER(Kundendaten!I776)="D",UPPER(Kundendaten!I776)="DE",UPPER(Kundendaten!I776)="DEU",UPPER(Kundendaten!I776)="DEUTSCHLAND",UPPER(Kundendaten!I776)="GERMANY",UPPER(Kundendaten!I776)="GER"),"",IFERROR(UPPER(VLOOKUP(UPPER(Kundendaten!I776),Laendercodes!$A:$B,2,FALSE())),UPPER(Kundendaten!I776)))))</f>
        <v/>
      </c>
      <c r="J775" s="59" t="str">
        <f>IF(Kundendaten!C776="","",Einstellungen!$C$9-Kundendaten!J776)</f>
        <v/>
      </c>
      <c r="K775" s="37" t="str">
        <f>IF(Kundendaten!C776="","",IF(J775&lt;0,-1,IF(J775&gt;Einstellungen!$C$11,0,IF(J775&lt;=Einstellungen!$D$15,5,IF(J775&lt;=Einstellungen!$D$16,4,IF(J775&lt;=Einstellungen!$D$17,3,IF(J775&lt;=Einstellungen!$D$18,2,1)))))))</f>
        <v/>
      </c>
      <c r="L775" s="37" t="str">
        <f>IF(Kundendaten!C776="","",IF(J775&lt;0,-1,IF(J775&gt;Einstellungen!$C$11,0,IF(Kundendaten!K776&gt;=Einstellungen!$C$24,5,IF(Kundendaten!K776&gt;=Einstellungen!$C$25,4,IF(Kundendaten!K776&gt;=Einstellungen!$C$26,3,IF(Kundendaten!K776&gt;=Einstellungen!$C$27,2,1)))))))</f>
        <v/>
      </c>
      <c r="M775" s="37" t="str">
        <f>IF(Kundendaten!C776="","",IF(J775&lt;0,-1,IF(J775&gt;Einstellungen!$C$11,0,IF(Kundendaten!L776&gt;=Einstellungen!$C$32,5,IF(Kundendaten!L776&gt;=Einstellungen!$C$33,4,IF(Kundendaten!L776&gt;=Einstellungen!$C$34,3,IF(Kundendaten!L776&gt;=Einstellungen!$C$35,2,1)))))))</f>
        <v/>
      </c>
      <c r="N775" s="37" t="str">
        <f>IF(Kundendaten!C776="","",IF(K775=-1,"",IF(K775=0,0,IF(SUM(Einstellungen!$G$15,Einstellungen!$G$24,Einstellungen!$G$32)&lt;&gt;100,"—",ROUND((K775*Einstellungen!$G$15+L775*Einstellungen!$G$24+M775*Einstellungen!$G$32)/100,1)))))</f>
        <v/>
      </c>
      <c r="O775" s="37" t="str">
        <f>IF(Kundendaten!C776="","",IF(K775=-1,"⚠ Datenfehler",IF(K775=0,"Inaktiv",IF(SUM(Einstellungen!$G$15,Einstellungen!$G$24,Einstellungen!$G$32)&lt;&gt;100,"—",IF(N775&gt;=4,"Champion",IF(N775&gt;=3,"Entwicklung",IF(N775&gt;=2,"Gefährdet","Abwanderung")))))))</f>
        <v/>
      </c>
    </row>
    <row r="776" spans="2:15" ht="14.25" customHeight="1" x14ac:dyDescent="0.35">
      <c r="B776" s="37" t="str">
        <f>IF(Kundendaten!C777="","",Kundendaten!B777)</f>
        <v/>
      </c>
      <c r="C776" s="38" t="str">
        <f>IF(Kundendaten!C777="","",IF(Kundendaten!C777="","",Kundendaten!C777))</f>
        <v/>
      </c>
      <c r="D776" s="38" t="str">
        <f>IF(Kundendaten!C777="","",IF(Kundendaten!D777="","",Kundendaten!D777))</f>
        <v/>
      </c>
      <c r="E776" s="38" t="str">
        <f>IF(Kundendaten!C777="","",IF(Kundendaten!E777="","",Kundendaten!E777))</f>
        <v/>
      </c>
      <c r="F776" s="38" t="str">
        <f>IF(Kundendaten!C777="","",IF(Kundendaten!F777="","",Kundendaten!F777))</f>
        <v/>
      </c>
      <c r="G776" s="37" t="str">
        <f>IF(Kundendaten!C777="","",IF(Kundendaten!G777="","",Kundendaten!G777))</f>
        <v/>
      </c>
      <c r="H776" s="38" t="str">
        <f>IF(Kundendaten!C777="","",IF(Kundendaten!H777="","",Kundendaten!H777))</f>
        <v/>
      </c>
      <c r="I776" s="37" t="str">
        <f>IF(Kundendaten!C777="","",IF(Kundendaten!I777="","",IF(OR(UPPER(Kundendaten!I777)="D",UPPER(Kundendaten!I777)="DE",UPPER(Kundendaten!I777)="DEU",UPPER(Kundendaten!I777)="DEUTSCHLAND",UPPER(Kundendaten!I777)="GERMANY",UPPER(Kundendaten!I777)="GER"),"",IFERROR(UPPER(VLOOKUP(UPPER(Kundendaten!I777),Laendercodes!$A:$B,2,FALSE())),UPPER(Kundendaten!I777)))))</f>
        <v/>
      </c>
      <c r="J776" s="59" t="str">
        <f>IF(Kundendaten!C777="","",Einstellungen!$C$9-Kundendaten!J777)</f>
        <v/>
      </c>
      <c r="K776" s="37" t="str">
        <f>IF(Kundendaten!C777="","",IF(J776&lt;0,-1,IF(J776&gt;Einstellungen!$C$11,0,IF(J776&lt;=Einstellungen!$D$15,5,IF(J776&lt;=Einstellungen!$D$16,4,IF(J776&lt;=Einstellungen!$D$17,3,IF(J776&lt;=Einstellungen!$D$18,2,1)))))))</f>
        <v/>
      </c>
      <c r="L776" s="37" t="str">
        <f>IF(Kundendaten!C777="","",IF(J776&lt;0,-1,IF(J776&gt;Einstellungen!$C$11,0,IF(Kundendaten!K777&gt;=Einstellungen!$C$24,5,IF(Kundendaten!K777&gt;=Einstellungen!$C$25,4,IF(Kundendaten!K777&gt;=Einstellungen!$C$26,3,IF(Kundendaten!K777&gt;=Einstellungen!$C$27,2,1)))))))</f>
        <v/>
      </c>
      <c r="M776" s="37" t="str">
        <f>IF(Kundendaten!C777="","",IF(J776&lt;0,-1,IF(J776&gt;Einstellungen!$C$11,0,IF(Kundendaten!L777&gt;=Einstellungen!$C$32,5,IF(Kundendaten!L777&gt;=Einstellungen!$C$33,4,IF(Kundendaten!L777&gt;=Einstellungen!$C$34,3,IF(Kundendaten!L777&gt;=Einstellungen!$C$35,2,1)))))))</f>
        <v/>
      </c>
      <c r="N776" s="37" t="str">
        <f>IF(Kundendaten!C777="","",IF(K776=-1,"",IF(K776=0,0,IF(SUM(Einstellungen!$G$15,Einstellungen!$G$24,Einstellungen!$G$32)&lt;&gt;100,"—",ROUND((K776*Einstellungen!$G$15+L776*Einstellungen!$G$24+M776*Einstellungen!$G$32)/100,1)))))</f>
        <v/>
      </c>
      <c r="O776" s="37" t="str">
        <f>IF(Kundendaten!C777="","",IF(K776=-1,"⚠ Datenfehler",IF(K776=0,"Inaktiv",IF(SUM(Einstellungen!$G$15,Einstellungen!$G$24,Einstellungen!$G$32)&lt;&gt;100,"—",IF(N776&gt;=4,"Champion",IF(N776&gt;=3,"Entwicklung",IF(N776&gt;=2,"Gefährdet","Abwanderung")))))))</f>
        <v/>
      </c>
    </row>
    <row r="777" spans="2:15" ht="14.25" customHeight="1" x14ac:dyDescent="0.35">
      <c r="B777" s="37" t="str">
        <f>IF(Kundendaten!C778="","",Kundendaten!B778)</f>
        <v/>
      </c>
      <c r="C777" s="38" t="str">
        <f>IF(Kundendaten!C778="","",IF(Kundendaten!C778="","",Kundendaten!C778))</f>
        <v/>
      </c>
      <c r="D777" s="38" t="str">
        <f>IF(Kundendaten!C778="","",IF(Kundendaten!D778="","",Kundendaten!D778))</f>
        <v/>
      </c>
      <c r="E777" s="38" t="str">
        <f>IF(Kundendaten!C778="","",IF(Kundendaten!E778="","",Kundendaten!E778))</f>
        <v/>
      </c>
      <c r="F777" s="38" t="str">
        <f>IF(Kundendaten!C778="","",IF(Kundendaten!F778="","",Kundendaten!F778))</f>
        <v/>
      </c>
      <c r="G777" s="37" t="str">
        <f>IF(Kundendaten!C778="","",IF(Kundendaten!G778="","",Kundendaten!G778))</f>
        <v/>
      </c>
      <c r="H777" s="38" t="str">
        <f>IF(Kundendaten!C778="","",IF(Kundendaten!H778="","",Kundendaten!H778))</f>
        <v/>
      </c>
      <c r="I777" s="37" t="str">
        <f>IF(Kundendaten!C778="","",IF(Kundendaten!I778="","",IF(OR(UPPER(Kundendaten!I778)="D",UPPER(Kundendaten!I778)="DE",UPPER(Kundendaten!I778)="DEU",UPPER(Kundendaten!I778)="DEUTSCHLAND",UPPER(Kundendaten!I778)="GERMANY",UPPER(Kundendaten!I778)="GER"),"",IFERROR(UPPER(VLOOKUP(UPPER(Kundendaten!I778),Laendercodes!$A:$B,2,FALSE())),UPPER(Kundendaten!I778)))))</f>
        <v/>
      </c>
      <c r="J777" s="59" t="str">
        <f>IF(Kundendaten!C778="","",Einstellungen!$C$9-Kundendaten!J778)</f>
        <v/>
      </c>
      <c r="K777" s="37" t="str">
        <f>IF(Kundendaten!C778="","",IF(J777&lt;0,-1,IF(J777&gt;Einstellungen!$C$11,0,IF(J777&lt;=Einstellungen!$D$15,5,IF(J777&lt;=Einstellungen!$D$16,4,IF(J777&lt;=Einstellungen!$D$17,3,IF(J777&lt;=Einstellungen!$D$18,2,1)))))))</f>
        <v/>
      </c>
      <c r="L777" s="37" t="str">
        <f>IF(Kundendaten!C778="","",IF(J777&lt;0,-1,IF(J777&gt;Einstellungen!$C$11,0,IF(Kundendaten!K778&gt;=Einstellungen!$C$24,5,IF(Kundendaten!K778&gt;=Einstellungen!$C$25,4,IF(Kundendaten!K778&gt;=Einstellungen!$C$26,3,IF(Kundendaten!K778&gt;=Einstellungen!$C$27,2,1)))))))</f>
        <v/>
      </c>
      <c r="M777" s="37" t="str">
        <f>IF(Kundendaten!C778="","",IF(J777&lt;0,-1,IF(J777&gt;Einstellungen!$C$11,0,IF(Kundendaten!L778&gt;=Einstellungen!$C$32,5,IF(Kundendaten!L778&gt;=Einstellungen!$C$33,4,IF(Kundendaten!L778&gt;=Einstellungen!$C$34,3,IF(Kundendaten!L778&gt;=Einstellungen!$C$35,2,1)))))))</f>
        <v/>
      </c>
      <c r="N777" s="37" t="str">
        <f>IF(Kundendaten!C778="","",IF(K777=-1,"",IF(K777=0,0,IF(SUM(Einstellungen!$G$15,Einstellungen!$G$24,Einstellungen!$G$32)&lt;&gt;100,"—",ROUND((K777*Einstellungen!$G$15+L777*Einstellungen!$G$24+M777*Einstellungen!$G$32)/100,1)))))</f>
        <v/>
      </c>
      <c r="O777" s="37" t="str">
        <f>IF(Kundendaten!C778="","",IF(K777=-1,"⚠ Datenfehler",IF(K777=0,"Inaktiv",IF(SUM(Einstellungen!$G$15,Einstellungen!$G$24,Einstellungen!$G$32)&lt;&gt;100,"—",IF(N777&gt;=4,"Champion",IF(N777&gt;=3,"Entwicklung",IF(N777&gt;=2,"Gefährdet","Abwanderung")))))))</f>
        <v/>
      </c>
    </row>
    <row r="778" spans="2:15" ht="14.25" customHeight="1" x14ac:dyDescent="0.35">
      <c r="B778" s="37" t="str">
        <f>IF(Kundendaten!C779="","",Kundendaten!B779)</f>
        <v/>
      </c>
      <c r="C778" s="38" t="str">
        <f>IF(Kundendaten!C779="","",IF(Kundendaten!C779="","",Kundendaten!C779))</f>
        <v/>
      </c>
      <c r="D778" s="38" t="str">
        <f>IF(Kundendaten!C779="","",IF(Kundendaten!D779="","",Kundendaten!D779))</f>
        <v/>
      </c>
      <c r="E778" s="38" t="str">
        <f>IF(Kundendaten!C779="","",IF(Kundendaten!E779="","",Kundendaten!E779))</f>
        <v/>
      </c>
      <c r="F778" s="38" t="str">
        <f>IF(Kundendaten!C779="","",IF(Kundendaten!F779="","",Kundendaten!F779))</f>
        <v/>
      </c>
      <c r="G778" s="37" t="str">
        <f>IF(Kundendaten!C779="","",IF(Kundendaten!G779="","",Kundendaten!G779))</f>
        <v/>
      </c>
      <c r="H778" s="38" t="str">
        <f>IF(Kundendaten!C779="","",IF(Kundendaten!H779="","",Kundendaten!H779))</f>
        <v/>
      </c>
      <c r="I778" s="37" t="str">
        <f>IF(Kundendaten!C779="","",IF(Kundendaten!I779="","",IF(OR(UPPER(Kundendaten!I779)="D",UPPER(Kundendaten!I779)="DE",UPPER(Kundendaten!I779)="DEU",UPPER(Kundendaten!I779)="DEUTSCHLAND",UPPER(Kundendaten!I779)="GERMANY",UPPER(Kundendaten!I779)="GER"),"",IFERROR(UPPER(VLOOKUP(UPPER(Kundendaten!I779),Laendercodes!$A:$B,2,FALSE())),UPPER(Kundendaten!I779)))))</f>
        <v/>
      </c>
      <c r="J778" s="59" t="str">
        <f>IF(Kundendaten!C779="","",Einstellungen!$C$9-Kundendaten!J779)</f>
        <v/>
      </c>
      <c r="K778" s="37" t="str">
        <f>IF(Kundendaten!C779="","",IF(J778&lt;0,-1,IF(J778&gt;Einstellungen!$C$11,0,IF(J778&lt;=Einstellungen!$D$15,5,IF(J778&lt;=Einstellungen!$D$16,4,IF(J778&lt;=Einstellungen!$D$17,3,IF(J778&lt;=Einstellungen!$D$18,2,1)))))))</f>
        <v/>
      </c>
      <c r="L778" s="37" t="str">
        <f>IF(Kundendaten!C779="","",IF(J778&lt;0,-1,IF(J778&gt;Einstellungen!$C$11,0,IF(Kundendaten!K779&gt;=Einstellungen!$C$24,5,IF(Kundendaten!K779&gt;=Einstellungen!$C$25,4,IF(Kundendaten!K779&gt;=Einstellungen!$C$26,3,IF(Kundendaten!K779&gt;=Einstellungen!$C$27,2,1)))))))</f>
        <v/>
      </c>
      <c r="M778" s="37" t="str">
        <f>IF(Kundendaten!C779="","",IF(J778&lt;0,-1,IF(J778&gt;Einstellungen!$C$11,0,IF(Kundendaten!L779&gt;=Einstellungen!$C$32,5,IF(Kundendaten!L779&gt;=Einstellungen!$C$33,4,IF(Kundendaten!L779&gt;=Einstellungen!$C$34,3,IF(Kundendaten!L779&gt;=Einstellungen!$C$35,2,1)))))))</f>
        <v/>
      </c>
      <c r="N778" s="37" t="str">
        <f>IF(Kundendaten!C779="","",IF(K778=-1,"",IF(K778=0,0,IF(SUM(Einstellungen!$G$15,Einstellungen!$G$24,Einstellungen!$G$32)&lt;&gt;100,"—",ROUND((K778*Einstellungen!$G$15+L778*Einstellungen!$G$24+M778*Einstellungen!$G$32)/100,1)))))</f>
        <v/>
      </c>
      <c r="O778" s="37" t="str">
        <f>IF(Kundendaten!C779="","",IF(K778=-1,"⚠ Datenfehler",IF(K778=0,"Inaktiv",IF(SUM(Einstellungen!$G$15,Einstellungen!$G$24,Einstellungen!$G$32)&lt;&gt;100,"—",IF(N778&gt;=4,"Champion",IF(N778&gt;=3,"Entwicklung",IF(N778&gt;=2,"Gefährdet","Abwanderung")))))))</f>
        <v/>
      </c>
    </row>
    <row r="779" spans="2:15" ht="14.25" customHeight="1" x14ac:dyDescent="0.35">
      <c r="B779" s="37" t="str">
        <f>IF(Kundendaten!C780="","",Kundendaten!B780)</f>
        <v/>
      </c>
      <c r="C779" s="38" t="str">
        <f>IF(Kundendaten!C780="","",IF(Kundendaten!C780="","",Kundendaten!C780))</f>
        <v/>
      </c>
      <c r="D779" s="38" t="str">
        <f>IF(Kundendaten!C780="","",IF(Kundendaten!D780="","",Kundendaten!D780))</f>
        <v/>
      </c>
      <c r="E779" s="38" t="str">
        <f>IF(Kundendaten!C780="","",IF(Kundendaten!E780="","",Kundendaten!E780))</f>
        <v/>
      </c>
      <c r="F779" s="38" t="str">
        <f>IF(Kundendaten!C780="","",IF(Kundendaten!F780="","",Kundendaten!F780))</f>
        <v/>
      </c>
      <c r="G779" s="37" t="str">
        <f>IF(Kundendaten!C780="","",IF(Kundendaten!G780="","",Kundendaten!G780))</f>
        <v/>
      </c>
      <c r="H779" s="38" t="str">
        <f>IF(Kundendaten!C780="","",IF(Kundendaten!H780="","",Kundendaten!H780))</f>
        <v/>
      </c>
      <c r="I779" s="37" t="str">
        <f>IF(Kundendaten!C780="","",IF(Kundendaten!I780="","",IF(OR(UPPER(Kundendaten!I780)="D",UPPER(Kundendaten!I780)="DE",UPPER(Kundendaten!I780)="DEU",UPPER(Kundendaten!I780)="DEUTSCHLAND",UPPER(Kundendaten!I780)="GERMANY",UPPER(Kundendaten!I780)="GER"),"",IFERROR(UPPER(VLOOKUP(UPPER(Kundendaten!I780),Laendercodes!$A:$B,2,FALSE())),UPPER(Kundendaten!I780)))))</f>
        <v/>
      </c>
      <c r="J779" s="59" t="str">
        <f>IF(Kundendaten!C780="","",Einstellungen!$C$9-Kundendaten!J780)</f>
        <v/>
      </c>
      <c r="K779" s="37" t="str">
        <f>IF(Kundendaten!C780="","",IF(J779&lt;0,-1,IF(J779&gt;Einstellungen!$C$11,0,IF(J779&lt;=Einstellungen!$D$15,5,IF(J779&lt;=Einstellungen!$D$16,4,IF(J779&lt;=Einstellungen!$D$17,3,IF(J779&lt;=Einstellungen!$D$18,2,1)))))))</f>
        <v/>
      </c>
      <c r="L779" s="37" t="str">
        <f>IF(Kundendaten!C780="","",IF(J779&lt;0,-1,IF(J779&gt;Einstellungen!$C$11,0,IF(Kundendaten!K780&gt;=Einstellungen!$C$24,5,IF(Kundendaten!K780&gt;=Einstellungen!$C$25,4,IF(Kundendaten!K780&gt;=Einstellungen!$C$26,3,IF(Kundendaten!K780&gt;=Einstellungen!$C$27,2,1)))))))</f>
        <v/>
      </c>
      <c r="M779" s="37" t="str">
        <f>IF(Kundendaten!C780="","",IF(J779&lt;0,-1,IF(J779&gt;Einstellungen!$C$11,0,IF(Kundendaten!L780&gt;=Einstellungen!$C$32,5,IF(Kundendaten!L780&gt;=Einstellungen!$C$33,4,IF(Kundendaten!L780&gt;=Einstellungen!$C$34,3,IF(Kundendaten!L780&gt;=Einstellungen!$C$35,2,1)))))))</f>
        <v/>
      </c>
      <c r="N779" s="37" t="str">
        <f>IF(Kundendaten!C780="","",IF(K779=-1,"",IF(K779=0,0,IF(SUM(Einstellungen!$G$15,Einstellungen!$G$24,Einstellungen!$G$32)&lt;&gt;100,"—",ROUND((K779*Einstellungen!$G$15+L779*Einstellungen!$G$24+M779*Einstellungen!$G$32)/100,1)))))</f>
        <v/>
      </c>
      <c r="O779" s="37" t="str">
        <f>IF(Kundendaten!C780="","",IF(K779=-1,"⚠ Datenfehler",IF(K779=0,"Inaktiv",IF(SUM(Einstellungen!$G$15,Einstellungen!$G$24,Einstellungen!$G$32)&lt;&gt;100,"—",IF(N779&gt;=4,"Champion",IF(N779&gt;=3,"Entwicklung",IF(N779&gt;=2,"Gefährdet","Abwanderung")))))))</f>
        <v/>
      </c>
    </row>
    <row r="780" spans="2:15" ht="14.25" customHeight="1" x14ac:dyDescent="0.35">
      <c r="B780" s="37" t="str">
        <f>IF(Kundendaten!C781="","",Kundendaten!B781)</f>
        <v/>
      </c>
      <c r="C780" s="38" t="str">
        <f>IF(Kundendaten!C781="","",IF(Kundendaten!C781="","",Kundendaten!C781))</f>
        <v/>
      </c>
      <c r="D780" s="38" t="str">
        <f>IF(Kundendaten!C781="","",IF(Kundendaten!D781="","",Kundendaten!D781))</f>
        <v/>
      </c>
      <c r="E780" s="38" t="str">
        <f>IF(Kundendaten!C781="","",IF(Kundendaten!E781="","",Kundendaten!E781))</f>
        <v/>
      </c>
      <c r="F780" s="38" t="str">
        <f>IF(Kundendaten!C781="","",IF(Kundendaten!F781="","",Kundendaten!F781))</f>
        <v/>
      </c>
      <c r="G780" s="37" t="str">
        <f>IF(Kundendaten!C781="","",IF(Kundendaten!G781="","",Kundendaten!G781))</f>
        <v/>
      </c>
      <c r="H780" s="38" t="str">
        <f>IF(Kundendaten!C781="","",IF(Kundendaten!H781="","",Kundendaten!H781))</f>
        <v/>
      </c>
      <c r="I780" s="37" t="str">
        <f>IF(Kundendaten!C781="","",IF(Kundendaten!I781="","",IF(OR(UPPER(Kundendaten!I781)="D",UPPER(Kundendaten!I781)="DE",UPPER(Kundendaten!I781)="DEU",UPPER(Kundendaten!I781)="DEUTSCHLAND",UPPER(Kundendaten!I781)="GERMANY",UPPER(Kundendaten!I781)="GER"),"",IFERROR(UPPER(VLOOKUP(UPPER(Kundendaten!I781),Laendercodes!$A:$B,2,FALSE())),UPPER(Kundendaten!I781)))))</f>
        <v/>
      </c>
      <c r="J780" s="59" t="str">
        <f>IF(Kundendaten!C781="","",Einstellungen!$C$9-Kundendaten!J781)</f>
        <v/>
      </c>
      <c r="K780" s="37" t="str">
        <f>IF(Kundendaten!C781="","",IF(J780&lt;0,-1,IF(J780&gt;Einstellungen!$C$11,0,IF(J780&lt;=Einstellungen!$D$15,5,IF(J780&lt;=Einstellungen!$D$16,4,IF(J780&lt;=Einstellungen!$D$17,3,IF(J780&lt;=Einstellungen!$D$18,2,1)))))))</f>
        <v/>
      </c>
      <c r="L780" s="37" t="str">
        <f>IF(Kundendaten!C781="","",IF(J780&lt;0,-1,IF(J780&gt;Einstellungen!$C$11,0,IF(Kundendaten!K781&gt;=Einstellungen!$C$24,5,IF(Kundendaten!K781&gt;=Einstellungen!$C$25,4,IF(Kundendaten!K781&gt;=Einstellungen!$C$26,3,IF(Kundendaten!K781&gt;=Einstellungen!$C$27,2,1)))))))</f>
        <v/>
      </c>
      <c r="M780" s="37" t="str">
        <f>IF(Kundendaten!C781="","",IF(J780&lt;0,-1,IF(J780&gt;Einstellungen!$C$11,0,IF(Kundendaten!L781&gt;=Einstellungen!$C$32,5,IF(Kundendaten!L781&gt;=Einstellungen!$C$33,4,IF(Kundendaten!L781&gt;=Einstellungen!$C$34,3,IF(Kundendaten!L781&gt;=Einstellungen!$C$35,2,1)))))))</f>
        <v/>
      </c>
      <c r="N780" s="37" t="str">
        <f>IF(Kundendaten!C781="","",IF(K780=-1,"",IF(K780=0,0,IF(SUM(Einstellungen!$G$15,Einstellungen!$G$24,Einstellungen!$G$32)&lt;&gt;100,"—",ROUND((K780*Einstellungen!$G$15+L780*Einstellungen!$G$24+M780*Einstellungen!$G$32)/100,1)))))</f>
        <v/>
      </c>
      <c r="O780" s="37" t="str">
        <f>IF(Kundendaten!C781="","",IF(K780=-1,"⚠ Datenfehler",IF(K780=0,"Inaktiv",IF(SUM(Einstellungen!$G$15,Einstellungen!$G$24,Einstellungen!$G$32)&lt;&gt;100,"—",IF(N780&gt;=4,"Champion",IF(N780&gt;=3,"Entwicklung",IF(N780&gt;=2,"Gefährdet","Abwanderung")))))))</f>
        <v/>
      </c>
    </row>
    <row r="781" spans="2:15" ht="14.25" customHeight="1" x14ac:dyDescent="0.35">
      <c r="B781" s="37" t="str">
        <f>IF(Kundendaten!C782="","",Kundendaten!B782)</f>
        <v/>
      </c>
      <c r="C781" s="38" t="str">
        <f>IF(Kundendaten!C782="","",IF(Kundendaten!C782="","",Kundendaten!C782))</f>
        <v/>
      </c>
      <c r="D781" s="38" t="str">
        <f>IF(Kundendaten!C782="","",IF(Kundendaten!D782="","",Kundendaten!D782))</f>
        <v/>
      </c>
      <c r="E781" s="38" t="str">
        <f>IF(Kundendaten!C782="","",IF(Kundendaten!E782="","",Kundendaten!E782))</f>
        <v/>
      </c>
      <c r="F781" s="38" t="str">
        <f>IF(Kundendaten!C782="","",IF(Kundendaten!F782="","",Kundendaten!F782))</f>
        <v/>
      </c>
      <c r="G781" s="37" t="str">
        <f>IF(Kundendaten!C782="","",IF(Kundendaten!G782="","",Kundendaten!G782))</f>
        <v/>
      </c>
      <c r="H781" s="38" t="str">
        <f>IF(Kundendaten!C782="","",IF(Kundendaten!H782="","",Kundendaten!H782))</f>
        <v/>
      </c>
      <c r="I781" s="37" t="str">
        <f>IF(Kundendaten!C782="","",IF(Kundendaten!I782="","",IF(OR(UPPER(Kundendaten!I782)="D",UPPER(Kundendaten!I782)="DE",UPPER(Kundendaten!I782)="DEU",UPPER(Kundendaten!I782)="DEUTSCHLAND",UPPER(Kundendaten!I782)="GERMANY",UPPER(Kundendaten!I782)="GER"),"",IFERROR(UPPER(VLOOKUP(UPPER(Kundendaten!I782),Laendercodes!$A:$B,2,FALSE())),UPPER(Kundendaten!I782)))))</f>
        <v/>
      </c>
      <c r="J781" s="59" t="str">
        <f>IF(Kundendaten!C782="","",Einstellungen!$C$9-Kundendaten!J782)</f>
        <v/>
      </c>
      <c r="K781" s="37" t="str">
        <f>IF(Kundendaten!C782="","",IF(J781&lt;0,-1,IF(J781&gt;Einstellungen!$C$11,0,IF(J781&lt;=Einstellungen!$D$15,5,IF(J781&lt;=Einstellungen!$D$16,4,IF(J781&lt;=Einstellungen!$D$17,3,IF(J781&lt;=Einstellungen!$D$18,2,1)))))))</f>
        <v/>
      </c>
      <c r="L781" s="37" t="str">
        <f>IF(Kundendaten!C782="","",IF(J781&lt;0,-1,IF(J781&gt;Einstellungen!$C$11,0,IF(Kundendaten!K782&gt;=Einstellungen!$C$24,5,IF(Kundendaten!K782&gt;=Einstellungen!$C$25,4,IF(Kundendaten!K782&gt;=Einstellungen!$C$26,3,IF(Kundendaten!K782&gt;=Einstellungen!$C$27,2,1)))))))</f>
        <v/>
      </c>
      <c r="M781" s="37" t="str">
        <f>IF(Kundendaten!C782="","",IF(J781&lt;0,-1,IF(J781&gt;Einstellungen!$C$11,0,IF(Kundendaten!L782&gt;=Einstellungen!$C$32,5,IF(Kundendaten!L782&gt;=Einstellungen!$C$33,4,IF(Kundendaten!L782&gt;=Einstellungen!$C$34,3,IF(Kundendaten!L782&gt;=Einstellungen!$C$35,2,1)))))))</f>
        <v/>
      </c>
      <c r="N781" s="37" t="str">
        <f>IF(Kundendaten!C782="","",IF(K781=-1,"",IF(K781=0,0,IF(SUM(Einstellungen!$G$15,Einstellungen!$G$24,Einstellungen!$G$32)&lt;&gt;100,"—",ROUND((K781*Einstellungen!$G$15+L781*Einstellungen!$G$24+M781*Einstellungen!$G$32)/100,1)))))</f>
        <v/>
      </c>
      <c r="O781" s="37" t="str">
        <f>IF(Kundendaten!C782="","",IF(K781=-1,"⚠ Datenfehler",IF(K781=0,"Inaktiv",IF(SUM(Einstellungen!$G$15,Einstellungen!$G$24,Einstellungen!$G$32)&lt;&gt;100,"—",IF(N781&gt;=4,"Champion",IF(N781&gt;=3,"Entwicklung",IF(N781&gt;=2,"Gefährdet","Abwanderung")))))))</f>
        <v/>
      </c>
    </row>
    <row r="782" spans="2:15" ht="14.25" customHeight="1" x14ac:dyDescent="0.35">
      <c r="B782" s="37" t="str">
        <f>IF(Kundendaten!C783="","",Kundendaten!B783)</f>
        <v/>
      </c>
      <c r="C782" s="38" t="str">
        <f>IF(Kundendaten!C783="","",IF(Kundendaten!C783="","",Kundendaten!C783))</f>
        <v/>
      </c>
      <c r="D782" s="38" t="str">
        <f>IF(Kundendaten!C783="","",IF(Kundendaten!D783="","",Kundendaten!D783))</f>
        <v/>
      </c>
      <c r="E782" s="38" t="str">
        <f>IF(Kundendaten!C783="","",IF(Kundendaten!E783="","",Kundendaten!E783))</f>
        <v/>
      </c>
      <c r="F782" s="38" t="str">
        <f>IF(Kundendaten!C783="","",IF(Kundendaten!F783="","",Kundendaten!F783))</f>
        <v/>
      </c>
      <c r="G782" s="37" t="str">
        <f>IF(Kundendaten!C783="","",IF(Kundendaten!G783="","",Kundendaten!G783))</f>
        <v/>
      </c>
      <c r="H782" s="38" t="str">
        <f>IF(Kundendaten!C783="","",IF(Kundendaten!H783="","",Kundendaten!H783))</f>
        <v/>
      </c>
      <c r="I782" s="37" t="str">
        <f>IF(Kundendaten!C783="","",IF(Kundendaten!I783="","",IF(OR(UPPER(Kundendaten!I783)="D",UPPER(Kundendaten!I783)="DE",UPPER(Kundendaten!I783)="DEU",UPPER(Kundendaten!I783)="DEUTSCHLAND",UPPER(Kundendaten!I783)="GERMANY",UPPER(Kundendaten!I783)="GER"),"",IFERROR(UPPER(VLOOKUP(UPPER(Kundendaten!I783),Laendercodes!$A:$B,2,FALSE())),UPPER(Kundendaten!I783)))))</f>
        <v/>
      </c>
      <c r="J782" s="59" t="str">
        <f>IF(Kundendaten!C783="","",Einstellungen!$C$9-Kundendaten!J783)</f>
        <v/>
      </c>
      <c r="K782" s="37" t="str">
        <f>IF(Kundendaten!C783="","",IF(J782&lt;0,-1,IF(J782&gt;Einstellungen!$C$11,0,IF(J782&lt;=Einstellungen!$D$15,5,IF(J782&lt;=Einstellungen!$D$16,4,IF(J782&lt;=Einstellungen!$D$17,3,IF(J782&lt;=Einstellungen!$D$18,2,1)))))))</f>
        <v/>
      </c>
      <c r="L782" s="37" t="str">
        <f>IF(Kundendaten!C783="","",IF(J782&lt;0,-1,IF(J782&gt;Einstellungen!$C$11,0,IF(Kundendaten!K783&gt;=Einstellungen!$C$24,5,IF(Kundendaten!K783&gt;=Einstellungen!$C$25,4,IF(Kundendaten!K783&gt;=Einstellungen!$C$26,3,IF(Kundendaten!K783&gt;=Einstellungen!$C$27,2,1)))))))</f>
        <v/>
      </c>
      <c r="M782" s="37" t="str">
        <f>IF(Kundendaten!C783="","",IF(J782&lt;0,-1,IF(J782&gt;Einstellungen!$C$11,0,IF(Kundendaten!L783&gt;=Einstellungen!$C$32,5,IF(Kundendaten!L783&gt;=Einstellungen!$C$33,4,IF(Kundendaten!L783&gt;=Einstellungen!$C$34,3,IF(Kundendaten!L783&gt;=Einstellungen!$C$35,2,1)))))))</f>
        <v/>
      </c>
      <c r="N782" s="37" t="str">
        <f>IF(Kundendaten!C783="","",IF(K782=-1,"",IF(K782=0,0,IF(SUM(Einstellungen!$G$15,Einstellungen!$G$24,Einstellungen!$G$32)&lt;&gt;100,"—",ROUND((K782*Einstellungen!$G$15+L782*Einstellungen!$G$24+M782*Einstellungen!$G$32)/100,1)))))</f>
        <v/>
      </c>
      <c r="O782" s="37" t="str">
        <f>IF(Kundendaten!C783="","",IF(K782=-1,"⚠ Datenfehler",IF(K782=0,"Inaktiv",IF(SUM(Einstellungen!$G$15,Einstellungen!$G$24,Einstellungen!$G$32)&lt;&gt;100,"—",IF(N782&gt;=4,"Champion",IF(N782&gt;=3,"Entwicklung",IF(N782&gt;=2,"Gefährdet","Abwanderung")))))))</f>
        <v/>
      </c>
    </row>
    <row r="783" spans="2:15" ht="14.25" customHeight="1" x14ac:dyDescent="0.35">
      <c r="B783" s="37" t="str">
        <f>IF(Kundendaten!C784="","",Kundendaten!B784)</f>
        <v/>
      </c>
      <c r="C783" s="38" t="str">
        <f>IF(Kundendaten!C784="","",IF(Kundendaten!C784="","",Kundendaten!C784))</f>
        <v/>
      </c>
      <c r="D783" s="38" t="str">
        <f>IF(Kundendaten!C784="","",IF(Kundendaten!D784="","",Kundendaten!D784))</f>
        <v/>
      </c>
      <c r="E783" s="38" t="str">
        <f>IF(Kundendaten!C784="","",IF(Kundendaten!E784="","",Kundendaten!E784))</f>
        <v/>
      </c>
      <c r="F783" s="38" t="str">
        <f>IF(Kundendaten!C784="","",IF(Kundendaten!F784="","",Kundendaten!F784))</f>
        <v/>
      </c>
      <c r="G783" s="37" t="str">
        <f>IF(Kundendaten!C784="","",IF(Kundendaten!G784="","",Kundendaten!G784))</f>
        <v/>
      </c>
      <c r="H783" s="38" t="str">
        <f>IF(Kundendaten!C784="","",IF(Kundendaten!H784="","",Kundendaten!H784))</f>
        <v/>
      </c>
      <c r="I783" s="37" t="str">
        <f>IF(Kundendaten!C784="","",IF(Kundendaten!I784="","",IF(OR(UPPER(Kundendaten!I784)="D",UPPER(Kundendaten!I784)="DE",UPPER(Kundendaten!I784)="DEU",UPPER(Kundendaten!I784)="DEUTSCHLAND",UPPER(Kundendaten!I784)="GERMANY",UPPER(Kundendaten!I784)="GER"),"",IFERROR(UPPER(VLOOKUP(UPPER(Kundendaten!I784),Laendercodes!$A:$B,2,FALSE())),UPPER(Kundendaten!I784)))))</f>
        <v/>
      </c>
      <c r="J783" s="59" t="str">
        <f>IF(Kundendaten!C784="","",Einstellungen!$C$9-Kundendaten!J784)</f>
        <v/>
      </c>
      <c r="K783" s="37" t="str">
        <f>IF(Kundendaten!C784="","",IF(J783&lt;0,-1,IF(J783&gt;Einstellungen!$C$11,0,IF(J783&lt;=Einstellungen!$D$15,5,IF(J783&lt;=Einstellungen!$D$16,4,IF(J783&lt;=Einstellungen!$D$17,3,IF(J783&lt;=Einstellungen!$D$18,2,1)))))))</f>
        <v/>
      </c>
      <c r="L783" s="37" t="str">
        <f>IF(Kundendaten!C784="","",IF(J783&lt;0,-1,IF(J783&gt;Einstellungen!$C$11,0,IF(Kundendaten!K784&gt;=Einstellungen!$C$24,5,IF(Kundendaten!K784&gt;=Einstellungen!$C$25,4,IF(Kundendaten!K784&gt;=Einstellungen!$C$26,3,IF(Kundendaten!K784&gt;=Einstellungen!$C$27,2,1)))))))</f>
        <v/>
      </c>
      <c r="M783" s="37" t="str">
        <f>IF(Kundendaten!C784="","",IF(J783&lt;0,-1,IF(J783&gt;Einstellungen!$C$11,0,IF(Kundendaten!L784&gt;=Einstellungen!$C$32,5,IF(Kundendaten!L784&gt;=Einstellungen!$C$33,4,IF(Kundendaten!L784&gt;=Einstellungen!$C$34,3,IF(Kundendaten!L784&gt;=Einstellungen!$C$35,2,1)))))))</f>
        <v/>
      </c>
      <c r="N783" s="37" t="str">
        <f>IF(Kundendaten!C784="","",IF(K783=-1,"",IF(K783=0,0,IF(SUM(Einstellungen!$G$15,Einstellungen!$G$24,Einstellungen!$G$32)&lt;&gt;100,"—",ROUND((K783*Einstellungen!$G$15+L783*Einstellungen!$G$24+M783*Einstellungen!$G$32)/100,1)))))</f>
        <v/>
      </c>
      <c r="O783" s="37" t="str">
        <f>IF(Kundendaten!C784="","",IF(K783=-1,"⚠ Datenfehler",IF(K783=0,"Inaktiv",IF(SUM(Einstellungen!$G$15,Einstellungen!$G$24,Einstellungen!$G$32)&lt;&gt;100,"—",IF(N783&gt;=4,"Champion",IF(N783&gt;=3,"Entwicklung",IF(N783&gt;=2,"Gefährdet","Abwanderung")))))))</f>
        <v/>
      </c>
    </row>
    <row r="784" spans="2:15" ht="14.25" customHeight="1" x14ac:dyDescent="0.35">
      <c r="B784" s="37" t="str">
        <f>IF(Kundendaten!C785="","",Kundendaten!B785)</f>
        <v/>
      </c>
      <c r="C784" s="38" t="str">
        <f>IF(Kundendaten!C785="","",IF(Kundendaten!C785="","",Kundendaten!C785))</f>
        <v/>
      </c>
      <c r="D784" s="38" t="str">
        <f>IF(Kundendaten!C785="","",IF(Kundendaten!D785="","",Kundendaten!D785))</f>
        <v/>
      </c>
      <c r="E784" s="38" t="str">
        <f>IF(Kundendaten!C785="","",IF(Kundendaten!E785="","",Kundendaten!E785))</f>
        <v/>
      </c>
      <c r="F784" s="38" t="str">
        <f>IF(Kundendaten!C785="","",IF(Kundendaten!F785="","",Kundendaten!F785))</f>
        <v/>
      </c>
      <c r="G784" s="37" t="str">
        <f>IF(Kundendaten!C785="","",IF(Kundendaten!G785="","",Kundendaten!G785))</f>
        <v/>
      </c>
      <c r="H784" s="38" t="str">
        <f>IF(Kundendaten!C785="","",IF(Kundendaten!H785="","",Kundendaten!H785))</f>
        <v/>
      </c>
      <c r="I784" s="37" t="str">
        <f>IF(Kundendaten!C785="","",IF(Kundendaten!I785="","",IF(OR(UPPER(Kundendaten!I785)="D",UPPER(Kundendaten!I785)="DE",UPPER(Kundendaten!I785)="DEU",UPPER(Kundendaten!I785)="DEUTSCHLAND",UPPER(Kundendaten!I785)="GERMANY",UPPER(Kundendaten!I785)="GER"),"",IFERROR(UPPER(VLOOKUP(UPPER(Kundendaten!I785),Laendercodes!$A:$B,2,FALSE())),UPPER(Kundendaten!I785)))))</f>
        <v/>
      </c>
      <c r="J784" s="59" t="str">
        <f>IF(Kundendaten!C785="","",Einstellungen!$C$9-Kundendaten!J785)</f>
        <v/>
      </c>
      <c r="K784" s="37" t="str">
        <f>IF(Kundendaten!C785="","",IF(J784&lt;0,-1,IF(J784&gt;Einstellungen!$C$11,0,IF(J784&lt;=Einstellungen!$D$15,5,IF(J784&lt;=Einstellungen!$D$16,4,IF(J784&lt;=Einstellungen!$D$17,3,IF(J784&lt;=Einstellungen!$D$18,2,1)))))))</f>
        <v/>
      </c>
      <c r="L784" s="37" t="str">
        <f>IF(Kundendaten!C785="","",IF(J784&lt;0,-1,IF(J784&gt;Einstellungen!$C$11,0,IF(Kundendaten!K785&gt;=Einstellungen!$C$24,5,IF(Kundendaten!K785&gt;=Einstellungen!$C$25,4,IF(Kundendaten!K785&gt;=Einstellungen!$C$26,3,IF(Kundendaten!K785&gt;=Einstellungen!$C$27,2,1)))))))</f>
        <v/>
      </c>
      <c r="M784" s="37" t="str">
        <f>IF(Kundendaten!C785="","",IF(J784&lt;0,-1,IF(J784&gt;Einstellungen!$C$11,0,IF(Kundendaten!L785&gt;=Einstellungen!$C$32,5,IF(Kundendaten!L785&gt;=Einstellungen!$C$33,4,IF(Kundendaten!L785&gt;=Einstellungen!$C$34,3,IF(Kundendaten!L785&gt;=Einstellungen!$C$35,2,1)))))))</f>
        <v/>
      </c>
      <c r="N784" s="37" t="str">
        <f>IF(Kundendaten!C785="","",IF(K784=-1,"",IF(K784=0,0,IF(SUM(Einstellungen!$G$15,Einstellungen!$G$24,Einstellungen!$G$32)&lt;&gt;100,"—",ROUND((K784*Einstellungen!$G$15+L784*Einstellungen!$G$24+M784*Einstellungen!$G$32)/100,1)))))</f>
        <v/>
      </c>
      <c r="O784" s="37" t="str">
        <f>IF(Kundendaten!C785="","",IF(K784=-1,"⚠ Datenfehler",IF(K784=0,"Inaktiv",IF(SUM(Einstellungen!$G$15,Einstellungen!$G$24,Einstellungen!$G$32)&lt;&gt;100,"—",IF(N784&gt;=4,"Champion",IF(N784&gt;=3,"Entwicklung",IF(N784&gt;=2,"Gefährdet","Abwanderung")))))))</f>
        <v/>
      </c>
    </row>
    <row r="785" spans="2:15" ht="14.25" customHeight="1" x14ac:dyDescent="0.35">
      <c r="B785" s="37" t="str">
        <f>IF(Kundendaten!C786="","",Kundendaten!B786)</f>
        <v/>
      </c>
      <c r="C785" s="38" t="str">
        <f>IF(Kundendaten!C786="","",IF(Kundendaten!C786="","",Kundendaten!C786))</f>
        <v/>
      </c>
      <c r="D785" s="38" t="str">
        <f>IF(Kundendaten!C786="","",IF(Kundendaten!D786="","",Kundendaten!D786))</f>
        <v/>
      </c>
      <c r="E785" s="38" t="str">
        <f>IF(Kundendaten!C786="","",IF(Kundendaten!E786="","",Kundendaten!E786))</f>
        <v/>
      </c>
      <c r="F785" s="38" t="str">
        <f>IF(Kundendaten!C786="","",IF(Kundendaten!F786="","",Kundendaten!F786))</f>
        <v/>
      </c>
      <c r="G785" s="37" t="str">
        <f>IF(Kundendaten!C786="","",IF(Kundendaten!G786="","",Kundendaten!G786))</f>
        <v/>
      </c>
      <c r="H785" s="38" t="str">
        <f>IF(Kundendaten!C786="","",IF(Kundendaten!H786="","",Kundendaten!H786))</f>
        <v/>
      </c>
      <c r="I785" s="37" t="str">
        <f>IF(Kundendaten!C786="","",IF(Kundendaten!I786="","",IF(OR(UPPER(Kundendaten!I786)="D",UPPER(Kundendaten!I786)="DE",UPPER(Kundendaten!I786)="DEU",UPPER(Kundendaten!I786)="DEUTSCHLAND",UPPER(Kundendaten!I786)="GERMANY",UPPER(Kundendaten!I786)="GER"),"",IFERROR(UPPER(VLOOKUP(UPPER(Kundendaten!I786),Laendercodes!$A:$B,2,FALSE())),UPPER(Kundendaten!I786)))))</f>
        <v/>
      </c>
      <c r="J785" s="59" t="str">
        <f>IF(Kundendaten!C786="","",Einstellungen!$C$9-Kundendaten!J786)</f>
        <v/>
      </c>
      <c r="K785" s="37" t="str">
        <f>IF(Kundendaten!C786="","",IF(J785&lt;0,-1,IF(J785&gt;Einstellungen!$C$11,0,IF(J785&lt;=Einstellungen!$D$15,5,IF(J785&lt;=Einstellungen!$D$16,4,IF(J785&lt;=Einstellungen!$D$17,3,IF(J785&lt;=Einstellungen!$D$18,2,1)))))))</f>
        <v/>
      </c>
      <c r="L785" s="37" t="str">
        <f>IF(Kundendaten!C786="","",IF(J785&lt;0,-1,IF(J785&gt;Einstellungen!$C$11,0,IF(Kundendaten!K786&gt;=Einstellungen!$C$24,5,IF(Kundendaten!K786&gt;=Einstellungen!$C$25,4,IF(Kundendaten!K786&gt;=Einstellungen!$C$26,3,IF(Kundendaten!K786&gt;=Einstellungen!$C$27,2,1)))))))</f>
        <v/>
      </c>
      <c r="M785" s="37" t="str">
        <f>IF(Kundendaten!C786="","",IF(J785&lt;0,-1,IF(J785&gt;Einstellungen!$C$11,0,IF(Kundendaten!L786&gt;=Einstellungen!$C$32,5,IF(Kundendaten!L786&gt;=Einstellungen!$C$33,4,IF(Kundendaten!L786&gt;=Einstellungen!$C$34,3,IF(Kundendaten!L786&gt;=Einstellungen!$C$35,2,1)))))))</f>
        <v/>
      </c>
      <c r="N785" s="37" t="str">
        <f>IF(Kundendaten!C786="","",IF(K785=-1,"",IF(K785=0,0,IF(SUM(Einstellungen!$G$15,Einstellungen!$G$24,Einstellungen!$G$32)&lt;&gt;100,"—",ROUND((K785*Einstellungen!$G$15+L785*Einstellungen!$G$24+M785*Einstellungen!$G$32)/100,1)))))</f>
        <v/>
      </c>
      <c r="O785" s="37" t="str">
        <f>IF(Kundendaten!C786="","",IF(K785=-1,"⚠ Datenfehler",IF(K785=0,"Inaktiv",IF(SUM(Einstellungen!$G$15,Einstellungen!$G$24,Einstellungen!$G$32)&lt;&gt;100,"—",IF(N785&gt;=4,"Champion",IF(N785&gt;=3,"Entwicklung",IF(N785&gt;=2,"Gefährdet","Abwanderung")))))))</f>
        <v/>
      </c>
    </row>
    <row r="786" spans="2:15" ht="14.25" customHeight="1" x14ac:dyDescent="0.35">
      <c r="B786" s="37" t="str">
        <f>IF(Kundendaten!C787="","",Kundendaten!B787)</f>
        <v/>
      </c>
      <c r="C786" s="38" t="str">
        <f>IF(Kundendaten!C787="","",IF(Kundendaten!C787="","",Kundendaten!C787))</f>
        <v/>
      </c>
      <c r="D786" s="38" t="str">
        <f>IF(Kundendaten!C787="","",IF(Kundendaten!D787="","",Kundendaten!D787))</f>
        <v/>
      </c>
      <c r="E786" s="38" t="str">
        <f>IF(Kundendaten!C787="","",IF(Kundendaten!E787="","",Kundendaten!E787))</f>
        <v/>
      </c>
      <c r="F786" s="38" t="str">
        <f>IF(Kundendaten!C787="","",IF(Kundendaten!F787="","",Kundendaten!F787))</f>
        <v/>
      </c>
      <c r="G786" s="37" t="str">
        <f>IF(Kundendaten!C787="","",IF(Kundendaten!G787="","",Kundendaten!G787))</f>
        <v/>
      </c>
      <c r="H786" s="38" t="str">
        <f>IF(Kundendaten!C787="","",IF(Kundendaten!H787="","",Kundendaten!H787))</f>
        <v/>
      </c>
      <c r="I786" s="37" t="str">
        <f>IF(Kundendaten!C787="","",IF(Kundendaten!I787="","",IF(OR(UPPER(Kundendaten!I787)="D",UPPER(Kundendaten!I787)="DE",UPPER(Kundendaten!I787)="DEU",UPPER(Kundendaten!I787)="DEUTSCHLAND",UPPER(Kundendaten!I787)="GERMANY",UPPER(Kundendaten!I787)="GER"),"",IFERROR(UPPER(VLOOKUP(UPPER(Kundendaten!I787),Laendercodes!$A:$B,2,FALSE())),UPPER(Kundendaten!I787)))))</f>
        <v/>
      </c>
      <c r="J786" s="59" t="str">
        <f>IF(Kundendaten!C787="","",Einstellungen!$C$9-Kundendaten!J787)</f>
        <v/>
      </c>
      <c r="K786" s="37" t="str">
        <f>IF(Kundendaten!C787="","",IF(J786&lt;0,-1,IF(J786&gt;Einstellungen!$C$11,0,IF(J786&lt;=Einstellungen!$D$15,5,IF(J786&lt;=Einstellungen!$D$16,4,IF(J786&lt;=Einstellungen!$D$17,3,IF(J786&lt;=Einstellungen!$D$18,2,1)))))))</f>
        <v/>
      </c>
      <c r="L786" s="37" t="str">
        <f>IF(Kundendaten!C787="","",IF(J786&lt;0,-1,IF(J786&gt;Einstellungen!$C$11,0,IF(Kundendaten!K787&gt;=Einstellungen!$C$24,5,IF(Kundendaten!K787&gt;=Einstellungen!$C$25,4,IF(Kundendaten!K787&gt;=Einstellungen!$C$26,3,IF(Kundendaten!K787&gt;=Einstellungen!$C$27,2,1)))))))</f>
        <v/>
      </c>
      <c r="M786" s="37" t="str">
        <f>IF(Kundendaten!C787="","",IF(J786&lt;0,-1,IF(J786&gt;Einstellungen!$C$11,0,IF(Kundendaten!L787&gt;=Einstellungen!$C$32,5,IF(Kundendaten!L787&gt;=Einstellungen!$C$33,4,IF(Kundendaten!L787&gt;=Einstellungen!$C$34,3,IF(Kundendaten!L787&gt;=Einstellungen!$C$35,2,1)))))))</f>
        <v/>
      </c>
      <c r="N786" s="37" t="str">
        <f>IF(Kundendaten!C787="","",IF(K786=-1,"",IF(K786=0,0,IF(SUM(Einstellungen!$G$15,Einstellungen!$G$24,Einstellungen!$G$32)&lt;&gt;100,"—",ROUND((K786*Einstellungen!$G$15+L786*Einstellungen!$G$24+M786*Einstellungen!$G$32)/100,1)))))</f>
        <v/>
      </c>
      <c r="O786" s="37" t="str">
        <f>IF(Kundendaten!C787="","",IF(K786=-1,"⚠ Datenfehler",IF(K786=0,"Inaktiv",IF(SUM(Einstellungen!$G$15,Einstellungen!$G$24,Einstellungen!$G$32)&lt;&gt;100,"—",IF(N786&gt;=4,"Champion",IF(N786&gt;=3,"Entwicklung",IF(N786&gt;=2,"Gefährdet","Abwanderung")))))))</f>
        <v/>
      </c>
    </row>
    <row r="787" spans="2:15" ht="14.25" customHeight="1" x14ac:dyDescent="0.35">
      <c r="B787" s="37" t="str">
        <f>IF(Kundendaten!C788="","",Kundendaten!B788)</f>
        <v/>
      </c>
      <c r="C787" s="38" t="str">
        <f>IF(Kundendaten!C788="","",IF(Kundendaten!C788="","",Kundendaten!C788))</f>
        <v/>
      </c>
      <c r="D787" s="38" t="str">
        <f>IF(Kundendaten!C788="","",IF(Kundendaten!D788="","",Kundendaten!D788))</f>
        <v/>
      </c>
      <c r="E787" s="38" t="str">
        <f>IF(Kundendaten!C788="","",IF(Kundendaten!E788="","",Kundendaten!E788))</f>
        <v/>
      </c>
      <c r="F787" s="38" t="str">
        <f>IF(Kundendaten!C788="","",IF(Kundendaten!F788="","",Kundendaten!F788))</f>
        <v/>
      </c>
      <c r="G787" s="37" t="str">
        <f>IF(Kundendaten!C788="","",IF(Kundendaten!G788="","",Kundendaten!G788))</f>
        <v/>
      </c>
      <c r="H787" s="38" t="str">
        <f>IF(Kundendaten!C788="","",IF(Kundendaten!H788="","",Kundendaten!H788))</f>
        <v/>
      </c>
      <c r="I787" s="37" t="str">
        <f>IF(Kundendaten!C788="","",IF(Kundendaten!I788="","",IF(OR(UPPER(Kundendaten!I788)="D",UPPER(Kundendaten!I788)="DE",UPPER(Kundendaten!I788)="DEU",UPPER(Kundendaten!I788)="DEUTSCHLAND",UPPER(Kundendaten!I788)="GERMANY",UPPER(Kundendaten!I788)="GER"),"",IFERROR(UPPER(VLOOKUP(UPPER(Kundendaten!I788),Laendercodes!$A:$B,2,FALSE())),UPPER(Kundendaten!I788)))))</f>
        <v/>
      </c>
      <c r="J787" s="59" t="str">
        <f>IF(Kundendaten!C788="","",Einstellungen!$C$9-Kundendaten!J788)</f>
        <v/>
      </c>
      <c r="K787" s="37" t="str">
        <f>IF(Kundendaten!C788="","",IF(J787&lt;0,-1,IF(J787&gt;Einstellungen!$C$11,0,IF(J787&lt;=Einstellungen!$D$15,5,IF(J787&lt;=Einstellungen!$D$16,4,IF(J787&lt;=Einstellungen!$D$17,3,IF(J787&lt;=Einstellungen!$D$18,2,1)))))))</f>
        <v/>
      </c>
      <c r="L787" s="37" t="str">
        <f>IF(Kundendaten!C788="","",IF(J787&lt;0,-1,IF(J787&gt;Einstellungen!$C$11,0,IF(Kundendaten!K788&gt;=Einstellungen!$C$24,5,IF(Kundendaten!K788&gt;=Einstellungen!$C$25,4,IF(Kundendaten!K788&gt;=Einstellungen!$C$26,3,IF(Kundendaten!K788&gt;=Einstellungen!$C$27,2,1)))))))</f>
        <v/>
      </c>
      <c r="M787" s="37" t="str">
        <f>IF(Kundendaten!C788="","",IF(J787&lt;0,-1,IF(J787&gt;Einstellungen!$C$11,0,IF(Kundendaten!L788&gt;=Einstellungen!$C$32,5,IF(Kundendaten!L788&gt;=Einstellungen!$C$33,4,IF(Kundendaten!L788&gt;=Einstellungen!$C$34,3,IF(Kundendaten!L788&gt;=Einstellungen!$C$35,2,1)))))))</f>
        <v/>
      </c>
      <c r="N787" s="37" t="str">
        <f>IF(Kundendaten!C788="","",IF(K787=-1,"",IF(K787=0,0,IF(SUM(Einstellungen!$G$15,Einstellungen!$G$24,Einstellungen!$G$32)&lt;&gt;100,"—",ROUND((K787*Einstellungen!$G$15+L787*Einstellungen!$G$24+M787*Einstellungen!$G$32)/100,1)))))</f>
        <v/>
      </c>
      <c r="O787" s="37" t="str">
        <f>IF(Kundendaten!C788="","",IF(K787=-1,"⚠ Datenfehler",IF(K787=0,"Inaktiv",IF(SUM(Einstellungen!$G$15,Einstellungen!$G$24,Einstellungen!$G$32)&lt;&gt;100,"—",IF(N787&gt;=4,"Champion",IF(N787&gt;=3,"Entwicklung",IF(N787&gt;=2,"Gefährdet","Abwanderung")))))))</f>
        <v/>
      </c>
    </row>
    <row r="788" spans="2:15" ht="14.25" customHeight="1" x14ac:dyDescent="0.35">
      <c r="B788" s="37" t="str">
        <f>IF(Kundendaten!C789="","",Kundendaten!B789)</f>
        <v/>
      </c>
      <c r="C788" s="38" t="str">
        <f>IF(Kundendaten!C789="","",IF(Kundendaten!C789="","",Kundendaten!C789))</f>
        <v/>
      </c>
      <c r="D788" s="38" t="str">
        <f>IF(Kundendaten!C789="","",IF(Kundendaten!D789="","",Kundendaten!D789))</f>
        <v/>
      </c>
      <c r="E788" s="38" t="str">
        <f>IF(Kundendaten!C789="","",IF(Kundendaten!E789="","",Kundendaten!E789))</f>
        <v/>
      </c>
      <c r="F788" s="38" t="str">
        <f>IF(Kundendaten!C789="","",IF(Kundendaten!F789="","",Kundendaten!F789))</f>
        <v/>
      </c>
      <c r="G788" s="37" t="str">
        <f>IF(Kundendaten!C789="","",IF(Kundendaten!G789="","",Kundendaten!G789))</f>
        <v/>
      </c>
      <c r="H788" s="38" t="str">
        <f>IF(Kundendaten!C789="","",IF(Kundendaten!H789="","",Kundendaten!H789))</f>
        <v/>
      </c>
      <c r="I788" s="37" t="str">
        <f>IF(Kundendaten!C789="","",IF(Kundendaten!I789="","",IF(OR(UPPER(Kundendaten!I789)="D",UPPER(Kundendaten!I789)="DE",UPPER(Kundendaten!I789)="DEU",UPPER(Kundendaten!I789)="DEUTSCHLAND",UPPER(Kundendaten!I789)="GERMANY",UPPER(Kundendaten!I789)="GER"),"",IFERROR(UPPER(VLOOKUP(UPPER(Kundendaten!I789),Laendercodes!$A:$B,2,FALSE())),UPPER(Kundendaten!I789)))))</f>
        <v/>
      </c>
      <c r="J788" s="59" t="str">
        <f>IF(Kundendaten!C789="","",Einstellungen!$C$9-Kundendaten!J789)</f>
        <v/>
      </c>
      <c r="K788" s="37" t="str">
        <f>IF(Kundendaten!C789="","",IF(J788&lt;0,-1,IF(J788&gt;Einstellungen!$C$11,0,IF(J788&lt;=Einstellungen!$D$15,5,IF(J788&lt;=Einstellungen!$D$16,4,IF(J788&lt;=Einstellungen!$D$17,3,IF(J788&lt;=Einstellungen!$D$18,2,1)))))))</f>
        <v/>
      </c>
      <c r="L788" s="37" t="str">
        <f>IF(Kundendaten!C789="","",IF(J788&lt;0,-1,IF(J788&gt;Einstellungen!$C$11,0,IF(Kundendaten!K789&gt;=Einstellungen!$C$24,5,IF(Kundendaten!K789&gt;=Einstellungen!$C$25,4,IF(Kundendaten!K789&gt;=Einstellungen!$C$26,3,IF(Kundendaten!K789&gt;=Einstellungen!$C$27,2,1)))))))</f>
        <v/>
      </c>
      <c r="M788" s="37" t="str">
        <f>IF(Kundendaten!C789="","",IF(J788&lt;0,-1,IF(J788&gt;Einstellungen!$C$11,0,IF(Kundendaten!L789&gt;=Einstellungen!$C$32,5,IF(Kundendaten!L789&gt;=Einstellungen!$C$33,4,IF(Kundendaten!L789&gt;=Einstellungen!$C$34,3,IF(Kundendaten!L789&gt;=Einstellungen!$C$35,2,1)))))))</f>
        <v/>
      </c>
      <c r="N788" s="37" t="str">
        <f>IF(Kundendaten!C789="","",IF(K788=-1,"",IF(K788=0,0,IF(SUM(Einstellungen!$G$15,Einstellungen!$G$24,Einstellungen!$G$32)&lt;&gt;100,"—",ROUND((K788*Einstellungen!$G$15+L788*Einstellungen!$G$24+M788*Einstellungen!$G$32)/100,1)))))</f>
        <v/>
      </c>
      <c r="O788" s="37" t="str">
        <f>IF(Kundendaten!C789="","",IF(K788=-1,"⚠ Datenfehler",IF(K788=0,"Inaktiv",IF(SUM(Einstellungen!$G$15,Einstellungen!$G$24,Einstellungen!$G$32)&lt;&gt;100,"—",IF(N788&gt;=4,"Champion",IF(N788&gt;=3,"Entwicklung",IF(N788&gt;=2,"Gefährdet","Abwanderung")))))))</f>
        <v/>
      </c>
    </row>
    <row r="789" spans="2:15" ht="14.25" customHeight="1" x14ac:dyDescent="0.35">
      <c r="B789" s="37" t="str">
        <f>IF(Kundendaten!C790="","",Kundendaten!B790)</f>
        <v/>
      </c>
      <c r="C789" s="38" t="str">
        <f>IF(Kundendaten!C790="","",IF(Kundendaten!C790="","",Kundendaten!C790))</f>
        <v/>
      </c>
      <c r="D789" s="38" t="str">
        <f>IF(Kundendaten!C790="","",IF(Kundendaten!D790="","",Kundendaten!D790))</f>
        <v/>
      </c>
      <c r="E789" s="38" t="str">
        <f>IF(Kundendaten!C790="","",IF(Kundendaten!E790="","",Kundendaten!E790))</f>
        <v/>
      </c>
      <c r="F789" s="38" t="str">
        <f>IF(Kundendaten!C790="","",IF(Kundendaten!F790="","",Kundendaten!F790))</f>
        <v/>
      </c>
      <c r="G789" s="37" t="str">
        <f>IF(Kundendaten!C790="","",IF(Kundendaten!G790="","",Kundendaten!G790))</f>
        <v/>
      </c>
      <c r="H789" s="38" t="str">
        <f>IF(Kundendaten!C790="","",IF(Kundendaten!H790="","",Kundendaten!H790))</f>
        <v/>
      </c>
      <c r="I789" s="37" t="str">
        <f>IF(Kundendaten!C790="","",IF(Kundendaten!I790="","",IF(OR(UPPER(Kundendaten!I790)="D",UPPER(Kundendaten!I790)="DE",UPPER(Kundendaten!I790)="DEU",UPPER(Kundendaten!I790)="DEUTSCHLAND",UPPER(Kundendaten!I790)="GERMANY",UPPER(Kundendaten!I790)="GER"),"",IFERROR(UPPER(VLOOKUP(UPPER(Kundendaten!I790),Laendercodes!$A:$B,2,FALSE())),UPPER(Kundendaten!I790)))))</f>
        <v/>
      </c>
      <c r="J789" s="59" t="str">
        <f>IF(Kundendaten!C790="","",Einstellungen!$C$9-Kundendaten!J790)</f>
        <v/>
      </c>
      <c r="K789" s="37" t="str">
        <f>IF(Kundendaten!C790="","",IF(J789&lt;0,-1,IF(J789&gt;Einstellungen!$C$11,0,IF(J789&lt;=Einstellungen!$D$15,5,IF(J789&lt;=Einstellungen!$D$16,4,IF(J789&lt;=Einstellungen!$D$17,3,IF(J789&lt;=Einstellungen!$D$18,2,1)))))))</f>
        <v/>
      </c>
      <c r="L789" s="37" t="str">
        <f>IF(Kundendaten!C790="","",IF(J789&lt;0,-1,IF(J789&gt;Einstellungen!$C$11,0,IF(Kundendaten!K790&gt;=Einstellungen!$C$24,5,IF(Kundendaten!K790&gt;=Einstellungen!$C$25,4,IF(Kundendaten!K790&gt;=Einstellungen!$C$26,3,IF(Kundendaten!K790&gt;=Einstellungen!$C$27,2,1)))))))</f>
        <v/>
      </c>
      <c r="M789" s="37" t="str">
        <f>IF(Kundendaten!C790="","",IF(J789&lt;0,-1,IF(J789&gt;Einstellungen!$C$11,0,IF(Kundendaten!L790&gt;=Einstellungen!$C$32,5,IF(Kundendaten!L790&gt;=Einstellungen!$C$33,4,IF(Kundendaten!L790&gt;=Einstellungen!$C$34,3,IF(Kundendaten!L790&gt;=Einstellungen!$C$35,2,1)))))))</f>
        <v/>
      </c>
      <c r="N789" s="37" t="str">
        <f>IF(Kundendaten!C790="","",IF(K789=-1,"",IF(K789=0,0,IF(SUM(Einstellungen!$G$15,Einstellungen!$G$24,Einstellungen!$G$32)&lt;&gt;100,"—",ROUND((K789*Einstellungen!$G$15+L789*Einstellungen!$G$24+M789*Einstellungen!$G$32)/100,1)))))</f>
        <v/>
      </c>
      <c r="O789" s="37" t="str">
        <f>IF(Kundendaten!C790="","",IF(K789=-1,"⚠ Datenfehler",IF(K789=0,"Inaktiv",IF(SUM(Einstellungen!$G$15,Einstellungen!$G$24,Einstellungen!$G$32)&lt;&gt;100,"—",IF(N789&gt;=4,"Champion",IF(N789&gt;=3,"Entwicklung",IF(N789&gt;=2,"Gefährdet","Abwanderung")))))))</f>
        <v/>
      </c>
    </row>
    <row r="790" spans="2:15" ht="14.25" customHeight="1" x14ac:dyDescent="0.35">
      <c r="B790" s="37" t="str">
        <f>IF(Kundendaten!C791="","",Kundendaten!B791)</f>
        <v/>
      </c>
      <c r="C790" s="38" t="str">
        <f>IF(Kundendaten!C791="","",IF(Kundendaten!C791="","",Kundendaten!C791))</f>
        <v/>
      </c>
      <c r="D790" s="38" t="str">
        <f>IF(Kundendaten!C791="","",IF(Kundendaten!D791="","",Kundendaten!D791))</f>
        <v/>
      </c>
      <c r="E790" s="38" t="str">
        <f>IF(Kundendaten!C791="","",IF(Kundendaten!E791="","",Kundendaten!E791))</f>
        <v/>
      </c>
      <c r="F790" s="38" t="str">
        <f>IF(Kundendaten!C791="","",IF(Kundendaten!F791="","",Kundendaten!F791))</f>
        <v/>
      </c>
      <c r="G790" s="37" t="str">
        <f>IF(Kundendaten!C791="","",IF(Kundendaten!G791="","",Kundendaten!G791))</f>
        <v/>
      </c>
      <c r="H790" s="38" t="str">
        <f>IF(Kundendaten!C791="","",IF(Kundendaten!H791="","",Kundendaten!H791))</f>
        <v/>
      </c>
      <c r="I790" s="37" t="str">
        <f>IF(Kundendaten!C791="","",IF(Kundendaten!I791="","",IF(OR(UPPER(Kundendaten!I791)="D",UPPER(Kundendaten!I791)="DE",UPPER(Kundendaten!I791)="DEU",UPPER(Kundendaten!I791)="DEUTSCHLAND",UPPER(Kundendaten!I791)="GERMANY",UPPER(Kundendaten!I791)="GER"),"",IFERROR(UPPER(VLOOKUP(UPPER(Kundendaten!I791),Laendercodes!$A:$B,2,FALSE())),UPPER(Kundendaten!I791)))))</f>
        <v/>
      </c>
      <c r="J790" s="59" t="str">
        <f>IF(Kundendaten!C791="","",Einstellungen!$C$9-Kundendaten!J791)</f>
        <v/>
      </c>
      <c r="K790" s="37" t="str">
        <f>IF(Kundendaten!C791="","",IF(J790&lt;0,-1,IF(J790&gt;Einstellungen!$C$11,0,IF(J790&lt;=Einstellungen!$D$15,5,IF(J790&lt;=Einstellungen!$D$16,4,IF(J790&lt;=Einstellungen!$D$17,3,IF(J790&lt;=Einstellungen!$D$18,2,1)))))))</f>
        <v/>
      </c>
      <c r="L790" s="37" t="str">
        <f>IF(Kundendaten!C791="","",IF(J790&lt;0,-1,IF(J790&gt;Einstellungen!$C$11,0,IF(Kundendaten!K791&gt;=Einstellungen!$C$24,5,IF(Kundendaten!K791&gt;=Einstellungen!$C$25,4,IF(Kundendaten!K791&gt;=Einstellungen!$C$26,3,IF(Kundendaten!K791&gt;=Einstellungen!$C$27,2,1)))))))</f>
        <v/>
      </c>
      <c r="M790" s="37" t="str">
        <f>IF(Kundendaten!C791="","",IF(J790&lt;0,-1,IF(J790&gt;Einstellungen!$C$11,0,IF(Kundendaten!L791&gt;=Einstellungen!$C$32,5,IF(Kundendaten!L791&gt;=Einstellungen!$C$33,4,IF(Kundendaten!L791&gt;=Einstellungen!$C$34,3,IF(Kundendaten!L791&gt;=Einstellungen!$C$35,2,1)))))))</f>
        <v/>
      </c>
      <c r="N790" s="37" t="str">
        <f>IF(Kundendaten!C791="","",IF(K790=-1,"",IF(K790=0,0,IF(SUM(Einstellungen!$G$15,Einstellungen!$G$24,Einstellungen!$G$32)&lt;&gt;100,"—",ROUND((K790*Einstellungen!$G$15+L790*Einstellungen!$G$24+M790*Einstellungen!$G$32)/100,1)))))</f>
        <v/>
      </c>
      <c r="O790" s="37" t="str">
        <f>IF(Kundendaten!C791="","",IF(K790=-1,"⚠ Datenfehler",IF(K790=0,"Inaktiv",IF(SUM(Einstellungen!$G$15,Einstellungen!$G$24,Einstellungen!$G$32)&lt;&gt;100,"—",IF(N790&gt;=4,"Champion",IF(N790&gt;=3,"Entwicklung",IF(N790&gt;=2,"Gefährdet","Abwanderung")))))))</f>
        <v/>
      </c>
    </row>
    <row r="791" spans="2:15" ht="14.25" customHeight="1" x14ac:dyDescent="0.35">
      <c r="B791" s="37" t="str">
        <f>IF(Kundendaten!C792="","",Kundendaten!B792)</f>
        <v/>
      </c>
      <c r="C791" s="38" t="str">
        <f>IF(Kundendaten!C792="","",IF(Kundendaten!C792="","",Kundendaten!C792))</f>
        <v/>
      </c>
      <c r="D791" s="38" t="str">
        <f>IF(Kundendaten!C792="","",IF(Kundendaten!D792="","",Kundendaten!D792))</f>
        <v/>
      </c>
      <c r="E791" s="38" t="str">
        <f>IF(Kundendaten!C792="","",IF(Kundendaten!E792="","",Kundendaten!E792))</f>
        <v/>
      </c>
      <c r="F791" s="38" t="str">
        <f>IF(Kundendaten!C792="","",IF(Kundendaten!F792="","",Kundendaten!F792))</f>
        <v/>
      </c>
      <c r="G791" s="37" t="str">
        <f>IF(Kundendaten!C792="","",IF(Kundendaten!G792="","",Kundendaten!G792))</f>
        <v/>
      </c>
      <c r="H791" s="38" t="str">
        <f>IF(Kundendaten!C792="","",IF(Kundendaten!H792="","",Kundendaten!H792))</f>
        <v/>
      </c>
      <c r="I791" s="37" t="str">
        <f>IF(Kundendaten!C792="","",IF(Kundendaten!I792="","",IF(OR(UPPER(Kundendaten!I792)="D",UPPER(Kundendaten!I792)="DE",UPPER(Kundendaten!I792)="DEU",UPPER(Kundendaten!I792)="DEUTSCHLAND",UPPER(Kundendaten!I792)="GERMANY",UPPER(Kundendaten!I792)="GER"),"",IFERROR(UPPER(VLOOKUP(UPPER(Kundendaten!I792),Laendercodes!$A:$B,2,FALSE())),UPPER(Kundendaten!I792)))))</f>
        <v/>
      </c>
      <c r="J791" s="59" t="str">
        <f>IF(Kundendaten!C792="","",Einstellungen!$C$9-Kundendaten!J792)</f>
        <v/>
      </c>
      <c r="K791" s="37" t="str">
        <f>IF(Kundendaten!C792="","",IF(J791&lt;0,-1,IF(J791&gt;Einstellungen!$C$11,0,IF(J791&lt;=Einstellungen!$D$15,5,IF(J791&lt;=Einstellungen!$D$16,4,IF(J791&lt;=Einstellungen!$D$17,3,IF(J791&lt;=Einstellungen!$D$18,2,1)))))))</f>
        <v/>
      </c>
      <c r="L791" s="37" t="str">
        <f>IF(Kundendaten!C792="","",IF(J791&lt;0,-1,IF(J791&gt;Einstellungen!$C$11,0,IF(Kundendaten!K792&gt;=Einstellungen!$C$24,5,IF(Kundendaten!K792&gt;=Einstellungen!$C$25,4,IF(Kundendaten!K792&gt;=Einstellungen!$C$26,3,IF(Kundendaten!K792&gt;=Einstellungen!$C$27,2,1)))))))</f>
        <v/>
      </c>
      <c r="M791" s="37" t="str">
        <f>IF(Kundendaten!C792="","",IF(J791&lt;0,-1,IF(J791&gt;Einstellungen!$C$11,0,IF(Kundendaten!L792&gt;=Einstellungen!$C$32,5,IF(Kundendaten!L792&gt;=Einstellungen!$C$33,4,IF(Kundendaten!L792&gt;=Einstellungen!$C$34,3,IF(Kundendaten!L792&gt;=Einstellungen!$C$35,2,1)))))))</f>
        <v/>
      </c>
      <c r="N791" s="37" t="str">
        <f>IF(Kundendaten!C792="","",IF(K791=-1,"",IF(K791=0,0,IF(SUM(Einstellungen!$G$15,Einstellungen!$G$24,Einstellungen!$G$32)&lt;&gt;100,"—",ROUND((K791*Einstellungen!$G$15+L791*Einstellungen!$G$24+M791*Einstellungen!$G$32)/100,1)))))</f>
        <v/>
      </c>
      <c r="O791" s="37" t="str">
        <f>IF(Kundendaten!C792="","",IF(K791=-1,"⚠ Datenfehler",IF(K791=0,"Inaktiv",IF(SUM(Einstellungen!$G$15,Einstellungen!$G$24,Einstellungen!$G$32)&lt;&gt;100,"—",IF(N791&gt;=4,"Champion",IF(N791&gt;=3,"Entwicklung",IF(N791&gt;=2,"Gefährdet","Abwanderung")))))))</f>
        <v/>
      </c>
    </row>
    <row r="792" spans="2:15" ht="14.25" customHeight="1" x14ac:dyDescent="0.35">
      <c r="B792" s="37" t="str">
        <f>IF(Kundendaten!C793="","",Kundendaten!B793)</f>
        <v/>
      </c>
      <c r="C792" s="38" t="str">
        <f>IF(Kundendaten!C793="","",IF(Kundendaten!C793="","",Kundendaten!C793))</f>
        <v/>
      </c>
      <c r="D792" s="38" t="str">
        <f>IF(Kundendaten!C793="","",IF(Kundendaten!D793="","",Kundendaten!D793))</f>
        <v/>
      </c>
      <c r="E792" s="38" t="str">
        <f>IF(Kundendaten!C793="","",IF(Kundendaten!E793="","",Kundendaten!E793))</f>
        <v/>
      </c>
      <c r="F792" s="38" t="str">
        <f>IF(Kundendaten!C793="","",IF(Kundendaten!F793="","",Kundendaten!F793))</f>
        <v/>
      </c>
      <c r="G792" s="37" t="str">
        <f>IF(Kundendaten!C793="","",IF(Kundendaten!G793="","",Kundendaten!G793))</f>
        <v/>
      </c>
      <c r="H792" s="38" t="str">
        <f>IF(Kundendaten!C793="","",IF(Kundendaten!H793="","",Kundendaten!H793))</f>
        <v/>
      </c>
      <c r="I792" s="37" t="str">
        <f>IF(Kundendaten!C793="","",IF(Kundendaten!I793="","",IF(OR(UPPER(Kundendaten!I793)="D",UPPER(Kundendaten!I793)="DE",UPPER(Kundendaten!I793)="DEU",UPPER(Kundendaten!I793)="DEUTSCHLAND",UPPER(Kundendaten!I793)="GERMANY",UPPER(Kundendaten!I793)="GER"),"",IFERROR(UPPER(VLOOKUP(UPPER(Kundendaten!I793),Laendercodes!$A:$B,2,FALSE())),UPPER(Kundendaten!I793)))))</f>
        <v/>
      </c>
      <c r="J792" s="59" t="str">
        <f>IF(Kundendaten!C793="","",Einstellungen!$C$9-Kundendaten!J793)</f>
        <v/>
      </c>
      <c r="K792" s="37" t="str">
        <f>IF(Kundendaten!C793="","",IF(J792&lt;0,-1,IF(J792&gt;Einstellungen!$C$11,0,IF(J792&lt;=Einstellungen!$D$15,5,IF(J792&lt;=Einstellungen!$D$16,4,IF(J792&lt;=Einstellungen!$D$17,3,IF(J792&lt;=Einstellungen!$D$18,2,1)))))))</f>
        <v/>
      </c>
      <c r="L792" s="37" t="str">
        <f>IF(Kundendaten!C793="","",IF(J792&lt;0,-1,IF(J792&gt;Einstellungen!$C$11,0,IF(Kundendaten!K793&gt;=Einstellungen!$C$24,5,IF(Kundendaten!K793&gt;=Einstellungen!$C$25,4,IF(Kundendaten!K793&gt;=Einstellungen!$C$26,3,IF(Kundendaten!K793&gt;=Einstellungen!$C$27,2,1)))))))</f>
        <v/>
      </c>
      <c r="M792" s="37" t="str">
        <f>IF(Kundendaten!C793="","",IF(J792&lt;0,-1,IF(J792&gt;Einstellungen!$C$11,0,IF(Kundendaten!L793&gt;=Einstellungen!$C$32,5,IF(Kundendaten!L793&gt;=Einstellungen!$C$33,4,IF(Kundendaten!L793&gt;=Einstellungen!$C$34,3,IF(Kundendaten!L793&gt;=Einstellungen!$C$35,2,1)))))))</f>
        <v/>
      </c>
      <c r="N792" s="37" t="str">
        <f>IF(Kundendaten!C793="","",IF(K792=-1,"",IF(K792=0,0,IF(SUM(Einstellungen!$G$15,Einstellungen!$G$24,Einstellungen!$G$32)&lt;&gt;100,"—",ROUND((K792*Einstellungen!$G$15+L792*Einstellungen!$G$24+M792*Einstellungen!$G$32)/100,1)))))</f>
        <v/>
      </c>
      <c r="O792" s="37" t="str">
        <f>IF(Kundendaten!C793="","",IF(K792=-1,"⚠ Datenfehler",IF(K792=0,"Inaktiv",IF(SUM(Einstellungen!$G$15,Einstellungen!$G$24,Einstellungen!$G$32)&lt;&gt;100,"—",IF(N792&gt;=4,"Champion",IF(N792&gt;=3,"Entwicklung",IF(N792&gt;=2,"Gefährdet","Abwanderung")))))))</f>
        <v/>
      </c>
    </row>
    <row r="793" spans="2:15" ht="14.25" customHeight="1" x14ac:dyDescent="0.35">
      <c r="B793" s="37" t="str">
        <f>IF(Kundendaten!C794="","",Kundendaten!B794)</f>
        <v/>
      </c>
      <c r="C793" s="38" t="str">
        <f>IF(Kundendaten!C794="","",IF(Kundendaten!C794="","",Kundendaten!C794))</f>
        <v/>
      </c>
      <c r="D793" s="38" t="str">
        <f>IF(Kundendaten!C794="","",IF(Kundendaten!D794="","",Kundendaten!D794))</f>
        <v/>
      </c>
      <c r="E793" s="38" t="str">
        <f>IF(Kundendaten!C794="","",IF(Kundendaten!E794="","",Kundendaten!E794))</f>
        <v/>
      </c>
      <c r="F793" s="38" t="str">
        <f>IF(Kundendaten!C794="","",IF(Kundendaten!F794="","",Kundendaten!F794))</f>
        <v/>
      </c>
      <c r="G793" s="37" t="str">
        <f>IF(Kundendaten!C794="","",IF(Kundendaten!G794="","",Kundendaten!G794))</f>
        <v/>
      </c>
      <c r="H793" s="38" t="str">
        <f>IF(Kundendaten!C794="","",IF(Kundendaten!H794="","",Kundendaten!H794))</f>
        <v/>
      </c>
      <c r="I793" s="37" t="str">
        <f>IF(Kundendaten!C794="","",IF(Kundendaten!I794="","",IF(OR(UPPER(Kundendaten!I794)="D",UPPER(Kundendaten!I794)="DE",UPPER(Kundendaten!I794)="DEU",UPPER(Kundendaten!I794)="DEUTSCHLAND",UPPER(Kundendaten!I794)="GERMANY",UPPER(Kundendaten!I794)="GER"),"",IFERROR(UPPER(VLOOKUP(UPPER(Kundendaten!I794),Laendercodes!$A:$B,2,FALSE())),UPPER(Kundendaten!I794)))))</f>
        <v/>
      </c>
      <c r="J793" s="59" t="str">
        <f>IF(Kundendaten!C794="","",Einstellungen!$C$9-Kundendaten!J794)</f>
        <v/>
      </c>
      <c r="K793" s="37" t="str">
        <f>IF(Kundendaten!C794="","",IF(J793&lt;0,-1,IF(J793&gt;Einstellungen!$C$11,0,IF(J793&lt;=Einstellungen!$D$15,5,IF(J793&lt;=Einstellungen!$D$16,4,IF(J793&lt;=Einstellungen!$D$17,3,IF(J793&lt;=Einstellungen!$D$18,2,1)))))))</f>
        <v/>
      </c>
      <c r="L793" s="37" t="str">
        <f>IF(Kundendaten!C794="","",IF(J793&lt;0,-1,IF(J793&gt;Einstellungen!$C$11,0,IF(Kundendaten!K794&gt;=Einstellungen!$C$24,5,IF(Kundendaten!K794&gt;=Einstellungen!$C$25,4,IF(Kundendaten!K794&gt;=Einstellungen!$C$26,3,IF(Kundendaten!K794&gt;=Einstellungen!$C$27,2,1)))))))</f>
        <v/>
      </c>
      <c r="M793" s="37" t="str">
        <f>IF(Kundendaten!C794="","",IF(J793&lt;0,-1,IF(J793&gt;Einstellungen!$C$11,0,IF(Kundendaten!L794&gt;=Einstellungen!$C$32,5,IF(Kundendaten!L794&gt;=Einstellungen!$C$33,4,IF(Kundendaten!L794&gt;=Einstellungen!$C$34,3,IF(Kundendaten!L794&gt;=Einstellungen!$C$35,2,1)))))))</f>
        <v/>
      </c>
      <c r="N793" s="37" t="str">
        <f>IF(Kundendaten!C794="","",IF(K793=-1,"",IF(K793=0,0,IF(SUM(Einstellungen!$G$15,Einstellungen!$G$24,Einstellungen!$G$32)&lt;&gt;100,"—",ROUND((K793*Einstellungen!$G$15+L793*Einstellungen!$G$24+M793*Einstellungen!$G$32)/100,1)))))</f>
        <v/>
      </c>
      <c r="O793" s="37" t="str">
        <f>IF(Kundendaten!C794="","",IF(K793=-1,"⚠ Datenfehler",IF(K793=0,"Inaktiv",IF(SUM(Einstellungen!$G$15,Einstellungen!$G$24,Einstellungen!$G$32)&lt;&gt;100,"—",IF(N793&gt;=4,"Champion",IF(N793&gt;=3,"Entwicklung",IF(N793&gt;=2,"Gefährdet","Abwanderung")))))))</f>
        <v/>
      </c>
    </row>
    <row r="794" spans="2:15" ht="14.25" customHeight="1" x14ac:dyDescent="0.35">
      <c r="B794" s="37" t="str">
        <f>IF(Kundendaten!C795="","",Kundendaten!B795)</f>
        <v/>
      </c>
      <c r="C794" s="38" t="str">
        <f>IF(Kundendaten!C795="","",IF(Kundendaten!C795="","",Kundendaten!C795))</f>
        <v/>
      </c>
      <c r="D794" s="38" t="str">
        <f>IF(Kundendaten!C795="","",IF(Kundendaten!D795="","",Kundendaten!D795))</f>
        <v/>
      </c>
      <c r="E794" s="38" t="str">
        <f>IF(Kundendaten!C795="","",IF(Kundendaten!E795="","",Kundendaten!E795))</f>
        <v/>
      </c>
      <c r="F794" s="38" t="str">
        <f>IF(Kundendaten!C795="","",IF(Kundendaten!F795="","",Kundendaten!F795))</f>
        <v/>
      </c>
      <c r="G794" s="37" t="str">
        <f>IF(Kundendaten!C795="","",IF(Kundendaten!G795="","",Kundendaten!G795))</f>
        <v/>
      </c>
      <c r="H794" s="38" t="str">
        <f>IF(Kundendaten!C795="","",IF(Kundendaten!H795="","",Kundendaten!H795))</f>
        <v/>
      </c>
      <c r="I794" s="37" t="str">
        <f>IF(Kundendaten!C795="","",IF(Kundendaten!I795="","",IF(OR(UPPER(Kundendaten!I795)="D",UPPER(Kundendaten!I795)="DE",UPPER(Kundendaten!I795)="DEU",UPPER(Kundendaten!I795)="DEUTSCHLAND",UPPER(Kundendaten!I795)="GERMANY",UPPER(Kundendaten!I795)="GER"),"",IFERROR(UPPER(VLOOKUP(UPPER(Kundendaten!I795),Laendercodes!$A:$B,2,FALSE())),UPPER(Kundendaten!I795)))))</f>
        <v/>
      </c>
      <c r="J794" s="59" t="str">
        <f>IF(Kundendaten!C795="","",Einstellungen!$C$9-Kundendaten!J795)</f>
        <v/>
      </c>
      <c r="K794" s="37" t="str">
        <f>IF(Kundendaten!C795="","",IF(J794&lt;0,-1,IF(J794&gt;Einstellungen!$C$11,0,IF(J794&lt;=Einstellungen!$D$15,5,IF(J794&lt;=Einstellungen!$D$16,4,IF(J794&lt;=Einstellungen!$D$17,3,IF(J794&lt;=Einstellungen!$D$18,2,1)))))))</f>
        <v/>
      </c>
      <c r="L794" s="37" t="str">
        <f>IF(Kundendaten!C795="","",IF(J794&lt;0,-1,IF(J794&gt;Einstellungen!$C$11,0,IF(Kundendaten!K795&gt;=Einstellungen!$C$24,5,IF(Kundendaten!K795&gt;=Einstellungen!$C$25,4,IF(Kundendaten!K795&gt;=Einstellungen!$C$26,3,IF(Kundendaten!K795&gt;=Einstellungen!$C$27,2,1)))))))</f>
        <v/>
      </c>
      <c r="M794" s="37" t="str">
        <f>IF(Kundendaten!C795="","",IF(J794&lt;0,-1,IF(J794&gt;Einstellungen!$C$11,0,IF(Kundendaten!L795&gt;=Einstellungen!$C$32,5,IF(Kundendaten!L795&gt;=Einstellungen!$C$33,4,IF(Kundendaten!L795&gt;=Einstellungen!$C$34,3,IF(Kundendaten!L795&gt;=Einstellungen!$C$35,2,1)))))))</f>
        <v/>
      </c>
      <c r="N794" s="37" t="str">
        <f>IF(Kundendaten!C795="","",IF(K794=-1,"",IF(K794=0,0,IF(SUM(Einstellungen!$G$15,Einstellungen!$G$24,Einstellungen!$G$32)&lt;&gt;100,"—",ROUND((K794*Einstellungen!$G$15+L794*Einstellungen!$G$24+M794*Einstellungen!$G$32)/100,1)))))</f>
        <v/>
      </c>
      <c r="O794" s="37" t="str">
        <f>IF(Kundendaten!C795="","",IF(K794=-1,"⚠ Datenfehler",IF(K794=0,"Inaktiv",IF(SUM(Einstellungen!$G$15,Einstellungen!$G$24,Einstellungen!$G$32)&lt;&gt;100,"—",IF(N794&gt;=4,"Champion",IF(N794&gt;=3,"Entwicklung",IF(N794&gt;=2,"Gefährdet","Abwanderung")))))))</f>
        <v/>
      </c>
    </row>
    <row r="795" spans="2:15" ht="14.25" customHeight="1" x14ac:dyDescent="0.35">
      <c r="B795" s="37" t="str">
        <f>IF(Kundendaten!C796="","",Kundendaten!B796)</f>
        <v/>
      </c>
      <c r="C795" s="38" t="str">
        <f>IF(Kundendaten!C796="","",IF(Kundendaten!C796="","",Kundendaten!C796))</f>
        <v/>
      </c>
      <c r="D795" s="38" t="str">
        <f>IF(Kundendaten!C796="","",IF(Kundendaten!D796="","",Kundendaten!D796))</f>
        <v/>
      </c>
      <c r="E795" s="38" t="str">
        <f>IF(Kundendaten!C796="","",IF(Kundendaten!E796="","",Kundendaten!E796))</f>
        <v/>
      </c>
      <c r="F795" s="38" t="str">
        <f>IF(Kundendaten!C796="","",IF(Kundendaten!F796="","",Kundendaten!F796))</f>
        <v/>
      </c>
      <c r="G795" s="37" t="str">
        <f>IF(Kundendaten!C796="","",IF(Kundendaten!G796="","",Kundendaten!G796))</f>
        <v/>
      </c>
      <c r="H795" s="38" t="str">
        <f>IF(Kundendaten!C796="","",IF(Kundendaten!H796="","",Kundendaten!H796))</f>
        <v/>
      </c>
      <c r="I795" s="37" t="str">
        <f>IF(Kundendaten!C796="","",IF(Kundendaten!I796="","",IF(OR(UPPER(Kundendaten!I796)="D",UPPER(Kundendaten!I796)="DE",UPPER(Kundendaten!I796)="DEU",UPPER(Kundendaten!I796)="DEUTSCHLAND",UPPER(Kundendaten!I796)="GERMANY",UPPER(Kundendaten!I796)="GER"),"",IFERROR(UPPER(VLOOKUP(UPPER(Kundendaten!I796),Laendercodes!$A:$B,2,FALSE())),UPPER(Kundendaten!I796)))))</f>
        <v/>
      </c>
      <c r="J795" s="59" t="str">
        <f>IF(Kundendaten!C796="","",Einstellungen!$C$9-Kundendaten!J796)</f>
        <v/>
      </c>
      <c r="K795" s="37" t="str">
        <f>IF(Kundendaten!C796="","",IF(J795&lt;0,-1,IF(J795&gt;Einstellungen!$C$11,0,IF(J795&lt;=Einstellungen!$D$15,5,IF(J795&lt;=Einstellungen!$D$16,4,IF(J795&lt;=Einstellungen!$D$17,3,IF(J795&lt;=Einstellungen!$D$18,2,1)))))))</f>
        <v/>
      </c>
      <c r="L795" s="37" t="str">
        <f>IF(Kundendaten!C796="","",IF(J795&lt;0,-1,IF(J795&gt;Einstellungen!$C$11,0,IF(Kundendaten!K796&gt;=Einstellungen!$C$24,5,IF(Kundendaten!K796&gt;=Einstellungen!$C$25,4,IF(Kundendaten!K796&gt;=Einstellungen!$C$26,3,IF(Kundendaten!K796&gt;=Einstellungen!$C$27,2,1)))))))</f>
        <v/>
      </c>
      <c r="M795" s="37" t="str">
        <f>IF(Kundendaten!C796="","",IF(J795&lt;0,-1,IF(J795&gt;Einstellungen!$C$11,0,IF(Kundendaten!L796&gt;=Einstellungen!$C$32,5,IF(Kundendaten!L796&gt;=Einstellungen!$C$33,4,IF(Kundendaten!L796&gt;=Einstellungen!$C$34,3,IF(Kundendaten!L796&gt;=Einstellungen!$C$35,2,1)))))))</f>
        <v/>
      </c>
      <c r="N795" s="37" t="str">
        <f>IF(Kundendaten!C796="","",IF(K795=-1,"",IF(K795=0,0,IF(SUM(Einstellungen!$G$15,Einstellungen!$G$24,Einstellungen!$G$32)&lt;&gt;100,"—",ROUND((K795*Einstellungen!$G$15+L795*Einstellungen!$G$24+M795*Einstellungen!$G$32)/100,1)))))</f>
        <v/>
      </c>
      <c r="O795" s="37" t="str">
        <f>IF(Kundendaten!C796="","",IF(K795=-1,"⚠ Datenfehler",IF(K795=0,"Inaktiv",IF(SUM(Einstellungen!$G$15,Einstellungen!$G$24,Einstellungen!$G$32)&lt;&gt;100,"—",IF(N795&gt;=4,"Champion",IF(N795&gt;=3,"Entwicklung",IF(N795&gt;=2,"Gefährdet","Abwanderung")))))))</f>
        <v/>
      </c>
    </row>
    <row r="796" spans="2:15" ht="14.25" customHeight="1" x14ac:dyDescent="0.35">
      <c r="B796" s="37" t="str">
        <f>IF(Kundendaten!C797="","",Kundendaten!B797)</f>
        <v/>
      </c>
      <c r="C796" s="38" t="str">
        <f>IF(Kundendaten!C797="","",IF(Kundendaten!C797="","",Kundendaten!C797))</f>
        <v/>
      </c>
      <c r="D796" s="38" t="str">
        <f>IF(Kundendaten!C797="","",IF(Kundendaten!D797="","",Kundendaten!D797))</f>
        <v/>
      </c>
      <c r="E796" s="38" t="str">
        <f>IF(Kundendaten!C797="","",IF(Kundendaten!E797="","",Kundendaten!E797))</f>
        <v/>
      </c>
      <c r="F796" s="38" t="str">
        <f>IF(Kundendaten!C797="","",IF(Kundendaten!F797="","",Kundendaten!F797))</f>
        <v/>
      </c>
      <c r="G796" s="37" t="str">
        <f>IF(Kundendaten!C797="","",IF(Kundendaten!G797="","",Kundendaten!G797))</f>
        <v/>
      </c>
      <c r="H796" s="38" t="str">
        <f>IF(Kundendaten!C797="","",IF(Kundendaten!H797="","",Kundendaten!H797))</f>
        <v/>
      </c>
      <c r="I796" s="37" t="str">
        <f>IF(Kundendaten!C797="","",IF(Kundendaten!I797="","",IF(OR(UPPER(Kundendaten!I797)="D",UPPER(Kundendaten!I797)="DE",UPPER(Kundendaten!I797)="DEU",UPPER(Kundendaten!I797)="DEUTSCHLAND",UPPER(Kundendaten!I797)="GERMANY",UPPER(Kundendaten!I797)="GER"),"",IFERROR(UPPER(VLOOKUP(UPPER(Kundendaten!I797),Laendercodes!$A:$B,2,FALSE())),UPPER(Kundendaten!I797)))))</f>
        <v/>
      </c>
      <c r="J796" s="59" t="str">
        <f>IF(Kundendaten!C797="","",Einstellungen!$C$9-Kundendaten!J797)</f>
        <v/>
      </c>
      <c r="K796" s="37" t="str">
        <f>IF(Kundendaten!C797="","",IF(J796&lt;0,-1,IF(J796&gt;Einstellungen!$C$11,0,IF(J796&lt;=Einstellungen!$D$15,5,IF(J796&lt;=Einstellungen!$D$16,4,IF(J796&lt;=Einstellungen!$D$17,3,IF(J796&lt;=Einstellungen!$D$18,2,1)))))))</f>
        <v/>
      </c>
      <c r="L796" s="37" t="str">
        <f>IF(Kundendaten!C797="","",IF(J796&lt;0,-1,IF(J796&gt;Einstellungen!$C$11,0,IF(Kundendaten!K797&gt;=Einstellungen!$C$24,5,IF(Kundendaten!K797&gt;=Einstellungen!$C$25,4,IF(Kundendaten!K797&gt;=Einstellungen!$C$26,3,IF(Kundendaten!K797&gt;=Einstellungen!$C$27,2,1)))))))</f>
        <v/>
      </c>
      <c r="M796" s="37" t="str">
        <f>IF(Kundendaten!C797="","",IF(J796&lt;0,-1,IF(J796&gt;Einstellungen!$C$11,0,IF(Kundendaten!L797&gt;=Einstellungen!$C$32,5,IF(Kundendaten!L797&gt;=Einstellungen!$C$33,4,IF(Kundendaten!L797&gt;=Einstellungen!$C$34,3,IF(Kundendaten!L797&gt;=Einstellungen!$C$35,2,1)))))))</f>
        <v/>
      </c>
      <c r="N796" s="37" t="str">
        <f>IF(Kundendaten!C797="","",IF(K796=-1,"",IF(K796=0,0,IF(SUM(Einstellungen!$G$15,Einstellungen!$G$24,Einstellungen!$G$32)&lt;&gt;100,"—",ROUND((K796*Einstellungen!$G$15+L796*Einstellungen!$G$24+M796*Einstellungen!$G$32)/100,1)))))</f>
        <v/>
      </c>
      <c r="O796" s="37" t="str">
        <f>IF(Kundendaten!C797="","",IF(K796=-1,"⚠ Datenfehler",IF(K796=0,"Inaktiv",IF(SUM(Einstellungen!$G$15,Einstellungen!$G$24,Einstellungen!$G$32)&lt;&gt;100,"—",IF(N796&gt;=4,"Champion",IF(N796&gt;=3,"Entwicklung",IF(N796&gt;=2,"Gefährdet","Abwanderung")))))))</f>
        <v/>
      </c>
    </row>
    <row r="797" spans="2:15" ht="14.25" customHeight="1" x14ac:dyDescent="0.35">
      <c r="B797" s="37" t="str">
        <f>IF(Kundendaten!C798="","",Kundendaten!B798)</f>
        <v/>
      </c>
      <c r="C797" s="38" t="str">
        <f>IF(Kundendaten!C798="","",IF(Kundendaten!C798="","",Kundendaten!C798))</f>
        <v/>
      </c>
      <c r="D797" s="38" t="str">
        <f>IF(Kundendaten!C798="","",IF(Kundendaten!D798="","",Kundendaten!D798))</f>
        <v/>
      </c>
      <c r="E797" s="38" t="str">
        <f>IF(Kundendaten!C798="","",IF(Kundendaten!E798="","",Kundendaten!E798))</f>
        <v/>
      </c>
      <c r="F797" s="38" t="str">
        <f>IF(Kundendaten!C798="","",IF(Kundendaten!F798="","",Kundendaten!F798))</f>
        <v/>
      </c>
      <c r="G797" s="37" t="str">
        <f>IF(Kundendaten!C798="","",IF(Kundendaten!G798="","",Kundendaten!G798))</f>
        <v/>
      </c>
      <c r="H797" s="38" t="str">
        <f>IF(Kundendaten!C798="","",IF(Kundendaten!H798="","",Kundendaten!H798))</f>
        <v/>
      </c>
      <c r="I797" s="37" t="str">
        <f>IF(Kundendaten!C798="","",IF(Kundendaten!I798="","",IF(OR(UPPER(Kundendaten!I798)="D",UPPER(Kundendaten!I798)="DE",UPPER(Kundendaten!I798)="DEU",UPPER(Kundendaten!I798)="DEUTSCHLAND",UPPER(Kundendaten!I798)="GERMANY",UPPER(Kundendaten!I798)="GER"),"",IFERROR(UPPER(VLOOKUP(UPPER(Kundendaten!I798),Laendercodes!$A:$B,2,FALSE())),UPPER(Kundendaten!I798)))))</f>
        <v/>
      </c>
      <c r="J797" s="59" t="str">
        <f>IF(Kundendaten!C798="","",Einstellungen!$C$9-Kundendaten!J798)</f>
        <v/>
      </c>
      <c r="K797" s="37" t="str">
        <f>IF(Kundendaten!C798="","",IF(J797&lt;0,-1,IF(J797&gt;Einstellungen!$C$11,0,IF(J797&lt;=Einstellungen!$D$15,5,IF(J797&lt;=Einstellungen!$D$16,4,IF(J797&lt;=Einstellungen!$D$17,3,IF(J797&lt;=Einstellungen!$D$18,2,1)))))))</f>
        <v/>
      </c>
      <c r="L797" s="37" t="str">
        <f>IF(Kundendaten!C798="","",IF(J797&lt;0,-1,IF(J797&gt;Einstellungen!$C$11,0,IF(Kundendaten!K798&gt;=Einstellungen!$C$24,5,IF(Kundendaten!K798&gt;=Einstellungen!$C$25,4,IF(Kundendaten!K798&gt;=Einstellungen!$C$26,3,IF(Kundendaten!K798&gt;=Einstellungen!$C$27,2,1)))))))</f>
        <v/>
      </c>
      <c r="M797" s="37" t="str">
        <f>IF(Kundendaten!C798="","",IF(J797&lt;0,-1,IF(J797&gt;Einstellungen!$C$11,0,IF(Kundendaten!L798&gt;=Einstellungen!$C$32,5,IF(Kundendaten!L798&gt;=Einstellungen!$C$33,4,IF(Kundendaten!L798&gt;=Einstellungen!$C$34,3,IF(Kundendaten!L798&gt;=Einstellungen!$C$35,2,1)))))))</f>
        <v/>
      </c>
      <c r="N797" s="37" t="str">
        <f>IF(Kundendaten!C798="","",IF(K797=-1,"",IF(K797=0,0,IF(SUM(Einstellungen!$G$15,Einstellungen!$G$24,Einstellungen!$G$32)&lt;&gt;100,"—",ROUND((K797*Einstellungen!$G$15+L797*Einstellungen!$G$24+M797*Einstellungen!$G$32)/100,1)))))</f>
        <v/>
      </c>
      <c r="O797" s="37" t="str">
        <f>IF(Kundendaten!C798="","",IF(K797=-1,"⚠ Datenfehler",IF(K797=0,"Inaktiv",IF(SUM(Einstellungen!$G$15,Einstellungen!$G$24,Einstellungen!$G$32)&lt;&gt;100,"—",IF(N797&gt;=4,"Champion",IF(N797&gt;=3,"Entwicklung",IF(N797&gt;=2,"Gefährdet","Abwanderung")))))))</f>
        <v/>
      </c>
    </row>
    <row r="798" spans="2:15" ht="14.25" customHeight="1" x14ac:dyDescent="0.35">
      <c r="B798" s="37" t="str">
        <f>IF(Kundendaten!C799="","",Kundendaten!B799)</f>
        <v/>
      </c>
      <c r="C798" s="38" t="str">
        <f>IF(Kundendaten!C799="","",IF(Kundendaten!C799="","",Kundendaten!C799))</f>
        <v/>
      </c>
      <c r="D798" s="38" t="str">
        <f>IF(Kundendaten!C799="","",IF(Kundendaten!D799="","",Kundendaten!D799))</f>
        <v/>
      </c>
      <c r="E798" s="38" t="str">
        <f>IF(Kundendaten!C799="","",IF(Kundendaten!E799="","",Kundendaten!E799))</f>
        <v/>
      </c>
      <c r="F798" s="38" t="str">
        <f>IF(Kundendaten!C799="","",IF(Kundendaten!F799="","",Kundendaten!F799))</f>
        <v/>
      </c>
      <c r="G798" s="37" t="str">
        <f>IF(Kundendaten!C799="","",IF(Kundendaten!G799="","",Kundendaten!G799))</f>
        <v/>
      </c>
      <c r="H798" s="38" t="str">
        <f>IF(Kundendaten!C799="","",IF(Kundendaten!H799="","",Kundendaten!H799))</f>
        <v/>
      </c>
      <c r="I798" s="37" t="str">
        <f>IF(Kundendaten!C799="","",IF(Kundendaten!I799="","",IF(OR(UPPER(Kundendaten!I799)="D",UPPER(Kundendaten!I799)="DE",UPPER(Kundendaten!I799)="DEU",UPPER(Kundendaten!I799)="DEUTSCHLAND",UPPER(Kundendaten!I799)="GERMANY",UPPER(Kundendaten!I799)="GER"),"",IFERROR(UPPER(VLOOKUP(UPPER(Kundendaten!I799),Laendercodes!$A:$B,2,FALSE())),UPPER(Kundendaten!I799)))))</f>
        <v/>
      </c>
      <c r="J798" s="59" t="str">
        <f>IF(Kundendaten!C799="","",Einstellungen!$C$9-Kundendaten!J799)</f>
        <v/>
      </c>
      <c r="K798" s="37" t="str">
        <f>IF(Kundendaten!C799="","",IF(J798&lt;0,-1,IF(J798&gt;Einstellungen!$C$11,0,IF(J798&lt;=Einstellungen!$D$15,5,IF(J798&lt;=Einstellungen!$D$16,4,IF(J798&lt;=Einstellungen!$D$17,3,IF(J798&lt;=Einstellungen!$D$18,2,1)))))))</f>
        <v/>
      </c>
      <c r="L798" s="37" t="str">
        <f>IF(Kundendaten!C799="","",IF(J798&lt;0,-1,IF(J798&gt;Einstellungen!$C$11,0,IF(Kundendaten!K799&gt;=Einstellungen!$C$24,5,IF(Kundendaten!K799&gt;=Einstellungen!$C$25,4,IF(Kundendaten!K799&gt;=Einstellungen!$C$26,3,IF(Kundendaten!K799&gt;=Einstellungen!$C$27,2,1)))))))</f>
        <v/>
      </c>
      <c r="M798" s="37" t="str">
        <f>IF(Kundendaten!C799="","",IF(J798&lt;0,-1,IF(J798&gt;Einstellungen!$C$11,0,IF(Kundendaten!L799&gt;=Einstellungen!$C$32,5,IF(Kundendaten!L799&gt;=Einstellungen!$C$33,4,IF(Kundendaten!L799&gt;=Einstellungen!$C$34,3,IF(Kundendaten!L799&gt;=Einstellungen!$C$35,2,1)))))))</f>
        <v/>
      </c>
      <c r="N798" s="37" t="str">
        <f>IF(Kundendaten!C799="","",IF(K798=-1,"",IF(K798=0,0,IF(SUM(Einstellungen!$G$15,Einstellungen!$G$24,Einstellungen!$G$32)&lt;&gt;100,"—",ROUND((K798*Einstellungen!$G$15+L798*Einstellungen!$G$24+M798*Einstellungen!$G$32)/100,1)))))</f>
        <v/>
      </c>
      <c r="O798" s="37" t="str">
        <f>IF(Kundendaten!C799="","",IF(K798=-1,"⚠ Datenfehler",IF(K798=0,"Inaktiv",IF(SUM(Einstellungen!$G$15,Einstellungen!$G$24,Einstellungen!$G$32)&lt;&gt;100,"—",IF(N798&gt;=4,"Champion",IF(N798&gt;=3,"Entwicklung",IF(N798&gt;=2,"Gefährdet","Abwanderung")))))))</f>
        <v/>
      </c>
    </row>
    <row r="799" spans="2:15" ht="14.25" customHeight="1" x14ac:dyDescent="0.35">
      <c r="B799" s="37" t="str">
        <f>IF(Kundendaten!C800="","",Kundendaten!B800)</f>
        <v/>
      </c>
      <c r="C799" s="38" t="str">
        <f>IF(Kundendaten!C800="","",IF(Kundendaten!C800="","",Kundendaten!C800))</f>
        <v/>
      </c>
      <c r="D799" s="38" t="str">
        <f>IF(Kundendaten!C800="","",IF(Kundendaten!D800="","",Kundendaten!D800))</f>
        <v/>
      </c>
      <c r="E799" s="38" t="str">
        <f>IF(Kundendaten!C800="","",IF(Kundendaten!E800="","",Kundendaten!E800))</f>
        <v/>
      </c>
      <c r="F799" s="38" t="str">
        <f>IF(Kundendaten!C800="","",IF(Kundendaten!F800="","",Kundendaten!F800))</f>
        <v/>
      </c>
      <c r="G799" s="37" t="str">
        <f>IF(Kundendaten!C800="","",IF(Kundendaten!G800="","",Kundendaten!G800))</f>
        <v/>
      </c>
      <c r="H799" s="38" t="str">
        <f>IF(Kundendaten!C800="","",IF(Kundendaten!H800="","",Kundendaten!H800))</f>
        <v/>
      </c>
      <c r="I799" s="37" t="str">
        <f>IF(Kundendaten!C800="","",IF(Kundendaten!I800="","",IF(OR(UPPER(Kundendaten!I800)="D",UPPER(Kundendaten!I800)="DE",UPPER(Kundendaten!I800)="DEU",UPPER(Kundendaten!I800)="DEUTSCHLAND",UPPER(Kundendaten!I800)="GERMANY",UPPER(Kundendaten!I800)="GER"),"",IFERROR(UPPER(VLOOKUP(UPPER(Kundendaten!I800),Laendercodes!$A:$B,2,FALSE())),UPPER(Kundendaten!I800)))))</f>
        <v/>
      </c>
      <c r="J799" s="59" t="str">
        <f>IF(Kundendaten!C800="","",Einstellungen!$C$9-Kundendaten!J800)</f>
        <v/>
      </c>
      <c r="K799" s="37" t="str">
        <f>IF(Kundendaten!C800="","",IF(J799&lt;0,-1,IF(J799&gt;Einstellungen!$C$11,0,IF(J799&lt;=Einstellungen!$D$15,5,IF(J799&lt;=Einstellungen!$D$16,4,IF(J799&lt;=Einstellungen!$D$17,3,IF(J799&lt;=Einstellungen!$D$18,2,1)))))))</f>
        <v/>
      </c>
      <c r="L799" s="37" t="str">
        <f>IF(Kundendaten!C800="","",IF(J799&lt;0,-1,IF(J799&gt;Einstellungen!$C$11,0,IF(Kundendaten!K800&gt;=Einstellungen!$C$24,5,IF(Kundendaten!K800&gt;=Einstellungen!$C$25,4,IF(Kundendaten!K800&gt;=Einstellungen!$C$26,3,IF(Kundendaten!K800&gt;=Einstellungen!$C$27,2,1)))))))</f>
        <v/>
      </c>
      <c r="M799" s="37" t="str">
        <f>IF(Kundendaten!C800="","",IF(J799&lt;0,-1,IF(J799&gt;Einstellungen!$C$11,0,IF(Kundendaten!L800&gt;=Einstellungen!$C$32,5,IF(Kundendaten!L800&gt;=Einstellungen!$C$33,4,IF(Kundendaten!L800&gt;=Einstellungen!$C$34,3,IF(Kundendaten!L800&gt;=Einstellungen!$C$35,2,1)))))))</f>
        <v/>
      </c>
      <c r="N799" s="37" t="str">
        <f>IF(Kundendaten!C800="","",IF(K799=-1,"",IF(K799=0,0,IF(SUM(Einstellungen!$G$15,Einstellungen!$G$24,Einstellungen!$G$32)&lt;&gt;100,"—",ROUND((K799*Einstellungen!$G$15+L799*Einstellungen!$G$24+M799*Einstellungen!$G$32)/100,1)))))</f>
        <v/>
      </c>
      <c r="O799" s="37" t="str">
        <f>IF(Kundendaten!C800="","",IF(K799=-1,"⚠ Datenfehler",IF(K799=0,"Inaktiv",IF(SUM(Einstellungen!$G$15,Einstellungen!$G$24,Einstellungen!$G$32)&lt;&gt;100,"—",IF(N799&gt;=4,"Champion",IF(N799&gt;=3,"Entwicklung",IF(N799&gt;=2,"Gefährdet","Abwanderung")))))))</f>
        <v/>
      </c>
    </row>
    <row r="800" spans="2:15" ht="14.25" customHeight="1" x14ac:dyDescent="0.35">
      <c r="B800" s="37" t="str">
        <f>IF(Kundendaten!C801="","",Kundendaten!B801)</f>
        <v/>
      </c>
      <c r="C800" s="38" t="str">
        <f>IF(Kundendaten!C801="","",IF(Kundendaten!C801="","",Kundendaten!C801))</f>
        <v/>
      </c>
      <c r="D800" s="38" t="str">
        <f>IF(Kundendaten!C801="","",IF(Kundendaten!D801="","",Kundendaten!D801))</f>
        <v/>
      </c>
      <c r="E800" s="38" t="str">
        <f>IF(Kundendaten!C801="","",IF(Kundendaten!E801="","",Kundendaten!E801))</f>
        <v/>
      </c>
      <c r="F800" s="38" t="str">
        <f>IF(Kundendaten!C801="","",IF(Kundendaten!F801="","",Kundendaten!F801))</f>
        <v/>
      </c>
      <c r="G800" s="37" t="str">
        <f>IF(Kundendaten!C801="","",IF(Kundendaten!G801="","",Kundendaten!G801))</f>
        <v/>
      </c>
      <c r="H800" s="38" t="str">
        <f>IF(Kundendaten!C801="","",IF(Kundendaten!H801="","",Kundendaten!H801))</f>
        <v/>
      </c>
      <c r="I800" s="37" t="str">
        <f>IF(Kundendaten!C801="","",IF(Kundendaten!I801="","",IF(OR(UPPER(Kundendaten!I801)="D",UPPER(Kundendaten!I801)="DE",UPPER(Kundendaten!I801)="DEU",UPPER(Kundendaten!I801)="DEUTSCHLAND",UPPER(Kundendaten!I801)="GERMANY",UPPER(Kundendaten!I801)="GER"),"",IFERROR(UPPER(VLOOKUP(UPPER(Kundendaten!I801),Laendercodes!$A:$B,2,FALSE())),UPPER(Kundendaten!I801)))))</f>
        <v/>
      </c>
      <c r="J800" s="59" t="str">
        <f>IF(Kundendaten!C801="","",Einstellungen!$C$9-Kundendaten!J801)</f>
        <v/>
      </c>
      <c r="K800" s="37" t="str">
        <f>IF(Kundendaten!C801="","",IF(J800&lt;0,-1,IF(J800&gt;Einstellungen!$C$11,0,IF(J800&lt;=Einstellungen!$D$15,5,IF(J800&lt;=Einstellungen!$D$16,4,IF(J800&lt;=Einstellungen!$D$17,3,IF(J800&lt;=Einstellungen!$D$18,2,1)))))))</f>
        <v/>
      </c>
      <c r="L800" s="37" t="str">
        <f>IF(Kundendaten!C801="","",IF(J800&lt;0,-1,IF(J800&gt;Einstellungen!$C$11,0,IF(Kundendaten!K801&gt;=Einstellungen!$C$24,5,IF(Kundendaten!K801&gt;=Einstellungen!$C$25,4,IF(Kundendaten!K801&gt;=Einstellungen!$C$26,3,IF(Kundendaten!K801&gt;=Einstellungen!$C$27,2,1)))))))</f>
        <v/>
      </c>
      <c r="M800" s="37" t="str">
        <f>IF(Kundendaten!C801="","",IF(J800&lt;0,-1,IF(J800&gt;Einstellungen!$C$11,0,IF(Kundendaten!L801&gt;=Einstellungen!$C$32,5,IF(Kundendaten!L801&gt;=Einstellungen!$C$33,4,IF(Kundendaten!L801&gt;=Einstellungen!$C$34,3,IF(Kundendaten!L801&gt;=Einstellungen!$C$35,2,1)))))))</f>
        <v/>
      </c>
      <c r="N800" s="37" t="str">
        <f>IF(Kundendaten!C801="","",IF(K800=-1,"",IF(K800=0,0,IF(SUM(Einstellungen!$G$15,Einstellungen!$G$24,Einstellungen!$G$32)&lt;&gt;100,"—",ROUND((K800*Einstellungen!$G$15+L800*Einstellungen!$G$24+M800*Einstellungen!$G$32)/100,1)))))</f>
        <v/>
      </c>
      <c r="O800" s="37" t="str">
        <f>IF(Kundendaten!C801="","",IF(K800=-1,"⚠ Datenfehler",IF(K800=0,"Inaktiv",IF(SUM(Einstellungen!$G$15,Einstellungen!$G$24,Einstellungen!$G$32)&lt;&gt;100,"—",IF(N800&gt;=4,"Champion",IF(N800&gt;=3,"Entwicklung",IF(N800&gt;=2,"Gefährdet","Abwanderung")))))))</f>
        <v/>
      </c>
    </row>
    <row r="801" spans="2:15" ht="14.25" customHeight="1" x14ac:dyDescent="0.35">
      <c r="B801" s="37" t="str">
        <f>IF(Kundendaten!C802="","",Kundendaten!B802)</f>
        <v/>
      </c>
      <c r="C801" s="38" t="str">
        <f>IF(Kundendaten!C802="","",IF(Kundendaten!C802="","",Kundendaten!C802))</f>
        <v/>
      </c>
      <c r="D801" s="38" t="str">
        <f>IF(Kundendaten!C802="","",IF(Kundendaten!D802="","",Kundendaten!D802))</f>
        <v/>
      </c>
      <c r="E801" s="38" t="str">
        <f>IF(Kundendaten!C802="","",IF(Kundendaten!E802="","",Kundendaten!E802))</f>
        <v/>
      </c>
      <c r="F801" s="38" t="str">
        <f>IF(Kundendaten!C802="","",IF(Kundendaten!F802="","",Kundendaten!F802))</f>
        <v/>
      </c>
      <c r="G801" s="37" t="str">
        <f>IF(Kundendaten!C802="","",IF(Kundendaten!G802="","",Kundendaten!G802))</f>
        <v/>
      </c>
      <c r="H801" s="38" t="str">
        <f>IF(Kundendaten!C802="","",IF(Kundendaten!H802="","",Kundendaten!H802))</f>
        <v/>
      </c>
      <c r="I801" s="37" t="str">
        <f>IF(Kundendaten!C802="","",IF(Kundendaten!I802="","",IF(OR(UPPER(Kundendaten!I802)="D",UPPER(Kundendaten!I802)="DE",UPPER(Kundendaten!I802)="DEU",UPPER(Kundendaten!I802)="DEUTSCHLAND",UPPER(Kundendaten!I802)="GERMANY",UPPER(Kundendaten!I802)="GER"),"",IFERROR(UPPER(VLOOKUP(UPPER(Kundendaten!I802),Laendercodes!$A:$B,2,FALSE())),UPPER(Kundendaten!I802)))))</f>
        <v/>
      </c>
      <c r="J801" s="59" t="str">
        <f>IF(Kundendaten!C802="","",Einstellungen!$C$9-Kundendaten!J802)</f>
        <v/>
      </c>
      <c r="K801" s="37" t="str">
        <f>IF(Kundendaten!C802="","",IF(J801&lt;0,-1,IF(J801&gt;Einstellungen!$C$11,0,IF(J801&lt;=Einstellungen!$D$15,5,IF(J801&lt;=Einstellungen!$D$16,4,IF(J801&lt;=Einstellungen!$D$17,3,IF(J801&lt;=Einstellungen!$D$18,2,1)))))))</f>
        <v/>
      </c>
      <c r="L801" s="37" t="str">
        <f>IF(Kundendaten!C802="","",IF(J801&lt;0,-1,IF(J801&gt;Einstellungen!$C$11,0,IF(Kundendaten!K802&gt;=Einstellungen!$C$24,5,IF(Kundendaten!K802&gt;=Einstellungen!$C$25,4,IF(Kundendaten!K802&gt;=Einstellungen!$C$26,3,IF(Kundendaten!K802&gt;=Einstellungen!$C$27,2,1)))))))</f>
        <v/>
      </c>
      <c r="M801" s="37" t="str">
        <f>IF(Kundendaten!C802="","",IF(J801&lt;0,-1,IF(J801&gt;Einstellungen!$C$11,0,IF(Kundendaten!L802&gt;=Einstellungen!$C$32,5,IF(Kundendaten!L802&gt;=Einstellungen!$C$33,4,IF(Kundendaten!L802&gt;=Einstellungen!$C$34,3,IF(Kundendaten!L802&gt;=Einstellungen!$C$35,2,1)))))))</f>
        <v/>
      </c>
      <c r="N801" s="37" t="str">
        <f>IF(Kundendaten!C802="","",IF(K801=-1,"",IF(K801=0,0,IF(SUM(Einstellungen!$G$15,Einstellungen!$G$24,Einstellungen!$G$32)&lt;&gt;100,"—",ROUND((K801*Einstellungen!$G$15+L801*Einstellungen!$G$24+M801*Einstellungen!$G$32)/100,1)))))</f>
        <v/>
      </c>
      <c r="O801" s="37" t="str">
        <f>IF(Kundendaten!C802="","",IF(K801=-1,"⚠ Datenfehler",IF(K801=0,"Inaktiv",IF(SUM(Einstellungen!$G$15,Einstellungen!$G$24,Einstellungen!$G$32)&lt;&gt;100,"—",IF(N801&gt;=4,"Champion",IF(N801&gt;=3,"Entwicklung",IF(N801&gt;=2,"Gefährdet","Abwanderung")))))))</f>
        <v/>
      </c>
    </row>
    <row r="802" spans="2:15" ht="14.25" customHeight="1" x14ac:dyDescent="0.35">
      <c r="B802" s="37" t="str">
        <f>IF(Kundendaten!C803="","",Kundendaten!B803)</f>
        <v/>
      </c>
      <c r="C802" s="38" t="str">
        <f>IF(Kundendaten!C803="","",IF(Kundendaten!C803="","",Kundendaten!C803))</f>
        <v/>
      </c>
      <c r="D802" s="38" t="str">
        <f>IF(Kundendaten!C803="","",IF(Kundendaten!D803="","",Kundendaten!D803))</f>
        <v/>
      </c>
      <c r="E802" s="38" t="str">
        <f>IF(Kundendaten!C803="","",IF(Kundendaten!E803="","",Kundendaten!E803))</f>
        <v/>
      </c>
      <c r="F802" s="38" t="str">
        <f>IF(Kundendaten!C803="","",IF(Kundendaten!F803="","",Kundendaten!F803))</f>
        <v/>
      </c>
      <c r="G802" s="37" t="str">
        <f>IF(Kundendaten!C803="","",IF(Kundendaten!G803="","",Kundendaten!G803))</f>
        <v/>
      </c>
      <c r="H802" s="38" t="str">
        <f>IF(Kundendaten!C803="","",IF(Kundendaten!H803="","",Kundendaten!H803))</f>
        <v/>
      </c>
      <c r="I802" s="37" t="str">
        <f>IF(Kundendaten!C803="","",IF(Kundendaten!I803="","",IF(OR(UPPER(Kundendaten!I803)="D",UPPER(Kundendaten!I803)="DE",UPPER(Kundendaten!I803)="DEU",UPPER(Kundendaten!I803)="DEUTSCHLAND",UPPER(Kundendaten!I803)="GERMANY",UPPER(Kundendaten!I803)="GER"),"",IFERROR(UPPER(VLOOKUP(UPPER(Kundendaten!I803),Laendercodes!$A:$B,2,FALSE())),UPPER(Kundendaten!I803)))))</f>
        <v/>
      </c>
      <c r="J802" s="59" t="str">
        <f>IF(Kundendaten!C803="","",Einstellungen!$C$9-Kundendaten!J803)</f>
        <v/>
      </c>
      <c r="K802" s="37" t="str">
        <f>IF(Kundendaten!C803="","",IF(J802&lt;0,-1,IF(J802&gt;Einstellungen!$C$11,0,IF(J802&lt;=Einstellungen!$D$15,5,IF(J802&lt;=Einstellungen!$D$16,4,IF(J802&lt;=Einstellungen!$D$17,3,IF(J802&lt;=Einstellungen!$D$18,2,1)))))))</f>
        <v/>
      </c>
      <c r="L802" s="37" t="str">
        <f>IF(Kundendaten!C803="","",IF(J802&lt;0,-1,IF(J802&gt;Einstellungen!$C$11,0,IF(Kundendaten!K803&gt;=Einstellungen!$C$24,5,IF(Kundendaten!K803&gt;=Einstellungen!$C$25,4,IF(Kundendaten!K803&gt;=Einstellungen!$C$26,3,IF(Kundendaten!K803&gt;=Einstellungen!$C$27,2,1)))))))</f>
        <v/>
      </c>
      <c r="M802" s="37" t="str">
        <f>IF(Kundendaten!C803="","",IF(J802&lt;0,-1,IF(J802&gt;Einstellungen!$C$11,0,IF(Kundendaten!L803&gt;=Einstellungen!$C$32,5,IF(Kundendaten!L803&gt;=Einstellungen!$C$33,4,IF(Kundendaten!L803&gt;=Einstellungen!$C$34,3,IF(Kundendaten!L803&gt;=Einstellungen!$C$35,2,1)))))))</f>
        <v/>
      </c>
      <c r="N802" s="37" t="str">
        <f>IF(Kundendaten!C803="","",IF(K802=-1,"",IF(K802=0,0,IF(SUM(Einstellungen!$G$15,Einstellungen!$G$24,Einstellungen!$G$32)&lt;&gt;100,"—",ROUND((K802*Einstellungen!$G$15+L802*Einstellungen!$G$24+M802*Einstellungen!$G$32)/100,1)))))</f>
        <v/>
      </c>
      <c r="O802" s="37" t="str">
        <f>IF(Kundendaten!C803="","",IF(K802=-1,"⚠ Datenfehler",IF(K802=0,"Inaktiv",IF(SUM(Einstellungen!$G$15,Einstellungen!$G$24,Einstellungen!$G$32)&lt;&gt;100,"—",IF(N802&gt;=4,"Champion",IF(N802&gt;=3,"Entwicklung",IF(N802&gt;=2,"Gefährdet","Abwanderung")))))))</f>
        <v/>
      </c>
    </row>
    <row r="803" spans="2:15" ht="14.25" customHeight="1" x14ac:dyDescent="0.35">
      <c r="B803" s="37" t="str">
        <f>IF(Kundendaten!C804="","",Kundendaten!B804)</f>
        <v/>
      </c>
      <c r="C803" s="38" t="str">
        <f>IF(Kundendaten!C804="","",IF(Kundendaten!C804="","",Kundendaten!C804))</f>
        <v/>
      </c>
      <c r="D803" s="38" t="str">
        <f>IF(Kundendaten!C804="","",IF(Kundendaten!D804="","",Kundendaten!D804))</f>
        <v/>
      </c>
      <c r="E803" s="38" t="str">
        <f>IF(Kundendaten!C804="","",IF(Kundendaten!E804="","",Kundendaten!E804))</f>
        <v/>
      </c>
      <c r="F803" s="38" t="str">
        <f>IF(Kundendaten!C804="","",IF(Kundendaten!F804="","",Kundendaten!F804))</f>
        <v/>
      </c>
      <c r="G803" s="37" t="str">
        <f>IF(Kundendaten!C804="","",IF(Kundendaten!G804="","",Kundendaten!G804))</f>
        <v/>
      </c>
      <c r="H803" s="38" t="str">
        <f>IF(Kundendaten!C804="","",IF(Kundendaten!H804="","",Kundendaten!H804))</f>
        <v/>
      </c>
      <c r="I803" s="37" t="str">
        <f>IF(Kundendaten!C804="","",IF(Kundendaten!I804="","",IF(OR(UPPER(Kundendaten!I804)="D",UPPER(Kundendaten!I804)="DE",UPPER(Kundendaten!I804)="DEU",UPPER(Kundendaten!I804)="DEUTSCHLAND",UPPER(Kundendaten!I804)="GERMANY",UPPER(Kundendaten!I804)="GER"),"",IFERROR(UPPER(VLOOKUP(UPPER(Kundendaten!I804),Laendercodes!$A:$B,2,FALSE())),UPPER(Kundendaten!I804)))))</f>
        <v/>
      </c>
      <c r="J803" s="59" t="str">
        <f>IF(Kundendaten!C804="","",Einstellungen!$C$9-Kundendaten!J804)</f>
        <v/>
      </c>
      <c r="K803" s="37" t="str">
        <f>IF(Kundendaten!C804="","",IF(J803&lt;0,-1,IF(J803&gt;Einstellungen!$C$11,0,IF(J803&lt;=Einstellungen!$D$15,5,IF(J803&lt;=Einstellungen!$D$16,4,IF(J803&lt;=Einstellungen!$D$17,3,IF(J803&lt;=Einstellungen!$D$18,2,1)))))))</f>
        <v/>
      </c>
      <c r="L803" s="37" t="str">
        <f>IF(Kundendaten!C804="","",IF(J803&lt;0,-1,IF(J803&gt;Einstellungen!$C$11,0,IF(Kundendaten!K804&gt;=Einstellungen!$C$24,5,IF(Kundendaten!K804&gt;=Einstellungen!$C$25,4,IF(Kundendaten!K804&gt;=Einstellungen!$C$26,3,IF(Kundendaten!K804&gt;=Einstellungen!$C$27,2,1)))))))</f>
        <v/>
      </c>
      <c r="M803" s="37" t="str">
        <f>IF(Kundendaten!C804="","",IF(J803&lt;0,-1,IF(J803&gt;Einstellungen!$C$11,0,IF(Kundendaten!L804&gt;=Einstellungen!$C$32,5,IF(Kundendaten!L804&gt;=Einstellungen!$C$33,4,IF(Kundendaten!L804&gt;=Einstellungen!$C$34,3,IF(Kundendaten!L804&gt;=Einstellungen!$C$35,2,1)))))))</f>
        <v/>
      </c>
      <c r="N803" s="37" t="str">
        <f>IF(Kundendaten!C804="","",IF(K803=-1,"",IF(K803=0,0,IF(SUM(Einstellungen!$G$15,Einstellungen!$G$24,Einstellungen!$G$32)&lt;&gt;100,"—",ROUND((K803*Einstellungen!$G$15+L803*Einstellungen!$G$24+M803*Einstellungen!$G$32)/100,1)))))</f>
        <v/>
      </c>
      <c r="O803" s="37" t="str">
        <f>IF(Kundendaten!C804="","",IF(K803=-1,"⚠ Datenfehler",IF(K803=0,"Inaktiv",IF(SUM(Einstellungen!$G$15,Einstellungen!$G$24,Einstellungen!$G$32)&lt;&gt;100,"—",IF(N803&gt;=4,"Champion",IF(N803&gt;=3,"Entwicklung",IF(N803&gt;=2,"Gefährdet","Abwanderung")))))))</f>
        <v/>
      </c>
    </row>
    <row r="804" spans="2:15" ht="14.25" customHeight="1" x14ac:dyDescent="0.35">
      <c r="B804" s="37" t="str">
        <f>IF(Kundendaten!C805="","",Kundendaten!B805)</f>
        <v/>
      </c>
      <c r="C804" s="38" t="str">
        <f>IF(Kundendaten!C805="","",IF(Kundendaten!C805="","",Kundendaten!C805))</f>
        <v/>
      </c>
      <c r="D804" s="38" t="str">
        <f>IF(Kundendaten!C805="","",IF(Kundendaten!D805="","",Kundendaten!D805))</f>
        <v/>
      </c>
      <c r="E804" s="38" t="str">
        <f>IF(Kundendaten!C805="","",IF(Kundendaten!E805="","",Kundendaten!E805))</f>
        <v/>
      </c>
      <c r="F804" s="38" t="str">
        <f>IF(Kundendaten!C805="","",IF(Kundendaten!F805="","",Kundendaten!F805))</f>
        <v/>
      </c>
      <c r="G804" s="37" t="str">
        <f>IF(Kundendaten!C805="","",IF(Kundendaten!G805="","",Kundendaten!G805))</f>
        <v/>
      </c>
      <c r="H804" s="38" t="str">
        <f>IF(Kundendaten!C805="","",IF(Kundendaten!H805="","",Kundendaten!H805))</f>
        <v/>
      </c>
      <c r="I804" s="37" t="str">
        <f>IF(Kundendaten!C805="","",IF(Kundendaten!I805="","",IF(OR(UPPER(Kundendaten!I805)="D",UPPER(Kundendaten!I805)="DE",UPPER(Kundendaten!I805)="DEU",UPPER(Kundendaten!I805)="DEUTSCHLAND",UPPER(Kundendaten!I805)="GERMANY",UPPER(Kundendaten!I805)="GER"),"",IFERROR(UPPER(VLOOKUP(UPPER(Kundendaten!I805),Laendercodes!$A:$B,2,FALSE())),UPPER(Kundendaten!I805)))))</f>
        <v/>
      </c>
      <c r="J804" s="59" t="str">
        <f>IF(Kundendaten!C805="","",Einstellungen!$C$9-Kundendaten!J805)</f>
        <v/>
      </c>
      <c r="K804" s="37" t="str">
        <f>IF(Kundendaten!C805="","",IF(J804&lt;0,-1,IF(J804&gt;Einstellungen!$C$11,0,IF(J804&lt;=Einstellungen!$D$15,5,IF(J804&lt;=Einstellungen!$D$16,4,IF(J804&lt;=Einstellungen!$D$17,3,IF(J804&lt;=Einstellungen!$D$18,2,1)))))))</f>
        <v/>
      </c>
      <c r="L804" s="37" t="str">
        <f>IF(Kundendaten!C805="","",IF(J804&lt;0,-1,IF(J804&gt;Einstellungen!$C$11,0,IF(Kundendaten!K805&gt;=Einstellungen!$C$24,5,IF(Kundendaten!K805&gt;=Einstellungen!$C$25,4,IF(Kundendaten!K805&gt;=Einstellungen!$C$26,3,IF(Kundendaten!K805&gt;=Einstellungen!$C$27,2,1)))))))</f>
        <v/>
      </c>
      <c r="M804" s="37" t="str">
        <f>IF(Kundendaten!C805="","",IF(J804&lt;0,-1,IF(J804&gt;Einstellungen!$C$11,0,IF(Kundendaten!L805&gt;=Einstellungen!$C$32,5,IF(Kundendaten!L805&gt;=Einstellungen!$C$33,4,IF(Kundendaten!L805&gt;=Einstellungen!$C$34,3,IF(Kundendaten!L805&gt;=Einstellungen!$C$35,2,1)))))))</f>
        <v/>
      </c>
      <c r="N804" s="37" t="str">
        <f>IF(Kundendaten!C805="","",IF(K804=-1,"",IF(K804=0,0,IF(SUM(Einstellungen!$G$15,Einstellungen!$G$24,Einstellungen!$G$32)&lt;&gt;100,"—",ROUND((K804*Einstellungen!$G$15+L804*Einstellungen!$G$24+M804*Einstellungen!$G$32)/100,1)))))</f>
        <v/>
      </c>
      <c r="O804" s="37" t="str">
        <f>IF(Kundendaten!C805="","",IF(K804=-1,"⚠ Datenfehler",IF(K804=0,"Inaktiv",IF(SUM(Einstellungen!$G$15,Einstellungen!$G$24,Einstellungen!$G$32)&lt;&gt;100,"—",IF(N804&gt;=4,"Champion",IF(N804&gt;=3,"Entwicklung",IF(N804&gt;=2,"Gefährdet","Abwanderung")))))))</f>
        <v/>
      </c>
    </row>
    <row r="805" spans="2:15" ht="14.25" customHeight="1" x14ac:dyDescent="0.35">
      <c r="B805" s="37" t="str">
        <f>IF(Kundendaten!C806="","",Kundendaten!B806)</f>
        <v/>
      </c>
      <c r="C805" s="38" t="str">
        <f>IF(Kundendaten!C806="","",IF(Kundendaten!C806="","",Kundendaten!C806))</f>
        <v/>
      </c>
      <c r="D805" s="38" t="str">
        <f>IF(Kundendaten!C806="","",IF(Kundendaten!D806="","",Kundendaten!D806))</f>
        <v/>
      </c>
      <c r="E805" s="38" t="str">
        <f>IF(Kundendaten!C806="","",IF(Kundendaten!E806="","",Kundendaten!E806))</f>
        <v/>
      </c>
      <c r="F805" s="38" t="str">
        <f>IF(Kundendaten!C806="","",IF(Kundendaten!F806="","",Kundendaten!F806))</f>
        <v/>
      </c>
      <c r="G805" s="37" t="str">
        <f>IF(Kundendaten!C806="","",IF(Kundendaten!G806="","",Kundendaten!G806))</f>
        <v/>
      </c>
      <c r="H805" s="38" t="str">
        <f>IF(Kundendaten!C806="","",IF(Kundendaten!H806="","",Kundendaten!H806))</f>
        <v/>
      </c>
      <c r="I805" s="37" t="str">
        <f>IF(Kundendaten!C806="","",IF(Kundendaten!I806="","",IF(OR(UPPER(Kundendaten!I806)="D",UPPER(Kundendaten!I806)="DE",UPPER(Kundendaten!I806)="DEU",UPPER(Kundendaten!I806)="DEUTSCHLAND",UPPER(Kundendaten!I806)="GERMANY",UPPER(Kundendaten!I806)="GER"),"",IFERROR(UPPER(VLOOKUP(UPPER(Kundendaten!I806),Laendercodes!$A:$B,2,FALSE())),UPPER(Kundendaten!I806)))))</f>
        <v/>
      </c>
      <c r="J805" s="59" t="str">
        <f>IF(Kundendaten!C806="","",Einstellungen!$C$9-Kundendaten!J806)</f>
        <v/>
      </c>
      <c r="K805" s="37" t="str">
        <f>IF(Kundendaten!C806="","",IF(J805&lt;0,-1,IF(J805&gt;Einstellungen!$C$11,0,IF(J805&lt;=Einstellungen!$D$15,5,IF(J805&lt;=Einstellungen!$D$16,4,IF(J805&lt;=Einstellungen!$D$17,3,IF(J805&lt;=Einstellungen!$D$18,2,1)))))))</f>
        <v/>
      </c>
      <c r="L805" s="37" t="str">
        <f>IF(Kundendaten!C806="","",IF(J805&lt;0,-1,IF(J805&gt;Einstellungen!$C$11,0,IF(Kundendaten!K806&gt;=Einstellungen!$C$24,5,IF(Kundendaten!K806&gt;=Einstellungen!$C$25,4,IF(Kundendaten!K806&gt;=Einstellungen!$C$26,3,IF(Kundendaten!K806&gt;=Einstellungen!$C$27,2,1)))))))</f>
        <v/>
      </c>
      <c r="M805" s="37" t="str">
        <f>IF(Kundendaten!C806="","",IF(J805&lt;0,-1,IF(J805&gt;Einstellungen!$C$11,0,IF(Kundendaten!L806&gt;=Einstellungen!$C$32,5,IF(Kundendaten!L806&gt;=Einstellungen!$C$33,4,IF(Kundendaten!L806&gt;=Einstellungen!$C$34,3,IF(Kundendaten!L806&gt;=Einstellungen!$C$35,2,1)))))))</f>
        <v/>
      </c>
      <c r="N805" s="37" t="str">
        <f>IF(Kundendaten!C806="","",IF(K805=-1,"",IF(K805=0,0,IF(SUM(Einstellungen!$G$15,Einstellungen!$G$24,Einstellungen!$G$32)&lt;&gt;100,"—",ROUND((K805*Einstellungen!$G$15+L805*Einstellungen!$G$24+M805*Einstellungen!$G$32)/100,1)))))</f>
        <v/>
      </c>
      <c r="O805" s="37" t="str">
        <f>IF(Kundendaten!C806="","",IF(K805=-1,"⚠ Datenfehler",IF(K805=0,"Inaktiv",IF(SUM(Einstellungen!$G$15,Einstellungen!$G$24,Einstellungen!$G$32)&lt;&gt;100,"—",IF(N805&gt;=4,"Champion",IF(N805&gt;=3,"Entwicklung",IF(N805&gt;=2,"Gefährdet","Abwanderung")))))))</f>
        <v/>
      </c>
    </row>
    <row r="806" spans="2:15" ht="14.25" customHeight="1" x14ac:dyDescent="0.35">
      <c r="B806" s="37" t="str">
        <f>IF(Kundendaten!C807="","",Kundendaten!B807)</f>
        <v/>
      </c>
      <c r="C806" s="38" t="str">
        <f>IF(Kundendaten!C807="","",IF(Kundendaten!C807="","",Kundendaten!C807))</f>
        <v/>
      </c>
      <c r="D806" s="38" t="str">
        <f>IF(Kundendaten!C807="","",IF(Kundendaten!D807="","",Kundendaten!D807))</f>
        <v/>
      </c>
      <c r="E806" s="38" t="str">
        <f>IF(Kundendaten!C807="","",IF(Kundendaten!E807="","",Kundendaten!E807))</f>
        <v/>
      </c>
      <c r="F806" s="38" t="str">
        <f>IF(Kundendaten!C807="","",IF(Kundendaten!F807="","",Kundendaten!F807))</f>
        <v/>
      </c>
      <c r="G806" s="37" t="str">
        <f>IF(Kundendaten!C807="","",IF(Kundendaten!G807="","",Kundendaten!G807))</f>
        <v/>
      </c>
      <c r="H806" s="38" t="str">
        <f>IF(Kundendaten!C807="","",IF(Kundendaten!H807="","",Kundendaten!H807))</f>
        <v/>
      </c>
      <c r="I806" s="37" t="str">
        <f>IF(Kundendaten!C807="","",IF(Kundendaten!I807="","",IF(OR(UPPER(Kundendaten!I807)="D",UPPER(Kundendaten!I807)="DE",UPPER(Kundendaten!I807)="DEU",UPPER(Kundendaten!I807)="DEUTSCHLAND",UPPER(Kundendaten!I807)="GERMANY",UPPER(Kundendaten!I807)="GER"),"",IFERROR(UPPER(VLOOKUP(UPPER(Kundendaten!I807),Laendercodes!$A:$B,2,FALSE())),UPPER(Kundendaten!I807)))))</f>
        <v/>
      </c>
      <c r="J806" s="59" t="str">
        <f>IF(Kundendaten!C807="","",Einstellungen!$C$9-Kundendaten!J807)</f>
        <v/>
      </c>
      <c r="K806" s="37" t="str">
        <f>IF(Kundendaten!C807="","",IF(J806&lt;0,-1,IF(J806&gt;Einstellungen!$C$11,0,IF(J806&lt;=Einstellungen!$D$15,5,IF(J806&lt;=Einstellungen!$D$16,4,IF(J806&lt;=Einstellungen!$D$17,3,IF(J806&lt;=Einstellungen!$D$18,2,1)))))))</f>
        <v/>
      </c>
      <c r="L806" s="37" t="str">
        <f>IF(Kundendaten!C807="","",IF(J806&lt;0,-1,IF(J806&gt;Einstellungen!$C$11,0,IF(Kundendaten!K807&gt;=Einstellungen!$C$24,5,IF(Kundendaten!K807&gt;=Einstellungen!$C$25,4,IF(Kundendaten!K807&gt;=Einstellungen!$C$26,3,IF(Kundendaten!K807&gt;=Einstellungen!$C$27,2,1)))))))</f>
        <v/>
      </c>
      <c r="M806" s="37" t="str">
        <f>IF(Kundendaten!C807="","",IF(J806&lt;0,-1,IF(J806&gt;Einstellungen!$C$11,0,IF(Kundendaten!L807&gt;=Einstellungen!$C$32,5,IF(Kundendaten!L807&gt;=Einstellungen!$C$33,4,IF(Kundendaten!L807&gt;=Einstellungen!$C$34,3,IF(Kundendaten!L807&gt;=Einstellungen!$C$35,2,1)))))))</f>
        <v/>
      </c>
      <c r="N806" s="37" t="str">
        <f>IF(Kundendaten!C807="","",IF(K806=-1,"",IF(K806=0,0,IF(SUM(Einstellungen!$G$15,Einstellungen!$G$24,Einstellungen!$G$32)&lt;&gt;100,"—",ROUND((K806*Einstellungen!$G$15+L806*Einstellungen!$G$24+M806*Einstellungen!$G$32)/100,1)))))</f>
        <v/>
      </c>
      <c r="O806" s="37" t="str">
        <f>IF(Kundendaten!C807="","",IF(K806=-1,"⚠ Datenfehler",IF(K806=0,"Inaktiv",IF(SUM(Einstellungen!$G$15,Einstellungen!$G$24,Einstellungen!$G$32)&lt;&gt;100,"—",IF(N806&gt;=4,"Champion",IF(N806&gt;=3,"Entwicklung",IF(N806&gt;=2,"Gefährdet","Abwanderung")))))))</f>
        <v/>
      </c>
    </row>
    <row r="807" spans="2:15" ht="14.25" customHeight="1" x14ac:dyDescent="0.35">
      <c r="B807" s="37" t="str">
        <f>IF(Kundendaten!C808="","",Kundendaten!B808)</f>
        <v/>
      </c>
      <c r="C807" s="38" t="str">
        <f>IF(Kundendaten!C808="","",IF(Kundendaten!C808="","",Kundendaten!C808))</f>
        <v/>
      </c>
      <c r="D807" s="38" t="str">
        <f>IF(Kundendaten!C808="","",IF(Kundendaten!D808="","",Kundendaten!D808))</f>
        <v/>
      </c>
      <c r="E807" s="38" t="str">
        <f>IF(Kundendaten!C808="","",IF(Kundendaten!E808="","",Kundendaten!E808))</f>
        <v/>
      </c>
      <c r="F807" s="38" t="str">
        <f>IF(Kundendaten!C808="","",IF(Kundendaten!F808="","",Kundendaten!F808))</f>
        <v/>
      </c>
      <c r="G807" s="37" t="str">
        <f>IF(Kundendaten!C808="","",IF(Kundendaten!G808="","",Kundendaten!G808))</f>
        <v/>
      </c>
      <c r="H807" s="38" t="str">
        <f>IF(Kundendaten!C808="","",IF(Kundendaten!H808="","",Kundendaten!H808))</f>
        <v/>
      </c>
      <c r="I807" s="37" t="str">
        <f>IF(Kundendaten!C808="","",IF(Kundendaten!I808="","",IF(OR(UPPER(Kundendaten!I808)="D",UPPER(Kundendaten!I808)="DE",UPPER(Kundendaten!I808)="DEU",UPPER(Kundendaten!I808)="DEUTSCHLAND",UPPER(Kundendaten!I808)="GERMANY",UPPER(Kundendaten!I808)="GER"),"",IFERROR(UPPER(VLOOKUP(UPPER(Kundendaten!I808),Laendercodes!$A:$B,2,FALSE())),UPPER(Kundendaten!I808)))))</f>
        <v/>
      </c>
      <c r="J807" s="59" t="str">
        <f>IF(Kundendaten!C808="","",Einstellungen!$C$9-Kundendaten!J808)</f>
        <v/>
      </c>
      <c r="K807" s="37" t="str">
        <f>IF(Kundendaten!C808="","",IF(J807&lt;0,-1,IF(J807&gt;Einstellungen!$C$11,0,IF(J807&lt;=Einstellungen!$D$15,5,IF(J807&lt;=Einstellungen!$D$16,4,IF(J807&lt;=Einstellungen!$D$17,3,IF(J807&lt;=Einstellungen!$D$18,2,1)))))))</f>
        <v/>
      </c>
      <c r="L807" s="37" t="str">
        <f>IF(Kundendaten!C808="","",IF(J807&lt;0,-1,IF(J807&gt;Einstellungen!$C$11,0,IF(Kundendaten!K808&gt;=Einstellungen!$C$24,5,IF(Kundendaten!K808&gt;=Einstellungen!$C$25,4,IF(Kundendaten!K808&gt;=Einstellungen!$C$26,3,IF(Kundendaten!K808&gt;=Einstellungen!$C$27,2,1)))))))</f>
        <v/>
      </c>
      <c r="M807" s="37" t="str">
        <f>IF(Kundendaten!C808="","",IF(J807&lt;0,-1,IF(J807&gt;Einstellungen!$C$11,0,IF(Kundendaten!L808&gt;=Einstellungen!$C$32,5,IF(Kundendaten!L808&gt;=Einstellungen!$C$33,4,IF(Kundendaten!L808&gt;=Einstellungen!$C$34,3,IF(Kundendaten!L808&gt;=Einstellungen!$C$35,2,1)))))))</f>
        <v/>
      </c>
      <c r="N807" s="37" t="str">
        <f>IF(Kundendaten!C808="","",IF(K807=-1,"",IF(K807=0,0,IF(SUM(Einstellungen!$G$15,Einstellungen!$G$24,Einstellungen!$G$32)&lt;&gt;100,"—",ROUND((K807*Einstellungen!$G$15+L807*Einstellungen!$G$24+M807*Einstellungen!$G$32)/100,1)))))</f>
        <v/>
      </c>
      <c r="O807" s="37" t="str">
        <f>IF(Kundendaten!C808="","",IF(K807=-1,"⚠ Datenfehler",IF(K807=0,"Inaktiv",IF(SUM(Einstellungen!$G$15,Einstellungen!$G$24,Einstellungen!$G$32)&lt;&gt;100,"—",IF(N807&gt;=4,"Champion",IF(N807&gt;=3,"Entwicklung",IF(N807&gt;=2,"Gefährdet","Abwanderung")))))))</f>
        <v/>
      </c>
    </row>
    <row r="808" spans="2:15" ht="14.25" customHeight="1" x14ac:dyDescent="0.35">
      <c r="B808" s="37" t="str">
        <f>IF(Kundendaten!C809="","",Kundendaten!B809)</f>
        <v/>
      </c>
      <c r="C808" s="38" t="str">
        <f>IF(Kundendaten!C809="","",IF(Kundendaten!C809="","",Kundendaten!C809))</f>
        <v/>
      </c>
      <c r="D808" s="38" t="str">
        <f>IF(Kundendaten!C809="","",IF(Kundendaten!D809="","",Kundendaten!D809))</f>
        <v/>
      </c>
      <c r="E808" s="38" t="str">
        <f>IF(Kundendaten!C809="","",IF(Kundendaten!E809="","",Kundendaten!E809))</f>
        <v/>
      </c>
      <c r="F808" s="38" t="str">
        <f>IF(Kundendaten!C809="","",IF(Kundendaten!F809="","",Kundendaten!F809))</f>
        <v/>
      </c>
      <c r="G808" s="37" t="str">
        <f>IF(Kundendaten!C809="","",IF(Kundendaten!G809="","",Kundendaten!G809))</f>
        <v/>
      </c>
      <c r="H808" s="38" t="str">
        <f>IF(Kundendaten!C809="","",IF(Kundendaten!H809="","",Kundendaten!H809))</f>
        <v/>
      </c>
      <c r="I808" s="37" t="str">
        <f>IF(Kundendaten!C809="","",IF(Kundendaten!I809="","",IF(OR(UPPER(Kundendaten!I809)="D",UPPER(Kundendaten!I809)="DE",UPPER(Kundendaten!I809)="DEU",UPPER(Kundendaten!I809)="DEUTSCHLAND",UPPER(Kundendaten!I809)="GERMANY",UPPER(Kundendaten!I809)="GER"),"",IFERROR(UPPER(VLOOKUP(UPPER(Kundendaten!I809),Laendercodes!$A:$B,2,FALSE())),UPPER(Kundendaten!I809)))))</f>
        <v/>
      </c>
      <c r="J808" s="59" t="str">
        <f>IF(Kundendaten!C809="","",Einstellungen!$C$9-Kundendaten!J809)</f>
        <v/>
      </c>
      <c r="K808" s="37" t="str">
        <f>IF(Kundendaten!C809="","",IF(J808&lt;0,-1,IF(J808&gt;Einstellungen!$C$11,0,IF(J808&lt;=Einstellungen!$D$15,5,IF(J808&lt;=Einstellungen!$D$16,4,IF(J808&lt;=Einstellungen!$D$17,3,IF(J808&lt;=Einstellungen!$D$18,2,1)))))))</f>
        <v/>
      </c>
      <c r="L808" s="37" t="str">
        <f>IF(Kundendaten!C809="","",IF(J808&lt;0,-1,IF(J808&gt;Einstellungen!$C$11,0,IF(Kundendaten!K809&gt;=Einstellungen!$C$24,5,IF(Kundendaten!K809&gt;=Einstellungen!$C$25,4,IF(Kundendaten!K809&gt;=Einstellungen!$C$26,3,IF(Kundendaten!K809&gt;=Einstellungen!$C$27,2,1)))))))</f>
        <v/>
      </c>
      <c r="M808" s="37" t="str">
        <f>IF(Kundendaten!C809="","",IF(J808&lt;0,-1,IF(J808&gt;Einstellungen!$C$11,0,IF(Kundendaten!L809&gt;=Einstellungen!$C$32,5,IF(Kundendaten!L809&gt;=Einstellungen!$C$33,4,IF(Kundendaten!L809&gt;=Einstellungen!$C$34,3,IF(Kundendaten!L809&gt;=Einstellungen!$C$35,2,1)))))))</f>
        <v/>
      </c>
      <c r="N808" s="37" t="str">
        <f>IF(Kundendaten!C809="","",IF(K808=-1,"",IF(K808=0,0,IF(SUM(Einstellungen!$G$15,Einstellungen!$G$24,Einstellungen!$G$32)&lt;&gt;100,"—",ROUND((K808*Einstellungen!$G$15+L808*Einstellungen!$G$24+M808*Einstellungen!$G$32)/100,1)))))</f>
        <v/>
      </c>
      <c r="O808" s="37" t="str">
        <f>IF(Kundendaten!C809="","",IF(K808=-1,"⚠ Datenfehler",IF(K808=0,"Inaktiv",IF(SUM(Einstellungen!$G$15,Einstellungen!$G$24,Einstellungen!$G$32)&lt;&gt;100,"—",IF(N808&gt;=4,"Champion",IF(N808&gt;=3,"Entwicklung",IF(N808&gt;=2,"Gefährdet","Abwanderung")))))))</f>
        <v/>
      </c>
    </row>
    <row r="809" spans="2:15" ht="14.25" customHeight="1" x14ac:dyDescent="0.35">
      <c r="B809" s="37" t="str">
        <f>IF(Kundendaten!C810="","",Kundendaten!B810)</f>
        <v/>
      </c>
      <c r="C809" s="38" t="str">
        <f>IF(Kundendaten!C810="","",IF(Kundendaten!C810="","",Kundendaten!C810))</f>
        <v/>
      </c>
      <c r="D809" s="38" t="str">
        <f>IF(Kundendaten!C810="","",IF(Kundendaten!D810="","",Kundendaten!D810))</f>
        <v/>
      </c>
      <c r="E809" s="38" t="str">
        <f>IF(Kundendaten!C810="","",IF(Kundendaten!E810="","",Kundendaten!E810))</f>
        <v/>
      </c>
      <c r="F809" s="38" t="str">
        <f>IF(Kundendaten!C810="","",IF(Kundendaten!F810="","",Kundendaten!F810))</f>
        <v/>
      </c>
      <c r="G809" s="37" t="str">
        <f>IF(Kundendaten!C810="","",IF(Kundendaten!G810="","",Kundendaten!G810))</f>
        <v/>
      </c>
      <c r="H809" s="38" t="str">
        <f>IF(Kundendaten!C810="","",IF(Kundendaten!H810="","",Kundendaten!H810))</f>
        <v/>
      </c>
      <c r="I809" s="37" t="str">
        <f>IF(Kundendaten!C810="","",IF(Kundendaten!I810="","",IF(OR(UPPER(Kundendaten!I810)="D",UPPER(Kundendaten!I810)="DE",UPPER(Kundendaten!I810)="DEU",UPPER(Kundendaten!I810)="DEUTSCHLAND",UPPER(Kundendaten!I810)="GERMANY",UPPER(Kundendaten!I810)="GER"),"",IFERROR(UPPER(VLOOKUP(UPPER(Kundendaten!I810),Laendercodes!$A:$B,2,FALSE())),UPPER(Kundendaten!I810)))))</f>
        <v/>
      </c>
      <c r="J809" s="59" t="str">
        <f>IF(Kundendaten!C810="","",Einstellungen!$C$9-Kundendaten!J810)</f>
        <v/>
      </c>
      <c r="K809" s="37" t="str">
        <f>IF(Kundendaten!C810="","",IF(J809&lt;0,-1,IF(J809&gt;Einstellungen!$C$11,0,IF(J809&lt;=Einstellungen!$D$15,5,IF(J809&lt;=Einstellungen!$D$16,4,IF(J809&lt;=Einstellungen!$D$17,3,IF(J809&lt;=Einstellungen!$D$18,2,1)))))))</f>
        <v/>
      </c>
      <c r="L809" s="37" t="str">
        <f>IF(Kundendaten!C810="","",IF(J809&lt;0,-1,IF(J809&gt;Einstellungen!$C$11,0,IF(Kundendaten!K810&gt;=Einstellungen!$C$24,5,IF(Kundendaten!K810&gt;=Einstellungen!$C$25,4,IF(Kundendaten!K810&gt;=Einstellungen!$C$26,3,IF(Kundendaten!K810&gt;=Einstellungen!$C$27,2,1)))))))</f>
        <v/>
      </c>
      <c r="M809" s="37" t="str">
        <f>IF(Kundendaten!C810="","",IF(J809&lt;0,-1,IF(J809&gt;Einstellungen!$C$11,0,IF(Kundendaten!L810&gt;=Einstellungen!$C$32,5,IF(Kundendaten!L810&gt;=Einstellungen!$C$33,4,IF(Kundendaten!L810&gt;=Einstellungen!$C$34,3,IF(Kundendaten!L810&gt;=Einstellungen!$C$35,2,1)))))))</f>
        <v/>
      </c>
      <c r="N809" s="37" t="str">
        <f>IF(Kundendaten!C810="","",IF(K809=-1,"",IF(K809=0,0,IF(SUM(Einstellungen!$G$15,Einstellungen!$G$24,Einstellungen!$G$32)&lt;&gt;100,"—",ROUND((K809*Einstellungen!$G$15+L809*Einstellungen!$G$24+M809*Einstellungen!$G$32)/100,1)))))</f>
        <v/>
      </c>
      <c r="O809" s="37" t="str">
        <f>IF(Kundendaten!C810="","",IF(K809=-1,"⚠ Datenfehler",IF(K809=0,"Inaktiv",IF(SUM(Einstellungen!$G$15,Einstellungen!$G$24,Einstellungen!$G$32)&lt;&gt;100,"—",IF(N809&gt;=4,"Champion",IF(N809&gt;=3,"Entwicklung",IF(N809&gt;=2,"Gefährdet","Abwanderung")))))))</f>
        <v/>
      </c>
    </row>
    <row r="810" spans="2:15" ht="14.25" customHeight="1" x14ac:dyDescent="0.35">
      <c r="B810" s="37" t="str">
        <f>IF(Kundendaten!C811="","",Kundendaten!B811)</f>
        <v/>
      </c>
      <c r="C810" s="38" t="str">
        <f>IF(Kundendaten!C811="","",IF(Kundendaten!C811="","",Kundendaten!C811))</f>
        <v/>
      </c>
      <c r="D810" s="38" t="str">
        <f>IF(Kundendaten!C811="","",IF(Kundendaten!D811="","",Kundendaten!D811))</f>
        <v/>
      </c>
      <c r="E810" s="38" t="str">
        <f>IF(Kundendaten!C811="","",IF(Kundendaten!E811="","",Kundendaten!E811))</f>
        <v/>
      </c>
      <c r="F810" s="38" t="str">
        <f>IF(Kundendaten!C811="","",IF(Kundendaten!F811="","",Kundendaten!F811))</f>
        <v/>
      </c>
      <c r="G810" s="37" t="str">
        <f>IF(Kundendaten!C811="","",IF(Kundendaten!G811="","",Kundendaten!G811))</f>
        <v/>
      </c>
      <c r="H810" s="38" t="str">
        <f>IF(Kundendaten!C811="","",IF(Kundendaten!H811="","",Kundendaten!H811))</f>
        <v/>
      </c>
      <c r="I810" s="37" t="str">
        <f>IF(Kundendaten!C811="","",IF(Kundendaten!I811="","",IF(OR(UPPER(Kundendaten!I811)="D",UPPER(Kundendaten!I811)="DE",UPPER(Kundendaten!I811)="DEU",UPPER(Kundendaten!I811)="DEUTSCHLAND",UPPER(Kundendaten!I811)="GERMANY",UPPER(Kundendaten!I811)="GER"),"",IFERROR(UPPER(VLOOKUP(UPPER(Kundendaten!I811),Laendercodes!$A:$B,2,FALSE())),UPPER(Kundendaten!I811)))))</f>
        <v/>
      </c>
      <c r="J810" s="59" t="str">
        <f>IF(Kundendaten!C811="","",Einstellungen!$C$9-Kundendaten!J811)</f>
        <v/>
      </c>
      <c r="K810" s="37" t="str">
        <f>IF(Kundendaten!C811="","",IF(J810&lt;0,-1,IF(J810&gt;Einstellungen!$C$11,0,IF(J810&lt;=Einstellungen!$D$15,5,IF(J810&lt;=Einstellungen!$D$16,4,IF(J810&lt;=Einstellungen!$D$17,3,IF(J810&lt;=Einstellungen!$D$18,2,1)))))))</f>
        <v/>
      </c>
      <c r="L810" s="37" t="str">
        <f>IF(Kundendaten!C811="","",IF(J810&lt;0,-1,IF(J810&gt;Einstellungen!$C$11,0,IF(Kundendaten!K811&gt;=Einstellungen!$C$24,5,IF(Kundendaten!K811&gt;=Einstellungen!$C$25,4,IF(Kundendaten!K811&gt;=Einstellungen!$C$26,3,IF(Kundendaten!K811&gt;=Einstellungen!$C$27,2,1)))))))</f>
        <v/>
      </c>
      <c r="M810" s="37" t="str">
        <f>IF(Kundendaten!C811="","",IF(J810&lt;0,-1,IF(J810&gt;Einstellungen!$C$11,0,IF(Kundendaten!L811&gt;=Einstellungen!$C$32,5,IF(Kundendaten!L811&gt;=Einstellungen!$C$33,4,IF(Kundendaten!L811&gt;=Einstellungen!$C$34,3,IF(Kundendaten!L811&gt;=Einstellungen!$C$35,2,1)))))))</f>
        <v/>
      </c>
      <c r="N810" s="37" t="str">
        <f>IF(Kundendaten!C811="","",IF(K810=-1,"",IF(K810=0,0,IF(SUM(Einstellungen!$G$15,Einstellungen!$G$24,Einstellungen!$G$32)&lt;&gt;100,"—",ROUND((K810*Einstellungen!$G$15+L810*Einstellungen!$G$24+M810*Einstellungen!$G$32)/100,1)))))</f>
        <v/>
      </c>
      <c r="O810" s="37" t="str">
        <f>IF(Kundendaten!C811="","",IF(K810=-1,"⚠ Datenfehler",IF(K810=0,"Inaktiv",IF(SUM(Einstellungen!$G$15,Einstellungen!$G$24,Einstellungen!$G$32)&lt;&gt;100,"—",IF(N810&gt;=4,"Champion",IF(N810&gt;=3,"Entwicklung",IF(N810&gt;=2,"Gefährdet","Abwanderung")))))))</f>
        <v/>
      </c>
    </row>
    <row r="811" spans="2:15" ht="14.25" customHeight="1" x14ac:dyDescent="0.35">
      <c r="B811" s="37" t="str">
        <f>IF(Kundendaten!C812="","",Kundendaten!B812)</f>
        <v/>
      </c>
      <c r="C811" s="38" t="str">
        <f>IF(Kundendaten!C812="","",IF(Kundendaten!C812="","",Kundendaten!C812))</f>
        <v/>
      </c>
      <c r="D811" s="38" t="str">
        <f>IF(Kundendaten!C812="","",IF(Kundendaten!D812="","",Kundendaten!D812))</f>
        <v/>
      </c>
      <c r="E811" s="38" t="str">
        <f>IF(Kundendaten!C812="","",IF(Kundendaten!E812="","",Kundendaten!E812))</f>
        <v/>
      </c>
      <c r="F811" s="38" t="str">
        <f>IF(Kundendaten!C812="","",IF(Kundendaten!F812="","",Kundendaten!F812))</f>
        <v/>
      </c>
      <c r="G811" s="37" t="str">
        <f>IF(Kundendaten!C812="","",IF(Kundendaten!G812="","",Kundendaten!G812))</f>
        <v/>
      </c>
      <c r="H811" s="38" t="str">
        <f>IF(Kundendaten!C812="","",IF(Kundendaten!H812="","",Kundendaten!H812))</f>
        <v/>
      </c>
      <c r="I811" s="37" t="str">
        <f>IF(Kundendaten!C812="","",IF(Kundendaten!I812="","",IF(OR(UPPER(Kundendaten!I812)="D",UPPER(Kundendaten!I812)="DE",UPPER(Kundendaten!I812)="DEU",UPPER(Kundendaten!I812)="DEUTSCHLAND",UPPER(Kundendaten!I812)="GERMANY",UPPER(Kundendaten!I812)="GER"),"",IFERROR(UPPER(VLOOKUP(UPPER(Kundendaten!I812),Laendercodes!$A:$B,2,FALSE())),UPPER(Kundendaten!I812)))))</f>
        <v/>
      </c>
      <c r="J811" s="59" t="str">
        <f>IF(Kundendaten!C812="","",Einstellungen!$C$9-Kundendaten!J812)</f>
        <v/>
      </c>
      <c r="K811" s="37" t="str">
        <f>IF(Kundendaten!C812="","",IF(J811&lt;0,-1,IF(J811&gt;Einstellungen!$C$11,0,IF(J811&lt;=Einstellungen!$D$15,5,IF(J811&lt;=Einstellungen!$D$16,4,IF(J811&lt;=Einstellungen!$D$17,3,IF(J811&lt;=Einstellungen!$D$18,2,1)))))))</f>
        <v/>
      </c>
      <c r="L811" s="37" t="str">
        <f>IF(Kundendaten!C812="","",IF(J811&lt;0,-1,IF(J811&gt;Einstellungen!$C$11,0,IF(Kundendaten!K812&gt;=Einstellungen!$C$24,5,IF(Kundendaten!K812&gt;=Einstellungen!$C$25,4,IF(Kundendaten!K812&gt;=Einstellungen!$C$26,3,IF(Kundendaten!K812&gt;=Einstellungen!$C$27,2,1)))))))</f>
        <v/>
      </c>
      <c r="M811" s="37" t="str">
        <f>IF(Kundendaten!C812="","",IF(J811&lt;0,-1,IF(J811&gt;Einstellungen!$C$11,0,IF(Kundendaten!L812&gt;=Einstellungen!$C$32,5,IF(Kundendaten!L812&gt;=Einstellungen!$C$33,4,IF(Kundendaten!L812&gt;=Einstellungen!$C$34,3,IF(Kundendaten!L812&gt;=Einstellungen!$C$35,2,1)))))))</f>
        <v/>
      </c>
      <c r="N811" s="37" t="str">
        <f>IF(Kundendaten!C812="","",IF(K811=-1,"",IF(K811=0,0,IF(SUM(Einstellungen!$G$15,Einstellungen!$G$24,Einstellungen!$G$32)&lt;&gt;100,"—",ROUND((K811*Einstellungen!$G$15+L811*Einstellungen!$G$24+M811*Einstellungen!$G$32)/100,1)))))</f>
        <v/>
      </c>
      <c r="O811" s="37" t="str">
        <f>IF(Kundendaten!C812="","",IF(K811=-1,"⚠ Datenfehler",IF(K811=0,"Inaktiv",IF(SUM(Einstellungen!$G$15,Einstellungen!$G$24,Einstellungen!$G$32)&lt;&gt;100,"—",IF(N811&gt;=4,"Champion",IF(N811&gt;=3,"Entwicklung",IF(N811&gt;=2,"Gefährdet","Abwanderung")))))))</f>
        <v/>
      </c>
    </row>
    <row r="812" spans="2:15" ht="14.25" customHeight="1" x14ac:dyDescent="0.35">
      <c r="B812" s="37" t="str">
        <f>IF(Kundendaten!C813="","",Kundendaten!B813)</f>
        <v/>
      </c>
      <c r="C812" s="38" t="str">
        <f>IF(Kundendaten!C813="","",IF(Kundendaten!C813="","",Kundendaten!C813))</f>
        <v/>
      </c>
      <c r="D812" s="38" t="str">
        <f>IF(Kundendaten!C813="","",IF(Kundendaten!D813="","",Kundendaten!D813))</f>
        <v/>
      </c>
      <c r="E812" s="38" t="str">
        <f>IF(Kundendaten!C813="","",IF(Kundendaten!E813="","",Kundendaten!E813))</f>
        <v/>
      </c>
      <c r="F812" s="38" t="str">
        <f>IF(Kundendaten!C813="","",IF(Kundendaten!F813="","",Kundendaten!F813))</f>
        <v/>
      </c>
      <c r="G812" s="37" t="str">
        <f>IF(Kundendaten!C813="","",IF(Kundendaten!G813="","",Kundendaten!G813))</f>
        <v/>
      </c>
      <c r="H812" s="38" t="str">
        <f>IF(Kundendaten!C813="","",IF(Kundendaten!H813="","",Kundendaten!H813))</f>
        <v/>
      </c>
      <c r="I812" s="37" t="str">
        <f>IF(Kundendaten!C813="","",IF(Kundendaten!I813="","",IF(OR(UPPER(Kundendaten!I813)="D",UPPER(Kundendaten!I813)="DE",UPPER(Kundendaten!I813)="DEU",UPPER(Kundendaten!I813)="DEUTSCHLAND",UPPER(Kundendaten!I813)="GERMANY",UPPER(Kundendaten!I813)="GER"),"",IFERROR(UPPER(VLOOKUP(UPPER(Kundendaten!I813),Laendercodes!$A:$B,2,FALSE())),UPPER(Kundendaten!I813)))))</f>
        <v/>
      </c>
      <c r="J812" s="59" t="str">
        <f>IF(Kundendaten!C813="","",Einstellungen!$C$9-Kundendaten!J813)</f>
        <v/>
      </c>
      <c r="K812" s="37" t="str">
        <f>IF(Kundendaten!C813="","",IF(J812&lt;0,-1,IF(J812&gt;Einstellungen!$C$11,0,IF(J812&lt;=Einstellungen!$D$15,5,IF(J812&lt;=Einstellungen!$D$16,4,IF(J812&lt;=Einstellungen!$D$17,3,IF(J812&lt;=Einstellungen!$D$18,2,1)))))))</f>
        <v/>
      </c>
      <c r="L812" s="37" t="str">
        <f>IF(Kundendaten!C813="","",IF(J812&lt;0,-1,IF(J812&gt;Einstellungen!$C$11,0,IF(Kundendaten!K813&gt;=Einstellungen!$C$24,5,IF(Kundendaten!K813&gt;=Einstellungen!$C$25,4,IF(Kundendaten!K813&gt;=Einstellungen!$C$26,3,IF(Kundendaten!K813&gt;=Einstellungen!$C$27,2,1)))))))</f>
        <v/>
      </c>
      <c r="M812" s="37" t="str">
        <f>IF(Kundendaten!C813="","",IF(J812&lt;0,-1,IF(J812&gt;Einstellungen!$C$11,0,IF(Kundendaten!L813&gt;=Einstellungen!$C$32,5,IF(Kundendaten!L813&gt;=Einstellungen!$C$33,4,IF(Kundendaten!L813&gt;=Einstellungen!$C$34,3,IF(Kundendaten!L813&gt;=Einstellungen!$C$35,2,1)))))))</f>
        <v/>
      </c>
      <c r="N812" s="37" t="str">
        <f>IF(Kundendaten!C813="","",IF(K812=-1,"",IF(K812=0,0,IF(SUM(Einstellungen!$G$15,Einstellungen!$G$24,Einstellungen!$G$32)&lt;&gt;100,"—",ROUND((K812*Einstellungen!$G$15+L812*Einstellungen!$G$24+M812*Einstellungen!$G$32)/100,1)))))</f>
        <v/>
      </c>
      <c r="O812" s="37" t="str">
        <f>IF(Kundendaten!C813="","",IF(K812=-1,"⚠ Datenfehler",IF(K812=0,"Inaktiv",IF(SUM(Einstellungen!$G$15,Einstellungen!$G$24,Einstellungen!$G$32)&lt;&gt;100,"—",IF(N812&gt;=4,"Champion",IF(N812&gt;=3,"Entwicklung",IF(N812&gt;=2,"Gefährdet","Abwanderung")))))))</f>
        <v/>
      </c>
    </row>
    <row r="813" spans="2:15" ht="14.25" customHeight="1" x14ac:dyDescent="0.35">
      <c r="B813" s="37" t="str">
        <f>IF(Kundendaten!C814="","",Kundendaten!B814)</f>
        <v/>
      </c>
      <c r="C813" s="38" t="str">
        <f>IF(Kundendaten!C814="","",IF(Kundendaten!C814="","",Kundendaten!C814))</f>
        <v/>
      </c>
      <c r="D813" s="38" t="str">
        <f>IF(Kundendaten!C814="","",IF(Kundendaten!D814="","",Kundendaten!D814))</f>
        <v/>
      </c>
      <c r="E813" s="38" t="str">
        <f>IF(Kundendaten!C814="","",IF(Kundendaten!E814="","",Kundendaten!E814))</f>
        <v/>
      </c>
      <c r="F813" s="38" t="str">
        <f>IF(Kundendaten!C814="","",IF(Kundendaten!F814="","",Kundendaten!F814))</f>
        <v/>
      </c>
      <c r="G813" s="37" t="str">
        <f>IF(Kundendaten!C814="","",IF(Kundendaten!G814="","",Kundendaten!G814))</f>
        <v/>
      </c>
      <c r="H813" s="38" t="str">
        <f>IF(Kundendaten!C814="","",IF(Kundendaten!H814="","",Kundendaten!H814))</f>
        <v/>
      </c>
      <c r="I813" s="37" t="str">
        <f>IF(Kundendaten!C814="","",IF(Kundendaten!I814="","",IF(OR(UPPER(Kundendaten!I814)="D",UPPER(Kundendaten!I814)="DE",UPPER(Kundendaten!I814)="DEU",UPPER(Kundendaten!I814)="DEUTSCHLAND",UPPER(Kundendaten!I814)="GERMANY",UPPER(Kundendaten!I814)="GER"),"",IFERROR(UPPER(VLOOKUP(UPPER(Kundendaten!I814),Laendercodes!$A:$B,2,FALSE())),UPPER(Kundendaten!I814)))))</f>
        <v/>
      </c>
      <c r="J813" s="59" t="str">
        <f>IF(Kundendaten!C814="","",Einstellungen!$C$9-Kundendaten!J814)</f>
        <v/>
      </c>
      <c r="K813" s="37" t="str">
        <f>IF(Kundendaten!C814="","",IF(J813&lt;0,-1,IF(J813&gt;Einstellungen!$C$11,0,IF(J813&lt;=Einstellungen!$D$15,5,IF(J813&lt;=Einstellungen!$D$16,4,IF(J813&lt;=Einstellungen!$D$17,3,IF(J813&lt;=Einstellungen!$D$18,2,1)))))))</f>
        <v/>
      </c>
      <c r="L813" s="37" t="str">
        <f>IF(Kundendaten!C814="","",IF(J813&lt;0,-1,IF(J813&gt;Einstellungen!$C$11,0,IF(Kundendaten!K814&gt;=Einstellungen!$C$24,5,IF(Kundendaten!K814&gt;=Einstellungen!$C$25,4,IF(Kundendaten!K814&gt;=Einstellungen!$C$26,3,IF(Kundendaten!K814&gt;=Einstellungen!$C$27,2,1)))))))</f>
        <v/>
      </c>
      <c r="M813" s="37" t="str">
        <f>IF(Kundendaten!C814="","",IF(J813&lt;0,-1,IF(J813&gt;Einstellungen!$C$11,0,IF(Kundendaten!L814&gt;=Einstellungen!$C$32,5,IF(Kundendaten!L814&gt;=Einstellungen!$C$33,4,IF(Kundendaten!L814&gt;=Einstellungen!$C$34,3,IF(Kundendaten!L814&gt;=Einstellungen!$C$35,2,1)))))))</f>
        <v/>
      </c>
      <c r="N813" s="37" t="str">
        <f>IF(Kundendaten!C814="","",IF(K813=-1,"",IF(K813=0,0,IF(SUM(Einstellungen!$G$15,Einstellungen!$G$24,Einstellungen!$G$32)&lt;&gt;100,"—",ROUND((K813*Einstellungen!$G$15+L813*Einstellungen!$G$24+M813*Einstellungen!$G$32)/100,1)))))</f>
        <v/>
      </c>
      <c r="O813" s="37" t="str">
        <f>IF(Kundendaten!C814="","",IF(K813=-1,"⚠ Datenfehler",IF(K813=0,"Inaktiv",IF(SUM(Einstellungen!$G$15,Einstellungen!$G$24,Einstellungen!$G$32)&lt;&gt;100,"—",IF(N813&gt;=4,"Champion",IF(N813&gt;=3,"Entwicklung",IF(N813&gt;=2,"Gefährdet","Abwanderung")))))))</f>
        <v/>
      </c>
    </row>
    <row r="814" spans="2:15" ht="14.25" customHeight="1" x14ac:dyDescent="0.35">
      <c r="B814" s="37" t="str">
        <f>IF(Kundendaten!C815="","",Kundendaten!B815)</f>
        <v/>
      </c>
      <c r="C814" s="38" t="str">
        <f>IF(Kundendaten!C815="","",IF(Kundendaten!C815="","",Kundendaten!C815))</f>
        <v/>
      </c>
      <c r="D814" s="38" t="str">
        <f>IF(Kundendaten!C815="","",IF(Kundendaten!D815="","",Kundendaten!D815))</f>
        <v/>
      </c>
      <c r="E814" s="38" t="str">
        <f>IF(Kundendaten!C815="","",IF(Kundendaten!E815="","",Kundendaten!E815))</f>
        <v/>
      </c>
      <c r="F814" s="38" t="str">
        <f>IF(Kundendaten!C815="","",IF(Kundendaten!F815="","",Kundendaten!F815))</f>
        <v/>
      </c>
      <c r="G814" s="37" t="str">
        <f>IF(Kundendaten!C815="","",IF(Kundendaten!G815="","",Kundendaten!G815))</f>
        <v/>
      </c>
      <c r="H814" s="38" t="str">
        <f>IF(Kundendaten!C815="","",IF(Kundendaten!H815="","",Kundendaten!H815))</f>
        <v/>
      </c>
      <c r="I814" s="37" t="str">
        <f>IF(Kundendaten!C815="","",IF(Kundendaten!I815="","",IF(OR(UPPER(Kundendaten!I815)="D",UPPER(Kundendaten!I815)="DE",UPPER(Kundendaten!I815)="DEU",UPPER(Kundendaten!I815)="DEUTSCHLAND",UPPER(Kundendaten!I815)="GERMANY",UPPER(Kundendaten!I815)="GER"),"",IFERROR(UPPER(VLOOKUP(UPPER(Kundendaten!I815),Laendercodes!$A:$B,2,FALSE())),UPPER(Kundendaten!I815)))))</f>
        <v/>
      </c>
      <c r="J814" s="59" t="str">
        <f>IF(Kundendaten!C815="","",Einstellungen!$C$9-Kundendaten!J815)</f>
        <v/>
      </c>
      <c r="K814" s="37" t="str">
        <f>IF(Kundendaten!C815="","",IF(J814&lt;0,-1,IF(J814&gt;Einstellungen!$C$11,0,IF(J814&lt;=Einstellungen!$D$15,5,IF(J814&lt;=Einstellungen!$D$16,4,IF(J814&lt;=Einstellungen!$D$17,3,IF(J814&lt;=Einstellungen!$D$18,2,1)))))))</f>
        <v/>
      </c>
      <c r="L814" s="37" t="str">
        <f>IF(Kundendaten!C815="","",IF(J814&lt;0,-1,IF(J814&gt;Einstellungen!$C$11,0,IF(Kundendaten!K815&gt;=Einstellungen!$C$24,5,IF(Kundendaten!K815&gt;=Einstellungen!$C$25,4,IF(Kundendaten!K815&gt;=Einstellungen!$C$26,3,IF(Kundendaten!K815&gt;=Einstellungen!$C$27,2,1)))))))</f>
        <v/>
      </c>
      <c r="M814" s="37" t="str">
        <f>IF(Kundendaten!C815="","",IF(J814&lt;0,-1,IF(J814&gt;Einstellungen!$C$11,0,IF(Kundendaten!L815&gt;=Einstellungen!$C$32,5,IF(Kundendaten!L815&gt;=Einstellungen!$C$33,4,IF(Kundendaten!L815&gt;=Einstellungen!$C$34,3,IF(Kundendaten!L815&gt;=Einstellungen!$C$35,2,1)))))))</f>
        <v/>
      </c>
      <c r="N814" s="37" t="str">
        <f>IF(Kundendaten!C815="","",IF(K814=-1,"",IF(K814=0,0,IF(SUM(Einstellungen!$G$15,Einstellungen!$G$24,Einstellungen!$G$32)&lt;&gt;100,"—",ROUND((K814*Einstellungen!$G$15+L814*Einstellungen!$G$24+M814*Einstellungen!$G$32)/100,1)))))</f>
        <v/>
      </c>
      <c r="O814" s="37" t="str">
        <f>IF(Kundendaten!C815="","",IF(K814=-1,"⚠ Datenfehler",IF(K814=0,"Inaktiv",IF(SUM(Einstellungen!$G$15,Einstellungen!$G$24,Einstellungen!$G$32)&lt;&gt;100,"—",IF(N814&gt;=4,"Champion",IF(N814&gt;=3,"Entwicklung",IF(N814&gt;=2,"Gefährdet","Abwanderung")))))))</f>
        <v/>
      </c>
    </row>
    <row r="815" spans="2:15" ht="14.25" customHeight="1" x14ac:dyDescent="0.35">
      <c r="B815" s="37" t="str">
        <f>IF(Kundendaten!C816="","",Kundendaten!B816)</f>
        <v/>
      </c>
      <c r="C815" s="38" t="str">
        <f>IF(Kundendaten!C816="","",IF(Kundendaten!C816="","",Kundendaten!C816))</f>
        <v/>
      </c>
      <c r="D815" s="38" t="str">
        <f>IF(Kundendaten!C816="","",IF(Kundendaten!D816="","",Kundendaten!D816))</f>
        <v/>
      </c>
      <c r="E815" s="38" t="str">
        <f>IF(Kundendaten!C816="","",IF(Kundendaten!E816="","",Kundendaten!E816))</f>
        <v/>
      </c>
      <c r="F815" s="38" t="str">
        <f>IF(Kundendaten!C816="","",IF(Kundendaten!F816="","",Kundendaten!F816))</f>
        <v/>
      </c>
      <c r="G815" s="37" t="str">
        <f>IF(Kundendaten!C816="","",IF(Kundendaten!G816="","",Kundendaten!G816))</f>
        <v/>
      </c>
      <c r="H815" s="38" t="str">
        <f>IF(Kundendaten!C816="","",IF(Kundendaten!H816="","",Kundendaten!H816))</f>
        <v/>
      </c>
      <c r="I815" s="37" t="str">
        <f>IF(Kundendaten!C816="","",IF(Kundendaten!I816="","",IF(OR(UPPER(Kundendaten!I816)="D",UPPER(Kundendaten!I816)="DE",UPPER(Kundendaten!I816)="DEU",UPPER(Kundendaten!I816)="DEUTSCHLAND",UPPER(Kundendaten!I816)="GERMANY",UPPER(Kundendaten!I816)="GER"),"",IFERROR(UPPER(VLOOKUP(UPPER(Kundendaten!I816),Laendercodes!$A:$B,2,FALSE())),UPPER(Kundendaten!I816)))))</f>
        <v/>
      </c>
      <c r="J815" s="59" t="str">
        <f>IF(Kundendaten!C816="","",Einstellungen!$C$9-Kundendaten!J816)</f>
        <v/>
      </c>
      <c r="K815" s="37" t="str">
        <f>IF(Kundendaten!C816="","",IF(J815&lt;0,-1,IF(J815&gt;Einstellungen!$C$11,0,IF(J815&lt;=Einstellungen!$D$15,5,IF(J815&lt;=Einstellungen!$D$16,4,IF(J815&lt;=Einstellungen!$D$17,3,IF(J815&lt;=Einstellungen!$D$18,2,1)))))))</f>
        <v/>
      </c>
      <c r="L815" s="37" t="str">
        <f>IF(Kundendaten!C816="","",IF(J815&lt;0,-1,IF(J815&gt;Einstellungen!$C$11,0,IF(Kundendaten!K816&gt;=Einstellungen!$C$24,5,IF(Kundendaten!K816&gt;=Einstellungen!$C$25,4,IF(Kundendaten!K816&gt;=Einstellungen!$C$26,3,IF(Kundendaten!K816&gt;=Einstellungen!$C$27,2,1)))))))</f>
        <v/>
      </c>
      <c r="M815" s="37" t="str">
        <f>IF(Kundendaten!C816="","",IF(J815&lt;0,-1,IF(J815&gt;Einstellungen!$C$11,0,IF(Kundendaten!L816&gt;=Einstellungen!$C$32,5,IF(Kundendaten!L816&gt;=Einstellungen!$C$33,4,IF(Kundendaten!L816&gt;=Einstellungen!$C$34,3,IF(Kundendaten!L816&gt;=Einstellungen!$C$35,2,1)))))))</f>
        <v/>
      </c>
      <c r="N815" s="37" t="str">
        <f>IF(Kundendaten!C816="","",IF(K815=-1,"",IF(K815=0,0,IF(SUM(Einstellungen!$G$15,Einstellungen!$G$24,Einstellungen!$G$32)&lt;&gt;100,"—",ROUND((K815*Einstellungen!$G$15+L815*Einstellungen!$G$24+M815*Einstellungen!$G$32)/100,1)))))</f>
        <v/>
      </c>
      <c r="O815" s="37" t="str">
        <f>IF(Kundendaten!C816="","",IF(K815=-1,"⚠ Datenfehler",IF(K815=0,"Inaktiv",IF(SUM(Einstellungen!$G$15,Einstellungen!$G$24,Einstellungen!$G$32)&lt;&gt;100,"—",IF(N815&gt;=4,"Champion",IF(N815&gt;=3,"Entwicklung",IF(N815&gt;=2,"Gefährdet","Abwanderung")))))))</f>
        <v/>
      </c>
    </row>
    <row r="816" spans="2:15" ht="14.25" customHeight="1" x14ac:dyDescent="0.35">
      <c r="B816" s="37" t="str">
        <f>IF(Kundendaten!C817="","",Kundendaten!B817)</f>
        <v/>
      </c>
      <c r="C816" s="38" t="str">
        <f>IF(Kundendaten!C817="","",IF(Kundendaten!C817="","",Kundendaten!C817))</f>
        <v/>
      </c>
      <c r="D816" s="38" t="str">
        <f>IF(Kundendaten!C817="","",IF(Kundendaten!D817="","",Kundendaten!D817))</f>
        <v/>
      </c>
      <c r="E816" s="38" t="str">
        <f>IF(Kundendaten!C817="","",IF(Kundendaten!E817="","",Kundendaten!E817))</f>
        <v/>
      </c>
      <c r="F816" s="38" t="str">
        <f>IF(Kundendaten!C817="","",IF(Kundendaten!F817="","",Kundendaten!F817))</f>
        <v/>
      </c>
      <c r="G816" s="37" t="str">
        <f>IF(Kundendaten!C817="","",IF(Kundendaten!G817="","",Kundendaten!G817))</f>
        <v/>
      </c>
      <c r="H816" s="38" t="str">
        <f>IF(Kundendaten!C817="","",IF(Kundendaten!H817="","",Kundendaten!H817))</f>
        <v/>
      </c>
      <c r="I816" s="37" t="str">
        <f>IF(Kundendaten!C817="","",IF(Kundendaten!I817="","",IF(OR(UPPER(Kundendaten!I817)="D",UPPER(Kundendaten!I817)="DE",UPPER(Kundendaten!I817)="DEU",UPPER(Kundendaten!I817)="DEUTSCHLAND",UPPER(Kundendaten!I817)="GERMANY",UPPER(Kundendaten!I817)="GER"),"",IFERROR(UPPER(VLOOKUP(UPPER(Kundendaten!I817),Laendercodes!$A:$B,2,FALSE())),UPPER(Kundendaten!I817)))))</f>
        <v/>
      </c>
      <c r="J816" s="59" t="str">
        <f>IF(Kundendaten!C817="","",Einstellungen!$C$9-Kundendaten!J817)</f>
        <v/>
      </c>
      <c r="K816" s="37" t="str">
        <f>IF(Kundendaten!C817="","",IF(J816&lt;0,-1,IF(J816&gt;Einstellungen!$C$11,0,IF(J816&lt;=Einstellungen!$D$15,5,IF(J816&lt;=Einstellungen!$D$16,4,IF(J816&lt;=Einstellungen!$D$17,3,IF(J816&lt;=Einstellungen!$D$18,2,1)))))))</f>
        <v/>
      </c>
      <c r="L816" s="37" t="str">
        <f>IF(Kundendaten!C817="","",IF(J816&lt;0,-1,IF(J816&gt;Einstellungen!$C$11,0,IF(Kundendaten!K817&gt;=Einstellungen!$C$24,5,IF(Kundendaten!K817&gt;=Einstellungen!$C$25,4,IF(Kundendaten!K817&gt;=Einstellungen!$C$26,3,IF(Kundendaten!K817&gt;=Einstellungen!$C$27,2,1)))))))</f>
        <v/>
      </c>
      <c r="M816" s="37" t="str">
        <f>IF(Kundendaten!C817="","",IF(J816&lt;0,-1,IF(J816&gt;Einstellungen!$C$11,0,IF(Kundendaten!L817&gt;=Einstellungen!$C$32,5,IF(Kundendaten!L817&gt;=Einstellungen!$C$33,4,IF(Kundendaten!L817&gt;=Einstellungen!$C$34,3,IF(Kundendaten!L817&gt;=Einstellungen!$C$35,2,1)))))))</f>
        <v/>
      </c>
      <c r="N816" s="37" t="str">
        <f>IF(Kundendaten!C817="","",IF(K816=-1,"",IF(K816=0,0,IF(SUM(Einstellungen!$G$15,Einstellungen!$G$24,Einstellungen!$G$32)&lt;&gt;100,"—",ROUND((K816*Einstellungen!$G$15+L816*Einstellungen!$G$24+M816*Einstellungen!$G$32)/100,1)))))</f>
        <v/>
      </c>
      <c r="O816" s="37" t="str">
        <f>IF(Kundendaten!C817="","",IF(K816=-1,"⚠ Datenfehler",IF(K816=0,"Inaktiv",IF(SUM(Einstellungen!$G$15,Einstellungen!$G$24,Einstellungen!$G$32)&lt;&gt;100,"—",IF(N816&gt;=4,"Champion",IF(N816&gt;=3,"Entwicklung",IF(N816&gt;=2,"Gefährdet","Abwanderung")))))))</f>
        <v/>
      </c>
    </row>
    <row r="817" spans="2:15" ht="14.25" customHeight="1" x14ac:dyDescent="0.35">
      <c r="B817" s="37" t="str">
        <f>IF(Kundendaten!C818="","",Kundendaten!B818)</f>
        <v/>
      </c>
      <c r="C817" s="38" t="str">
        <f>IF(Kundendaten!C818="","",IF(Kundendaten!C818="","",Kundendaten!C818))</f>
        <v/>
      </c>
      <c r="D817" s="38" t="str">
        <f>IF(Kundendaten!C818="","",IF(Kundendaten!D818="","",Kundendaten!D818))</f>
        <v/>
      </c>
      <c r="E817" s="38" t="str">
        <f>IF(Kundendaten!C818="","",IF(Kundendaten!E818="","",Kundendaten!E818))</f>
        <v/>
      </c>
      <c r="F817" s="38" t="str">
        <f>IF(Kundendaten!C818="","",IF(Kundendaten!F818="","",Kundendaten!F818))</f>
        <v/>
      </c>
      <c r="G817" s="37" t="str">
        <f>IF(Kundendaten!C818="","",IF(Kundendaten!G818="","",Kundendaten!G818))</f>
        <v/>
      </c>
      <c r="H817" s="38" t="str">
        <f>IF(Kundendaten!C818="","",IF(Kundendaten!H818="","",Kundendaten!H818))</f>
        <v/>
      </c>
      <c r="I817" s="37" t="str">
        <f>IF(Kundendaten!C818="","",IF(Kundendaten!I818="","",IF(OR(UPPER(Kundendaten!I818)="D",UPPER(Kundendaten!I818)="DE",UPPER(Kundendaten!I818)="DEU",UPPER(Kundendaten!I818)="DEUTSCHLAND",UPPER(Kundendaten!I818)="GERMANY",UPPER(Kundendaten!I818)="GER"),"",IFERROR(UPPER(VLOOKUP(UPPER(Kundendaten!I818),Laendercodes!$A:$B,2,FALSE())),UPPER(Kundendaten!I818)))))</f>
        <v/>
      </c>
      <c r="J817" s="59" t="str">
        <f>IF(Kundendaten!C818="","",Einstellungen!$C$9-Kundendaten!J818)</f>
        <v/>
      </c>
      <c r="K817" s="37" t="str">
        <f>IF(Kundendaten!C818="","",IF(J817&lt;0,-1,IF(J817&gt;Einstellungen!$C$11,0,IF(J817&lt;=Einstellungen!$D$15,5,IF(J817&lt;=Einstellungen!$D$16,4,IF(J817&lt;=Einstellungen!$D$17,3,IF(J817&lt;=Einstellungen!$D$18,2,1)))))))</f>
        <v/>
      </c>
      <c r="L817" s="37" t="str">
        <f>IF(Kundendaten!C818="","",IF(J817&lt;0,-1,IF(J817&gt;Einstellungen!$C$11,0,IF(Kundendaten!K818&gt;=Einstellungen!$C$24,5,IF(Kundendaten!K818&gt;=Einstellungen!$C$25,4,IF(Kundendaten!K818&gt;=Einstellungen!$C$26,3,IF(Kundendaten!K818&gt;=Einstellungen!$C$27,2,1)))))))</f>
        <v/>
      </c>
      <c r="M817" s="37" t="str">
        <f>IF(Kundendaten!C818="","",IF(J817&lt;0,-1,IF(J817&gt;Einstellungen!$C$11,0,IF(Kundendaten!L818&gt;=Einstellungen!$C$32,5,IF(Kundendaten!L818&gt;=Einstellungen!$C$33,4,IF(Kundendaten!L818&gt;=Einstellungen!$C$34,3,IF(Kundendaten!L818&gt;=Einstellungen!$C$35,2,1)))))))</f>
        <v/>
      </c>
      <c r="N817" s="37" t="str">
        <f>IF(Kundendaten!C818="","",IF(K817=-1,"",IF(K817=0,0,IF(SUM(Einstellungen!$G$15,Einstellungen!$G$24,Einstellungen!$G$32)&lt;&gt;100,"—",ROUND((K817*Einstellungen!$G$15+L817*Einstellungen!$G$24+M817*Einstellungen!$G$32)/100,1)))))</f>
        <v/>
      </c>
      <c r="O817" s="37" t="str">
        <f>IF(Kundendaten!C818="","",IF(K817=-1,"⚠ Datenfehler",IF(K817=0,"Inaktiv",IF(SUM(Einstellungen!$G$15,Einstellungen!$G$24,Einstellungen!$G$32)&lt;&gt;100,"—",IF(N817&gt;=4,"Champion",IF(N817&gt;=3,"Entwicklung",IF(N817&gt;=2,"Gefährdet","Abwanderung")))))))</f>
        <v/>
      </c>
    </row>
    <row r="818" spans="2:15" ht="14.25" customHeight="1" x14ac:dyDescent="0.35">
      <c r="B818" s="37" t="str">
        <f>IF(Kundendaten!C819="","",Kundendaten!B819)</f>
        <v/>
      </c>
      <c r="C818" s="38" t="str">
        <f>IF(Kundendaten!C819="","",IF(Kundendaten!C819="","",Kundendaten!C819))</f>
        <v/>
      </c>
      <c r="D818" s="38" t="str">
        <f>IF(Kundendaten!C819="","",IF(Kundendaten!D819="","",Kundendaten!D819))</f>
        <v/>
      </c>
      <c r="E818" s="38" t="str">
        <f>IF(Kundendaten!C819="","",IF(Kundendaten!E819="","",Kundendaten!E819))</f>
        <v/>
      </c>
      <c r="F818" s="38" t="str">
        <f>IF(Kundendaten!C819="","",IF(Kundendaten!F819="","",Kundendaten!F819))</f>
        <v/>
      </c>
      <c r="G818" s="37" t="str">
        <f>IF(Kundendaten!C819="","",IF(Kundendaten!G819="","",Kundendaten!G819))</f>
        <v/>
      </c>
      <c r="H818" s="38" t="str">
        <f>IF(Kundendaten!C819="","",IF(Kundendaten!H819="","",Kundendaten!H819))</f>
        <v/>
      </c>
      <c r="I818" s="37" t="str">
        <f>IF(Kundendaten!C819="","",IF(Kundendaten!I819="","",IF(OR(UPPER(Kundendaten!I819)="D",UPPER(Kundendaten!I819)="DE",UPPER(Kundendaten!I819)="DEU",UPPER(Kundendaten!I819)="DEUTSCHLAND",UPPER(Kundendaten!I819)="GERMANY",UPPER(Kundendaten!I819)="GER"),"",IFERROR(UPPER(VLOOKUP(UPPER(Kundendaten!I819),Laendercodes!$A:$B,2,FALSE())),UPPER(Kundendaten!I819)))))</f>
        <v/>
      </c>
      <c r="J818" s="59" t="str">
        <f>IF(Kundendaten!C819="","",Einstellungen!$C$9-Kundendaten!J819)</f>
        <v/>
      </c>
      <c r="K818" s="37" t="str">
        <f>IF(Kundendaten!C819="","",IF(J818&lt;0,-1,IF(J818&gt;Einstellungen!$C$11,0,IF(J818&lt;=Einstellungen!$D$15,5,IF(J818&lt;=Einstellungen!$D$16,4,IF(J818&lt;=Einstellungen!$D$17,3,IF(J818&lt;=Einstellungen!$D$18,2,1)))))))</f>
        <v/>
      </c>
      <c r="L818" s="37" t="str">
        <f>IF(Kundendaten!C819="","",IF(J818&lt;0,-1,IF(J818&gt;Einstellungen!$C$11,0,IF(Kundendaten!K819&gt;=Einstellungen!$C$24,5,IF(Kundendaten!K819&gt;=Einstellungen!$C$25,4,IF(Kundendaten!K819&gt;=Einstellungen!$C$26,3,IF(Kundendaten!K819&gt;=Einstellungen!$C$27,2,1)))))))</f>
        <v/>
      </c>
      <c r="M818" s="37" t="str">
        <f>IF(Kundendaten!C819="","",IF(J818&lt;0,-1,IF(J818&gt;Einstellungen!$C$11,0,IF(Kundendaten!L819&gt;=Einstellungen!$C$32,5,IF(Kundendaten!L819&gt;=Einstellungen!$C$33,4,IF(Kundendaten!L819&gt;=Einstellungen!$C$34,3,IF(Kundendaten!L819&gt;=Einstellungen!$C$35,2,1)))))))</f>
        <v/>
      </c>
      <c r="N818" s="37" t="str">
        <f>IF(Kundendaten!C819="","",IF(K818=-1,"",IF(K818=0,0,IF(SUM(Einstellungen!$G$15,Einstellungen!$G$24,Einstellungen!$G$32)&lt;&gt;100,"—",ROUND((K818*Einstellungen!$G$15+L818*Einstellungen!$G$24+M818*Einstellungen!$G$32)/100,1)))))</f>
        <v/>
      </c>
      <c r="O818" s="37" t="str">
        <f>IF(Kundendaten!C819="","",IF(K818=-1,"⚠ Datenfehler",IF(K818=0,"Inaktiv",IF(SUM(Einstellungen!$G$15,Einstellungen!$G$24,Einstellungen!$G$32)&lt;&gt;100,"—",IF(N818&gt;=4,"Champion",IF(N818&gt;=3,"Entwicklung",IF(N818&gt;=2,"Gefährdet","Abwanderung")))))))</f>
        <v/>
      </c>
    </row>
    <row r="819" spans="2:15" ht="14.25" customHeight="1" x14ac:dyDescent="0.35">
      <c r="B819" s="37" t="str">
        <f>IF(Kundendaten!C820="","",Kundendaten!B820)</f>
        <v/>
      </c>
      <c r="C819" s="38" t="str">
        <f>IF(Kundendaten!C820="","",IF(Kundendaten!C820="","",Kundendaten!C820))</f>
        <v/>
      </c>
      <c r="D819" s="38" t="str">
        <f>IF(Kundendaten!C820="","",IF(Kundendaten!D820="","",Kundendaten!D820))</f>
        <v/>
      </c>
      <c r="E819" s="38" t="str">
        <f>IF(Kundendaten!C820="","",IF(Kundendaten!E820="","",Kundendaten!E820))</f>
        <v/>
      </c>
      <c r="F819" s="38" t="str">
        <f>IF(Kundendaten!C820="","",IF(Kundendaten!F820="","",Kundendaten!F820))</f>
        <v/>
      </c>
      <c r="G819" s="37" t="str">
        <f>IF(Kundendaten!C820="","",IF(Kundendaten!G820="","",Kundendaten!G820))</f>
        <v/>
      </c>
      <c r="H819" s="38" t="str">
        <f>IF(Kundendaten!C820="","",IF(Kundendaten!H820="","",Kundendaten!H820))</f>
        <v/>
      </c>
      <c r="I819" s="37" t="str">
        <f>IF(Kundendaten!C820="","",IF(Kundendaten!I820="","",IF(OR(UPPER(Kundendaten!I820)="D",UPPER(Kundendaten!I820)="DE",UPPER(Kundendaten!I820)="DEU",UPPER(Kundendaten!I820)="DEUTSCHLAND",UPPER(Kundendaten!I820)="GERMANY",UPPER(Kundendaten!I820)="GER"),"",IFERROR(UPPER(VLOOKUP(UPPER(Kundendaten!I820),Laendercodes!$A:$B,2,FALSE())),UPPER(Kundendaten!I820)))))</f>
        <v/>
      </c>
      <c r="J819" s="59" t="str">
        <f>IF(Kundendaten!C820="","",Einstellungen!$C$9-Kundendaten!J820)</f>
        <v/>
      </c>
      <c r="K819" s="37" t="str">
        <f>IF(Kundendaten!C820="","",IF(J819&lt;0,-1,IF(J819&gt;Einstellungen!$C$11,0,IF(J819&lt;=Einstellungen!$D$15,5,IF(J819&lt;=Einstellungen!$D$16,4,IF(J819&lt;=Einstellungen!$D$17,3,IF(J819&lt;=Einstellungen!$D$18,2,1)))))))</f>
        <v/>
      </c>
      <c r="L819" s="37" t="str">
        <f>IF(Kundendaten!C820="","",IF(J819&lt;0,-1,IF(J819&gt;Einstellungen!$C$11,0,IF(Kundendaten!K820&gt;=Einstellungen!$C$24,5,IF(Kundendaten!K820&gt;=Einstellungen!$C$25,4,IF(Kundendaten!K820&gt;=Einstellungen!$C$26,3,IF(Kundendaten!K820&gt;=Einstellungen!$C$27,2,1)))))))</f>
        <v/>
      </c>
      <c r="M819" s="37" t="str">
        <f>IF(Kundendaten!C820="","",IF(J819&lt;0,-1,IF(J819&gt;Einstellungen!$C$11,0,IF(Kundendaten!L820&gt;=Einstellungen!$C$32,5,IF(Kundendaten!L820&gt;=Einstellungen!$C$33,4,IF(Kundendaten!L820&gt;=Einstellungen!$C$34,3,IF(Kundendaten!L820&gt;=Einstellungen!$C$35,2,1)))))))</f>
        <v/>
      </c>
      <c r="N819" s="37" t="str">
        <f>IF(Kundendaten!C820="","",IF(K819=-1,"",IF(K819=0,0,IF(SUM(Einstellungen!$G$15,Einstellungen!$G$24,Einstellungen!$G$32)&lt;&gt;100,"—",ROUND((K819*Einstellungen!$G$15+L819*Einstellungen!$G$24+M819*Einstellungen!$G$32)/100,1)))))</f>
        <v/>
      </c>
      <c r="O819" s="37" t="str">
        <f>IF(Kundendaten!C820="","",IF(K819=-1,"⚠ Datenfehler",IF(K819=0,"Inaktiv",IF(SUM(Einstellungen!$G$15,Einstellungen!$G$24,Einstellungen!$G$32)&lt;&gt;100,"—",IF(N819&gt;=4,"Champion",IF(N819&gt;=3,"Entwicklung",IF(N819&gt;=2,"Gefährdet","Abwanderung")))))))</f>
        <v/>
      </c>
    </row>
    <row r="820" spans="2:15" ht="14.25" customHeight="1" x14ac:dyDescent="0.35">
      <c r="B820" s="37" t="str">
        <f>IF(Kundendaten!C821="","",Kundendaten!B821)</f>
        <v/>
      </c>
      <c r="C820" s="38" t="str">
        <f>IF(Kundendaten!C821="","",IF(Kundendaten!C821="","",Kundendaten!C821))</f>
        <v/>
      </c>
      <c r="D820" s="38" t="str">
        <f>IF(Kundendaten!C821="","",IF(Kundendaten!D821="","",Kundendaten!D821))</f>
        <v/>
      </c>
      <c r="E820" s="38" t="str">
        <f>IF(Kundendaten!C821="","",IF(Kundendaten!E821="","",Kundendaten!E821))</f>
        <v/>
      </c>
      <c r="F820" s="38" t="str">
        <f>IF(Kundendaten!C821="","",IF(Kundendaten!F821="","",Kundendaten!F821))</f>
        <v/>
      </c>
      <c r="G820" s="37" t="str">
        <f>IF(Kundendaten!C821="","",IF(Kundendaten!G821="","",Kundendaten!G821))</f>
        <v/>
      </c>
      <c r="H820" s="38" t="str">
        <f>IF(Kundendaten!C821="","",IF(Kundendaten!H821="","",Kundendaten!H821))</f>
        <v/>
      </c>
      <c r="I820" s="37" t="str">
        <f>IF(Kundendaten!C821="","",IF(Kundendaten!I821="","",IF(OR(UPPER(Kundendaten!I821)="D",UPPER(Kundendaten!I821)="DE",UPPER(Kundendaten!I821)="DEU",UPPER(Kundendaten!I821)="DEUTSCHLAND",UPPER(Kundendaten!I821)="GERMANY",UPPER(Kundendaten!I821)="GER"),"",IFERROR(UPPER(VLOOKUP(UPPER(Kundendaten!I821),Laendercodes!$A:$B,2,FALSE())),UPPER(Kundendaten!I821)))))</f>
        <v/>
      </c>
      <c r="J820" s="59" t="str">
        <f>IF(Kundendaten!C821="","",Einstellungen!$C$9-Kundendaten!J821)</f>
        <v/>
      </c>
      <c r="K820" s="37" t="str">
        <f>IF(Kundendaten!C821="","",IF(J820&lt;0,-1,IF(J820&gt;Einstellungen!$C$11,0,IF(J820&lt;=Einstellungen!$D$15,5,IF(J820&lt;=Einstellungen!$D$16,4,IF(J820&lt;=Einstellungen!$D$17,3,IF(J820&lt;=Einstellungen!$D$18,2,1)))))))</f>
        <v/>
      </c>
      <c r="L820" s="37" t="str">
        <f>IF(Kundendaten!C821="","",IF(J820&lt;0,-1,IF(J820&gt;Einstellungen!$C$11,0,IF(Kundendaten!K821&gt;=Einstellungen!$C$24,5,IF(Kundendaten!K821&gt;=Einstellungen!$C$25,4,IF(Kundendaten!K821&gt;=Einstellungen!$C$26,3,IF(Kundendaten!K821&gt;=Einstellungen!$C$27,2,1)))))))</f>
        <v/>
      </c>
      <c r="M820" s="37" t="str">
        <f>IF(Kundendaten!C821="","",IF(J820&lt;0,-1,IF(J820&gt;Einstellungen!$C$11,0,IF(Kundendaten!L821&gt;=Einstellungen!$C$32,5,IF(Kundendaten!L821&gt;=Einstellungen!$C$33,4,IF(Kundendaten!L821&gt;=Einstellungen!$C$34,3,IF(Kundendaten!L821&gt;=Einstellungen!$C$35,2,1)))))))</f>
        <v/>
      </c>
      <c r="N820" s="37" t="str">
        <f>IF(Kundendaten!C821="","",IF(K820=-1,"",IF(K820=0,0,IF(SUM(Einstellungen!$G$15,Einstellungen!$G$24,Einstellungen!$G$32)&lt;&gt;100,"—",ROUND((K820*Einstellungen!$G$15+L820*Einstellungen!$G$24+M820*Einstellungen!$G$32)/100,1)))))</f>
        <v/>
      </c>
      <c r="O820" s="37" t="str">
        <f>IF(Kundendaten!C821="","",IF(K820=-1,"⚠ Datenfehler",IF(K820=0,"Inaktiv",IF(SUM(Einstellungen!$G$15,Einstellungen!$G$24,Einstellungen!$G$32)&lt;&gt;100,"—",IF(N820&gt;=4,"Champion",IF(N820&gt;=3,"Entwicklung",IF(N820&gt;=2,"Gefährdet","Abwanderung")))))))</f>
        <v/>
      </c>
    </row>
    <row r="821" spans="2:15" ht="14.25" customHeight="1" x14ac:dyDescent="0.35">
      <c r="B821" s="37" t="str">
        <f>IF(Kundendaten!C822="","",Kundendaten!B822)</f>
        <v/>
      </c>
      <c r="C821" s="38" t="str">
        <f>IF(Kundendaten!C822="","",IF(Kundendaten!C822="","",Kundendaten!C822))</f>
        <v/>
      </c>
      <c r="D821" s="38" t="str">
        <f>IF(Kundendaten!C822="","",IF(Kundendaten!D822="","",Kundendaten!D822))</f>
        <v/>
      </c>
      <c r="E821" s="38" t="str">
        <f>IF(Kundendaten!C822="","",IF(Kundendaten!E822="","",Kundendaten!E822))</f>
        <v/>
      </c>
      <c r="F821" s="38" t="str">
        <f>IF(Kundendaten!C822="","",IF(Kundendaten!F822="","",Kundendaten!F822))</f>
        <v/>
      </c>
      <c r="G821" s="37" t="str">
        <f>IF(Kundendaten!C822="","",IF(Kundendaten!G822="","",Kundendaten!G822))</f>
        <v/>
      </c>
      <c r="H821" s="38" t="str">
        <f>IF(Kundendaten!C822="","",IF(Kundendaten!H822="","",Kundendaten!H822))</f>
        <v/>
      </c>
      <c r="I821" s="37" t="str">
        <f>IF(Kundendaten!C822="","",IF(Kundendaten!I822="","",IF(OR(UPPER(Kundendaten!I822)="D",UPPER(Kundendaten!I822)="DE",UPPER(Kundendaten!I822)="DEU",UPPER(Kundendaten!I822)="DEUTSCHLAND",UPPER(Kundendaten!I822)="GERMANY",UPPER(Kundendaten!I822)="GER"),"",IFERROR(UPPER(VLOOKUP(UPPER(Kundendaten!I822),Laendercodes!$A:$B,2,FALSE())),UPPER(Kundendaten!I822)))))</f>
        <v/>
      </c>
      <c r="J821" s="59" t="str">
        <f>IF(Kundendaten!C822="","",Einstellungen!$C$9-Kundendaten!J822)</f>
        <v/>
      </c>
      <c r="K821" s="37" t="str">
        <f>IF(Kundendaten!C822="","",IF(J821&lt;0,-1,IF(J821&gt;Einstellungen!$C$11,0,IF(J821&lt;=Einstellungen!$D$15,5,IF(J821&lt;=Einstellungen!$D$16,4,IF(J821&lt;=Einstellungen!$D$17,3,IF(J821&lt;=Einstellungen!$D$18,2,1)))))))</f>
        <v/>
      </c>
      <c r="L821" s="37" t="str">
        <f>IF(Kundendaten!C822="","",IF(J821&lt;0,-1,IF(J821&gt;Einstellungen!$C$11,0,IF(Kundendaten!K822&gt;=Einstellungen!$C$24,5,IF(Kundendaten!K822&gt;=Einstellungen!$C$25,4,IF(Kundendaten!K822&gt;=Einstellungen!$C$26,3,IF(Kundendaten!K822&gt;=Einstellungen!$C$27,2,1)))))))</f>
        <v/>
      </c>
      <c r="M821" s="37" t="str">
        <f>IF(Kundendaten!C822="","",IF(J821&lt;0,-1,IF(J821&gt;Einstellungen!$C$11,0,IF(Kundendaten!L822&gt;=Einstellungen!$C$32,5,IF(Kundendaten!L822&gt;=Einstellungen!$C$33,4,IF(Kundendaten!L822&gt;=Einstellungen!$C$34,3,IF(Kundendaten!L822&gt;=Einstellungen!$C$35,2,1)))))))</f>
        <v/>
      </c>
      <c r="N821" s="37" t="str">
        <f>IF(Kundendaten!C822="","",IF(K821=-1,"",IF(K821=0,0,IF(SUM(Einstellungen!$G$15,Einstellungen!$G$24,Einstellungen!$G$32)&lt;&gt;100,"—",ROUND((K821*Einstellungen!$G$15+L821*Einstellungen!$G$24+M821*Einstellungen!$G$32)/100,1)))))</f>
        <v/>
      </c>
      <c r="O821" s="37" t="str">
        <f>IF(Kundendaten!C822="","",IF(K821=-1,"⚠ Datenfehler",IF(K821=0,"Inaktiv",IF(SUM(Einstellungen!$G$15,Einstellungen!$G$24,Einstellungen!$G$32)&lt;&gt;100,"—",IF(N821&gt;=4,"Champion",IF(N821&gt;=3,"Entwicklung",IF(N821&gt;=2,"Gefährdet","Abwanderung")))))))</f>
        <v/>
      </c>
    </row>
    <row r="822" spans="2:15" ht="14.25" customHeight="1" x14ac:dyDescent="0.35">
      <c r="B822" s="37" t="str">
        <f>IF(Kundendaten!C823="","",Kundendaten!B823)</f>
        <v/>
      </c>
      <c r="C822" s="38" t="str">
        <f>IF(Kundendaten!C823="","",IF(Kundendaten!C823="","",Kundendaten!C823))</f>
        <v/>
      </c>
      <c r="D822" s="38" t="str">
        <f>IF(Kundendaten!C823="","",IF(Kundendaten!D823="","",Kundendaten!D823))</f>
        <v/>
      </c>
      <c r="E822" s="38" t="str">
        <f>IF(Kundendaten!C823="","",IF(Kundendaten!E823="","",Kundendaten!E823))</f>
        <v/>
      </c>
      <c r="F822" s="38" t="str">
        <f>IF(Kundendaten!C823="","",IF(Kundendaten!F823="","",Kundendaten!F823))</f>
        <v/>
      </c>
      <c r="G822" s="37" t="str">
        <f>IF(Kundendaten!C823="","",IF(Kundendaten!G823="","",Kundendaten!G823))</f>
        <v/>
      </c>
      <c r="H822" s="38" t="str">
        <f>IF(Kundendaten!C823="","",IF(Kundendaten!H823="","",Kundendaten!H823))</f>
        <v/>
      </c>
      <c r="I822" s="37" t="str">
        <f>IF(Kundendaten!C823="","",IF(Kundendaten!I823="","",IF(OR(UPPER(Kundendaten!I823)="D",UPPER(Kundendaten!I823)="DE",UPPER(Kundendaten!I823)="DEU",UPPER(Kundendaten!I823)="DEUTSCHLAND",UPPER(Kundendaten!I823)="GERMANY",UPPER(Kundendaten!I823)="GER"),"",IFERROR(UPPER(VLOOKUP(UPPER(Kundendaten!I823),Laendercodes!$A:$B,2,FALSE())),UPPER(Kundendaten!I823)))))</f>
        <v/>
      </c>
      <c r="J822" s="59" t="str">
        <f>IF(Kundendaten!C823="","",Einstellungen!$C$9-Kundendaten!J823)</f>
        <v/>
      </c>
      <c r="K822" s="37" t="str">
        <f>IF(Kundendaten!C823="","",IF(J822&lt;0,-1,IF(J822&gt;Einstellungen!$C$11,0,IF(J822&lt;=Einstellungen!$D$15,5,IF(J822&lt;=Einstellungen!$D$16,4,IF(J822&lt;=Einstellungen!$D$17,3,IF(J822&lt;=Einstellungen!$D$18,2,1)))))))</f>
        <v/>
      </c>
      <c r="L822" s="37" t="str">
        <f>IF(Kundendaten!C823="","",IF(J822&lt;0,-1,IF(J822&gt;Einstellungen!$C$11,0,IF(Kundendaten!K823&gt;=Einstellungen!$C$24,5,IF(Kundendaten!K823&gt;=Einstellungen!$C$25,4,IF(Kundendaten!K823&gt;=Einstellungen!$C$26,3,IF(Kundendaten!K823&gt;=Einstellungen!$C$27,2,1)))))))</f>
        <v/>
      </c>
      <c r="M822" s="37" t="str">
        <f>IF(Kundendaten!C823="","",IF(J822&lt;0,-1,IF(J822&gt;Einstellungen!$C$11,0,IF(Kundendaten!L823&gt;=Einstellungen!$C$32,5,IF(Kundendaten!L823&gt;=Einstellungen!$C$33,4,IF(Kundendaten!L823&gt;=Einstellungen!$C$34,3,IF(Kundendaten!L823&gt;=Einstellungen!$C$35,2,1)))))))</f>
        <v/>
      </c>
      <c r="N822" s="37" t="str">
        <f>IF(Kundendaten!C823="","",IF(K822=-1,"",IF(K822=0,0,IF(SUM(Einstellungen!$G$15,Einstellungen!$G$24,Einstellungen!$G$32)&lt;&gt;100,"—",ROUND((K822*Einstellungen!$G$15+L822*Einstellungen!$G$24+M822*Einstellungen!$G$32)/100,1)))))</f>
        <v/>
      </c>
      <c r="O822" s="37" t="str">
        <f>IF(Kundendaten!C823="","",IF(K822=-1,"⚠ Datenfehler",IF(K822=0,"Inaktiv",IF(SUM(Einstellungen!$G$15,Einstellungen!$G$24,Einstellungen!$G$32)&lt;&gt;100,"—",IF(N822&gt;=4,"Champion",IF(N822&gt;=3,"Entwicklung",IF(N822&gt;=2,"Gefährdet","Abwanderung")))))))</f>
        <v/>
      </c>
    </row>
    <row r="823" spans="2:15" ht="14.25" customHeight="1" x14ac:dyDescent="0.35">
      <c r="B823" s="37" t="str">
        <f>IF(Kundendaten!C824="","",Kundendaten!B824)</f>
        <v/>
      </c>
      <c r="C823" s="38" t="str">
        <f>IF(Kundendaten!C824="","",IF(Kundendaten!C824="","",Kundendaten!C824))</f>
        <v/>
      </c>
      <c r="D823" s="38" t="str">
        <f>IF(Kundendaten!C824="","",IF(Kundendaten!D824="","",Kundendaten!D824))</f>
        <v/>
      </c>
      <c r="E823" s="38" t="str">
        <f>IF(Kundendaten!C824="","",IF(Kundendaten!E824="","",Kundendaten!E824))</f>
        <v/>
      </c>
      <c r="F823" s="38" t="str">
        <f>IF(Kundendaten!C824="","",IF(Kundendaten!F824="","",Kundendaten!F824))</f>
        <v/>
      </c>
      <c r="G823" s="37" t="str">
        <f>IF(Kundendaten!C824="","",IF(Kundendaten!G824="","",Kundendaten!G824))</f>
        <v/>
      </c>
      <c r="H823" s="38" t="str">
        <f>IF(Kundendaten!C824="","",IF(Kundendaten!H824="","",Kundendaten!H824))</f>
        <v/>
      </c>
      <c r="I823" s="37" t="str">
        <f>IF(Kundendaten!C824="","",IF(Kundendaten!I824="","",IF(OR(UPPER(Kundendaten!I824)="D",UPPER(Kundendaten!I824)="DE",UPPER(Kundendaten!I824)="DEU",UPPER(Kundendaten!I824)="DEUTSCHLAND",UPPER(Kundendaten!I824)="GERMANY",UPPER(Kundendaten!I824)="GER"),"",IFERROR(UPPER(VLOOKUP(UPPER(Kundendaten!I824),Laendercodes!$A:$B,2,FALSE())),UPPER(Kundendaten!I824)))))</f>
        <v/>
      </c>
      <c r="J823" s="59" t="str">
        <f>IF(Kundendaten!C824="","",Einstellungen!$C$9-Kundendaten!J824)</f>
        <v/>
      </c>
      <c r="K823" s="37" t="str">
        <f>IF(Kundendaten!C824="","",IF(J823&lt;0,-1,IF(J823&gt;Einstellungen!$C$11,0,IF(J823&lt;=Einstellungen!$D$15,5,IF(J823&lt;=Einstellungen!$D$16,4,IF(J823&lt;=Einstellungen!$D$17,3,IF(J823&lt;=Einstellungen!$D$18,2,1)))))))</f>
        <v/>
      </c>
      <c r="L823" s="37" t="str">
        <f>IF(Kundendaten!C824="","",IF(J823&lt;0,-1,IF(J823&gt;Einstellungen!$C$11,0,IF(Kundendaten!K824&gt;=Einstellungen!$C$24,5,IF(Kundendaten!K824&gt;=Einstellungen!$C$25,4,IF(Kundendaten!K824&gt;=Einstellungen!$C$26,3,IF(Kundendaten!K824&gt;=Einstellungen!$C$27,2,1)))))))</f>
        <v/>
      </c>
      <c r="M823" s="37" t="str">
        <f>IF(Kundendaten!C824="","",IF(J823&lt;0,-1,IF(J823&gt;Einstellungen!$C$11,0,IF(Kundendaten!L824&gt;=Einstellungen!$C$32,5,IF(Kundendaten!L824&gt;=Einstellungen!$C$33,4,IF(Kundendaten!L824&gt;=Einstellungen!$C$34,3,IF(Kundendaten!L824&gt;=Einstellungen!$C$35,2,1)))))))</f>
        <v/>
      </c>
      <c r="N823" s="37" t="str">
        <f>IF(Kundendaten!C824="","",IF(K823=-1,"",IF(K823=0,0,IF(SUM(Einstellungen!$G$15,Einstellungen!$G$24,Einstellungen!$G$32)&lt;&gt;100,"—",ROUND((K823*Einstellungen!$G$15+L823*Einstellungen!$G$24+M823*Einstellungen!$G$32)/100,1)))))</f>
        <v/>
      </c>
      <c r="O823" s="37" t="str">
        <f>IF(Kundendaten!C824="","",IF(K823=-1,"⚠ Datenfehler",IF(K823=0,"Inaktiv",IF(SUM(Einstellungen!$G$15,Einstellungen!$G$24,Einstellungen!$G$32)&lt;&gt;100,"—",IF(N823&gt;=4,"Champion",IF(N823&gt;=3,"Entwicklung",IF(N823&gt;=2,"Gefährdet","Abwanderung")))))))</f>
        <v/>
      </c>
    </row>
    <row r="824" spans="2:15" ht="14.25" customHeight="1" x14ac:dyDescent="0.35">
      <c r="B824" s="37" t="str">
        <f>IF(Kundendaten!C825="","",Kundendaten!B825)</f>
        <v/>
      </c>
      <c r="C824" s="38" t="str">
        <f>IF(Kundendaten!C825="","",IF(Kundendaten!C825="","",Kundendaten!C825))</f>
        <v/>
      </c>
      <c r="D824" s="38" t="str">
        <f>IF(Kundendaten!C825="","",IF(Kundendaten!D825="","",Kundendaten!D825))</f>
        <v/>
      </c>
      <c r="E824" s="38" t="str">
        <f>IF(Kundendaten!C825="","",IF(Kundendaten!E825="","",Kundendaten!E825))</f>
        <v/>
      </c>
      <c r="F824" s="38" t="str">
        <f>IF(Kundendaten!C825="","",IF(Kundendaten!F825="","",Kundendaten!F825))</f>
        <v/>
      </c>
      <c r="G824" s="37" t="str">
        <f>IF(Kundendaten!C825="","",IF(Kundendaten!G825="","",Kundendaten!G825))</f>
        <v/>
      </c>
      <c r="H824" s="38" t="str">
        <f>IF(Kundendaten!C825="","",IF(Kundendaten!H825="","",Kundendaten!H825))</f>
        <v/>
      </c>
      <c r="I824" s="37" t="str">
        <f>IF(Kundendaten!C825="","",IF(Kundendaten!I825="","",IF(OR(UPPER(Kundendaten!I825)="D",UPPER(Kundendaten!I825)="DE",UPPER(Kundendaten!I825)="DEU",UPPER(Kundendaten!I825)="DEUTSCHLAND",UPPER(Kundendaten!I825)="GERMANY",UPPER(Kundendaten!I825)="GER"),"",IFERROR(UPPER(VLOOKUP(UPPER(Kundendaten!I825),Laendercodes!$A:$B,2,FALSE())),UPPER(Kundendaten!I825)))))</f>
        <v/>
      </c>
      <c r="J824" s="59" t="str">
        <f>IF(Kundendaten!C825="","",Einstellungen!$C$9-Kundendaten!J825)</f>
        <v/>
      </c>
      <c r="K824" s="37" t="str">
        <f>IF(Kundendaten!C825="","",IF(J824&lt;0,-1,IF(J824&gt;Einstellungen!$C$11,0,IF(J824&lt;=Einstellungen!$D$15,5,IF(J824&lt;=Einstellungen!$D$16,4,IF(J824&lt;=Einstellungen!$D$17,3,IF(J824&lt;=Einstellungen!$D$18,2,1)))))))</f>
        <v/>
      </c>
      <c r="L824" s="37" t="str">
        <f>IF(Kundendaten!C825="","",IF(J824&lt;0,-1,IF(J824&gt;Einstellungen!$C$11,0,IF(Kundendaten!K825&gt;=Einstellungen!$C$24,5,IF(Kundendaten!K825&gt;=Einstellungen!$C$25,4,IF(Kundendaten!K825&gt;=Einstellungen!$C$26,3,IF(Kundendaten!K825&gt;=Einstellungen!$C$27,2,1)))))))</f>
        <v/>
      </c>
      <c r="M824" s="37" t="str">
        <f>IF(Kundendaten!C825="","",IF(J824&lt;0,-1,IF(J824&gt;Einstellungen!$C$11,0,IF(Kundendaten!L825&gt;=Einstellungen!$C$32,5,IF(Kundendaten!L825&gt;=Einstellungen!$C$33,4,IF(Kundendaten!L825&gt;=Einstellungen!$C$34,3,IF(Kundendaten!L825&gt;=Einstellungen!$C$35,2,1)))))))</f>
        <v/>
      </c>
      <c r="N824" s="37" t="str">
        <f>IF(Kundendaten!C825="","",IF(K824=-1,"",IF(K824=0,0,IF(SUM(Einstellungen!$G$15,Einstellungen!$G$24,Einstellungen!$G$32)&lt;&gt;100,"—",ROUND((K824*Einstellungen!$G$15+L824*Einstellungen!$G$24+M824*Einstellungen!$G$32)/100,1)))))</f>
        <v/>
      </c>
      <c r="O824" s="37" t="str">
        <f>IF(Kundendaten!C825="","",IF(K824=-1,"⚠ Datenfehler",IF(K824=0,"Inaktiv",IF(SUM(Einstellungen!$G$15,Einstellungen!$G$24,Einstellungen!$G$32)&lt;&gt;100,"—",IF(N824&gt;=4,"Champion",IF(N824&gt;=3,"Entwicklung",IF(N824&gt;=2,"Gefährdet","Abwanderung")))))))</f>
        <v/>
      </c>
    </row>
    <row r="825" spans="2:15" ht="14.25" customHeight="1" x14ac:dyDescent="0.35">
      <c r="B825" s="37" t="str">
        <f>IF(Kundendaten!C826="","",Kundendaten!B826)</f>
        <v/>
      </c>
      <c r="C825" s="38" t="str">
        <f>IF(Kundendaten!C826="","",IF(Kundendaten!C826="","",Kundendaten!C826))</f>
        <v/>
      </c>
      <c r="D825" s="38" t="str">
        <f>IF(Kundendaten!C826="","",IF(Kundendaten!D826="","",Kundendaten!D826))</f>
        <v/>
      </c>
      <c r="E825" s="38" t="str">
        <f>IF(Kundendaten!C826="","",IF(Kundendaten!E826="","",Kundendaten!E826))</f>
        <v/>
      </c>
      <c r="F825" s="38" t="str">
        <f>IF(Kundendaten!C826="","",IF(Kundendaten!F826="","",Kundendaten!F826))</f>
        <v/>
      </c>
      <c r="G825" s="37" t="str">
        <f>IF(Kundendaten!C826="","",IF(Kundendaten!G826="","",Kundendaten!G826))</f>
        <v/>
      </c>
      <c r="H825" s="38" t="str">
        <f>IF(Kundendaten!C826="","",IF(Kundendaten!H826="","",Kundendaten!H826))</f>
        <v/>
      </c>
      <c r="I825" s="37" t="str">
        <f>IF(Kundendaten!C826="","",IF(Kundendaten!I826="","",IF(OR(UPPER(Kundendaten!I826)="D",UPPER(Kundendaten!I826)="DE",UPPER(Kundendaten!I826)="DEU",UPPER(Kundendaten!I826)="DEUTSCHLAND",UPPER(Kundendaten!I826)="GERMANY",UPPER(Kundendaten!I826)="GER"),"",IFERROR(UPPER(VLOOKUP(UPPER(Kundendaten!I826),Laendercodes!$A:$B,2,FALSE())),UPPER(Kundendaten!I826)))))</f>
        <v/>
      </c>
      <c r="J825" s="59" t="str">
        <f>IF(Kundendaten!C826="","",Einstellungen!$C$9-Kundendaten!J826)</f>
        <v/>
      </c>
      <c r="K825" s="37" t="str">
        <f>IF(Kundendaten!C826="","",IF(J825&lt;0,-1,IF(J825&gt;Einstellungen!$C$11,0,IF(J825&lt;=Einstellungen!$D$15,5,IF(J825&lt;=Einstellungen!$D$16,4,IF(J825&lt;=Einstellungen!$D$17,3,IF(J825&lt;=Einstellungen!$D$18,2,1)))))))</f>
        <v/>
      </c>
      <c r="L825" s="37" t="str">
        <f>IF(Kundendaten!C826="","",IF(J825&lt;0,-1,IF(J825&gt;Einstellungen!$C$11,0,IF(Kundendaten!K826&gt;=Einstellungen!$C$24,5,IF(Kundendaten!K826&gt;=Einstellungen!$C$25,4,IF(Kundendaten!K826&gt;=Einstellungen!$C$26,3,IF(Kundendaten!K826&gt;=Einstellungen!$C$27,2,1)))))))</f>
        <v/>
      </c>
      <c r="M825" s="37" t="str">
        <f>IF(Kundendaten!C826="","",IF(J825&lt;0,-1,IF(J825&gt;Einstellungen!$C$11,0,IF(Kundendaten!L826&gt;=Einstellungen!$C$32,5,IF(Kundendaten!L826&gt;=Einstellungen!$C$33,4,IF(Kundendaten!L826&gt;=Einstellungen!$C$34,3,IF(Kundendaten!L826&gt;=Einstellungen!$C$35,2,1)))))))</f>
        <v/>
      </c>
      <c r="N825" s="37" t="str">
        <f>IF(Kundendaten!C826="","",IF(K825=-1,"",IF(K825=0,0,IF(SUM(Einstellungen!$G$15,Einstellungen!$G$24,Einstellungen!$G$32)&lt;&gt;100,"—",ROUND((K825*Einstellungen!$G$15+L825*Einstellungen!$G$24+M825*Einstellungen!$G$32)/100,1)))))</f>
        <v/>
      </c>
      <c r="O825" s="37" t="str">
        <f>IF(Kundendaten!C826="","",IF(K825=-1,"⚠ Datenfehler",IF(K825=0,"Inaktiv",IF(SUM(Einstellungen!$G$15,Einstellungen!$G$24,Einstellungen!$G$32)&lt;&gt;100,"—",IF(N825&gt;=4,"Champion",IF(N825&gt;=3,"Entwicklung",IF(N825&gt;=2,"Gefährdet","Abwanderung")))))))</f>
        <v/>
      </c>
    </row>
    <row r="826" spans="2:15" ht="14.25" customHeight="1" x14ac:dyDescent="0.35">
      <c r="B826" s="37" t="str">
        <f>IF(Kundendaten!C827="","",Kundendaten!B827)</f>
        <v/>
      </c>
      <c r="C826" s="38" t="str">
        <f>IF(Kundendaten!C827="","",IF(Kundendaten!C827="","",Kundendaten!C827))</f>
        <v/>
      </c>
      <c r="D826" s="38" t="str">
        <f>IF(Kundendaten!C827="","",IF(Kundendaten!D827="","",Kundendaten!D827))</f>
        <v/>
      </c>
      <c r="E826" s="38" t="str">
        <f>IF(Kundendaten!C827="","",IF(Kundendaten!E827="","",Kundendaten!E827))</f>
        <v/>
      </c>
      <c r="F826" s="38" t="str">
        <f>IF(Kundendaten!C827="","",IF(Kundendaten!F827="","",Kundendaten!F827))</f>
        <v/>
      </c>
      <c r="G826" s="37" t="str">
        <f>IF(Kundendaten!C827="","",IF(Kundendaten!G827="","",Kundendaten!G827))</f>
        <v/>
      </c>
      <c r="H826" s="38" t="str">
        <f>IF(Kundendaten!C827="","",IF(Kundendaten!H827="","",Kundendaten!H827))</f>
        <v/>
      </c>
      <c r="I826" s="37" t="str">
        <f>IF(Kundendaten!C827="","",IF(Kundendaten!I827="","",IF(OR(UPPER(Kundendaten!I827)="D",UPPER(Kundendaten!I827)="DE",UPPER(Kundendaten!I827)="DEU",UPPER(Kundendaten!I827)="DEUTSCHLAND",UPPER(Kundendaten!I827)="GERMANY",UPPER(Kundendaten!I827)="GER"),"",IFERROR(UPPER(VLOOKUP(UPPER(Kundendaten!I827),Laendercodes!$A:$B,2,FALSE())),UPPER(Kundendaten!I827)))))</f>
        <v/>
      </c>
      <c r="J826" s="59" t="str">
        <f>IF(Kundendaten!C827="","",Einstellungen!$C$9-Kundendaten!J827)</f>
        <v/>
      </c>
      <c r="K826" s="37" t="str">
        <f>IF(Kundendaten!C827="","",IF(J826&lt;0,-1,IF(J826&gt;Einstellungen!$C$11,0,IF(J826&lt;=Einstellungen!$D$15,5,IF(J826&lt;=Einstellungen!$D$16,4,IF(J826&lt;=Einstellungen!$D$17,3,IF(J826&lt;=Einstellungen!$D$18,2,1)))))))</f>
        <v/>
      </c>
      <c r="L826" s="37" t="str">
        <f>IF(Kundendaten!C827="","",IF(J826&lt;0,-1,IF(J826&gt;Einstellungen!$C$11,0,IF(Kundendaten!K827&gt;=Einstellungen!$C$24,5,IF(Kundendaten!K827&gt;=Einstellungen!$C$25,4,IF(Kundendaten!K827&gt;=Einstellungen!$C$26,3,IF(Kundendaten!K827&gt;=Einstellungen!$C$27,2,1)))))))</f>
        <v/>
      </c>
      <c r="M826" s="37" t="str">
        <f>IF(Kundendaten!C827="","",IF(J826&lt;0,-1,IF(J826&gt;Einstellungen!$C$11,0,IF(Kundendaten!L827&gt;=Einstellungen!$C$32,5,IF(Kundendaten!L827&gt;=Einstellungen!$C$33,4,IF(Kundendaten!L827&gt;=Einstellungen!$C$34,3,IF(Kundendaten!L827&gt;=Einstellungen!$C$35,2,1)))))))</f>
        <v/>
      </c>
      <c r="N826" s="37" t="str">
        <f>IF(Kundendaten!C827="","",IF(K826=-1,"",IF(K826=0,0,IF(SUM(Einstellungen!$G$15,Einstellungen!$G$24,Einstellungen!$G$32)&lt;&gt;100,"—",ROUND((K826*Einstellungen!$G$15+L826*Einstellungen!$G$24+M826*Einstellungen!$G$32)/100,1)))))</f>
        <v/>
      </c>
      <c r="O826" s="37" t="str">
        <f>IF(Kundendaten!C827="","",IF(K826=-1,"⚠ Datenfehler",IF(K826=0,"Inaktiv",IF(SUM(Einstellungen!$G$15,Einstellungen!$G$24,Einstellungen!$G$32)&lt;&gt;100,"—",IF(N826&gt;=4,"Champion",IF(N826&gt;=3,"Entwicklung",IF(N826&gt;=2,"Gefährdet","Abwanderung")))))))</f>
        <v/>
      </c>
    </row>
    <row r="827" spans="2:15" ht="14.25" customHeight="1" x14ac:dyDescent="0.35">
      <c r="B827" s="37" t="str">
        <f>IF(Kundendaten!C828="","",Kundendaten!B828)</f>
        <v/>
      </c>
      <c r="C827" s="38" t="str">
        <f>IF(Kundendaten!C828="","",IF(Kundendaten!C828="","",Kundendaten!C828))</f>
        <v/>
      </c>
      <c r="D827" s="38" t="str">
        <f>IF(Kundendaten!C828="","",IF(Kundendaten!D828="","",Kundendaten!D828))</f>
        <v/>
      </c>
      <c r="E827" s="38" t="str">
        <f>IF(Kundendaten!C828="","",IF(Kundendaten!E828="","",Kundendaten!E828))</f>
        <v/>
      </c>
      <c r="F827" s="38" t="str">
        <f>IF(Kundendaten!C828="","",IF(Kundendaten!F828="","",Kundendaten!F828))</f>
        <v/>
      </c>
      <c r="G827" s="37" t="str">
        <f>IF(Kundendaten!C828="","",IF(Kundendaten!G828="","",Kundendaten!G828))</f>
        <v/>
      </c>
      <c r="H827" s="38" t="str">
        <f>IF(Kundendaten!C828="","",IF(Kundendaten!H828="","",Kundendaten!H828))</f>
        <v/>
      </c>
      <c r="I827" s="37" t="str">
        <f>IF(Kundendaten!C828="","",IF(Kundendaten!I828="","",IF(OR(UPPER(Kundendaten!I828)="D",UPPER(Kundendaten!I828)="DE",UPPER(Kundendaten!I828)="DEU",UPPER(Kundendaten!I828)="DEUTSCHLAND",UPPER(Kundendaten!I828)="GERMANY",UPPER(Kundendaten!I828)="GER"),"",IFERROR(UPPER(VLOOKUP(UPPER(Kundendaten!I828),Laendercodes!$A:$B,2,FALSE())),UPPER(Kundendaten!I828)))))</f>
        <v/>
      </c>
      <c r="J827" s="59" t="str">
        <f>IF(Kundendaten!C828="","",Einstellungen!$C$9-Kundendaten!J828)</f>
        <v/>
      </c>
      <c r="K827" s="37" t="str">
        <f>IF(Kundendaten!C828="","",IF(J827&lt;0,-1,IF(J827&gt;Einstellungen!$C$11,0,IF(J827&lt;=Einstellungen!$D$15,5,IF(J827&lt;=Einstellungen!$D$16,4,IF(J827&lt;=Einstellungen!$D$17,3,IF(J827&lt;=Einstellungen!$D$18,2,1)))))))</f>
        <v/>
      </c>
      <c r="L827" s="37" t="str">
        <f>IF(Kundendaten!C828="","",IF(J827&lt;0,-1,IF(J827&gt;Einstellungen!$C$11,0,IF(Kundendaten!K828&gt;=Einstellungen!$C$24,5,IF(Kundendaten!K828&gt;=Einstellungen!$C$25,4,IF(Kundendaten!K828&gt;=Einstellungen!$C$26,3,IF(Kundendaten!K828&gt;=Einstellungen!$C$27,2,1)))))))</f>
        <v/>
      </c>
      <c r="M827" s="37" t="str">
        <f>IF(Kundendaten!C828="","",IF(J827&lt;0,-1,IF(J827&gt;Einstellungen!$C$11,0,IF(Kundendaten!L828&gt;=Einstellungen!$C$32,5,IF(Kundendaten!L828&gt;=Einstellungen!$C$33,4,IF(Kundendaten!L828&gt;=Einstellungen!$C$34,3,IF(Kundendaten!L828&gt;=Einstellungen!$C$35,2,1)))))))</f>
        <v/>
      </c>
      <c r="N827" s="37" t="str">
        <f>IF(Kundendaten!C828="","",IF(K827=-1,"",IF(K827=0,0,IF(SUM(Einstellungen!$G$15,Einstellungen!$G$24,Einstellungen!$G$32)&lt;&gt;100,"—",ROUND((K827*Einstellungen!$G$15+L827*Einstellungen!$G$24+M827*Einstellungen!$G$32)/100,1)))))</f>
        <v/>
      </c>
      <c r="O827" s="37" t="str">
        <f>IF(Kundendaten!C828="","",IF(K827=-1,"⚠ Datenfehler",IF(K827=0,"Inaktiv",IF(SUM(Einstellungen!$G$15,Einstellungen!$G$24,Einstellungen!$G$32)&lt;&gt;100,"—",IF(N827&gt;=4,"Champion",IF(N827&gt;=3,"Entwicklung",IF(N827&gt;=2,"Gefährdet","Abwanderung")))))))</f>
        <v/>
      </c>
    </row>
    <row r="828" spans="2:15" ht="14.25" customHeight="1" x14ac:dyDescent="0.35">
      <c r="B828" s="37" t="str">
        <f>IF(Kundendaten!C829="","",Kundendaten!B829)</f>
        <v/>
      </c>
      <c r="C828" s="38" t="str">
        <f>IF(Kundendaten!C829="","",IF(Kundendaten!C829="","",Kundendaten!C829))</f>
        <v/>
      </c>
      <c r="D828" s="38" t="str">
        <f>IF(Kundendaten!C829="","",IF(Kundendaten!D829="","",Kundendaten!D829))</f>
        <v/>
      </c>
      <c r="E828" s="38" t="str">
        <f>IF(Kundendaten!C829="","",IF(Kundendaten!E829="","",Kundendaten!E829))</f>
        <v/>
      </c>
      <c r="F828" s="38" t="str">
        <f>IF(Kundendaten!C829="","",IF(Kundendaten!F829="","",Kundendaten!F829))</f>
        <v/>
      </c>
      <c r="G828" s="37" t="str">
        <f>IF(Kundendaten!C829="","",IF(Kundendaten!G829="","",Kundendaten!G829))</f>
        <v/>
      </c>
      <c r="H828" s="38" t="str">
        <f>IF(Kundendaten!C829="","",IF(Kundendaten!H829="","",Kundendaten!H829))</f>
        <v/>
      </c>
      <c r="I828" s="37" t="str">
        <f>IF(Kundendaten!C829="","",IF(Kundendaten!I829="","",IF(OR(UPPER(Kundendaten!I829)="D",UPPER(Kundendaten!I829)="DE",UPPER(Kundendaten!I829)="DEU",UPPER(Kundendaten!I829)="DEUTSCHLAND",UPPER(Kundendaten!I829)="GERMANY",UPPER(Kundendaten!I829)="GER"),"",IFERROR(UPPER(VLOOKUP(UPPER(Kundendaten!I829),Laendercodes!$A:$B,2,FALSE())),UPPER(Kundendaten!I829)))))</f>
        <v/>
      </c>
      <c r="J828" s="59" t="str">
        <f>IF(Kundendaten!C829="","",Einstellungen!$C$9-Kundendaten!J829)</f>
        <v/>
      </c>
      <c r="K828" s="37" t="str">
        <f>IF(Kundendaten!C829="","",IF(J828&lt;0,-1,IF(J828&gt;Einstellungen!$C$11,0,IF(J828&lt;=Einstellungen!$D$15,5,IF(J828&lt;=Einstellungen!$D$16,4,IF(J828&lt;=Einstellungen!$D$17,3,IF(J828&lt;=Einstellungen!$D$18,2,1)))))))</f>
        <v/>
      </c>
      <c r="L828" s="37" t="str">
        <f>IF(Kundendaten!C829="","",IF(J828&lt;0,-1,IF(J828&gt;Einstellungen!$C$11,0,IF(Kundendaten!K829&gt;=Einstellungen!$C$24,5,IF(Kundendaten!K829&gt;=Einstellungen!$C$25,4,IF(Kundendaten!K829&gt;=Einstellungen!$C$26,3,IF(Kundendaten!K829&gt;=Einstellungen!$C$27,2,1)))))))</f>
        <v/>
      </c>
      <c r="M828" s="37" t="str">
        <f>IF(Kundendaten!C829="","",IF(J828&lt;0,-1,IF(J828&gt;Einstellungen!$C$11,0,IF(Kundendaten!L829&gt;=Einstellungen!$C$32,5,IF(Kundendaten!L829&gt;=Einstellungen!$C$33,4,IF(Kundendaten!L829&gt;=Einstellungen!$C$34,3,IF(Kundendaten!L829&gt;=Einstellungen!$C$35,2,1)))))))</f>
        <v/>
      </c>
      <c r="N828" s="37" t="str">
        <f>IF(Kundendaten!C829="","",IF(K828=-1,"",IF(K828=0,0,IF(SUM(Einstellungen!$G$15,Einstellungen!$G$24,Einstellungen!$G$32)&lt;&gt;100,"—",ROUND((K828*Einstellungen!$G$15+L828*Einstellungen!$G$24+M828*Einstellungen!$G$32)/100,1)))))</f>
        <v/>
      </c>
      <c r="O828" s="37" t="str">
        <f>IF(Kundendaten!C829="","",IF(K828=-1,"⚠ Datenfehler",IF(K828=0,"Inaktiv",IF(SUM(Einstellungen!$G$15,Einstellungen!$G$24,Einstellungen!$G$32)&lt;&gt;100,"—",IF(N828&gt;=4,"Champion",IF(N828&gt;=3,"Entwicklung",IF(N828&gt;=2,"Gefährdet","Abwanderung")))))))</f>
        <v/>
      </c>
    </row>
    <row r="829" spans="2:15" ht="14.25" customHeight="1" x14ac:dyDescent="0.35">
      <c r="B829" s="37" t="str">
        <f>IF(Kundendaten!C830="","",Kundendaten!B830)</f>
        <v/>
      </c>
      <c r="C829" s="38" t="str">
        <f>IF(Kundendaten!C830="","",IF(Kundendaten!C830="","",Kundendaten!C830))</f>
        <v/>
      </c>
      <c r="D829" s="38" t="str">
        <f>IF(Kundendaten!C830="","",IF(Kundendaten!D830="","",Kundendaten!D830))</f>
        <v/>
      </c>
      <c r="E829" s="38" t="str">
        <f>IF(Kundendaten!C830="","",IF(Kundendaten!E830="","",Kundendaten!E830))</f>
        <v/>
      </c>
      <c r="F829" s="38" t="str">
        <f>IF(Kundendaten!C830="","",IF(Kundendaten!F830="","",Kundendaten!F830))</f>
        <v/>
      </c>
      <c r="G829" s="37" t="str">
        <f>IF(Kundendaten!C830="","",IF(Kundendaten!G830="","",Kundendaten!G830))</f>
        <v/>
      </c>
      <c r="H829" s="38" t="str">
        <f>IF(Kundendaten!C830="","",IF(Kundendaten!H830="","",Kundendaten!H830))</f>
        <v/>
      </c>
      <c r="I829" s="37" t="str">
        <f>IF(Kundendaten!C830="","",IF(Kundendaten!I830="","",IF(OR(UPPER(Kundendaten!I830)="D",UPPER(Kundendaten!I830)="DE",UPPER(Kundendaten!I830)="DEU",UPPER(Kundendaten!I830)="DEUTSCHLAND",UPPER(Kundendaten!I830)="GERMANY",UPPER(Kundendaten!I830)="GER"),"",IFERROR(UPPER(VLOOKUP(UPPER(Kundendaten!I830),Laendercodes!$A:$B,2,FALSE())),UPPER(Kundendaten!I830)))))</f>
        <v/>
      </c>
      <c r="J829" s="59" t="str">
        <f>IF(Kundendaten!C830="","",Einstellungen!$C$9-Kundendaten!J830)</f>
        <v/>
      </c>
      <c r="K829" s="37" t="str">
        <f>IF(Kundendaten!C830="","",IF(J829&lt;0,-1,IF(J829&gt;Einstellungen!$C$11,0,IF(J829&lt;=Einstellungen!$D$15,5,IF(J829&lt;=Einstellungen!$D$16,4,IF(J829&lt;=Einstellungen!$D$17,3,IF(J829&lt;=Einstellungen!$D$18,2,1)))))))</f>
        <v/>
      </c>
      <c r="L829" s="37" t="str">
        <f>IF(Kundendaten!C830="","",IF(J829&lt;0,-1,IF(J829&gt;Einstellungen!$C$11,0,IF(Kundendaten!K830&gt;=Einstellungen!$C$24,5,IF(Kundendaten!K830&gt;=Einstellungen!$C$25,4,IF(Kundendaten!K830&gt;=Einstellungen!$C$26,3,IF(Kundendaten!K830&gt;=Einstellungen!$C$27,2,1)))))))</f>
        <v/>
      </c>
      <c r="M829" s="37" t="str">
        <f>IF(Kundendaten!C830="","",IF(J829&lt;0,-1,IF(J829&gt;Einstellungen!$C$11,0,IF(Kundendaten!L830&gt;=Einstellungen!$C$32,5,IF(Kundendaten!L830&gt;=Einstellungen!$C$33,4,IF(Kundendaten!L830&gt;=Einstellungen!$C$34,3,IF(Kundendaten!L830&gt;=Einstellungen!$C$35,2,1)))))))</f>
        <v/>
      </c>
      <c r="N829" s="37" t="str">
        <f>IF(Kundendaten!C830="","",IF(K829=-1,"",IF(K829=0,0,IF(SUM(Einstellungen!$G$15,Einstellungen!$G$24,Einstellungen!$G$32)&lt;&gt;100,"—",ROUND((K829*Einstellungen!$G$15+L829*Einstellungen!$G$24+M829*Einstellungen!$G$32)/100,1)))))</f>
        <v/>
      </c>
      <c r="O829" s="37" t="str">
        <f>IF(Kundendaten!C830="","",IF(K829=-1,"⚠ Datenfehler",IF(K829=0,"Inaktiv",IF(SUM(Einstellungen!$G$15,Einstellungen!$G$24,Einstellungen!$G$32)&lt;&gt;100,"—",IF(N829&gt;=4,"Champion",IF(N829&gt;=3,"Entwicklung",IF(N829&gt;=2,"Gefährdet","Abwanderung")))))))</f>
        <v/>
      </c>
    </row>
    <row r="830" spans="2:15" ht="14.25" customHeight="1" x14ac:dyDescent="0.35">
      <c r="B830" s="37" t="str">
        <f>IF(Kundendaten!C831="","",Kundendaten!B831)</f>
        <v/>
      </c>
      <c r="C830" s="38" t="str">
        <f>IF(Kundendaten!C831="","",IF(Kundendaten!C831="","",Kundendaten!C831))</f>
        <v/>
      </c>
      <c r="D830" s="38" t="str">
        <f>IF(Kundendaten!C831="","",IF(Kundendaten!D831="","",Kundendaten!D831))</f>
        <v/>
      </c>
      <c r="E830" s="38" t="str">
        <f>IF(Kundendaten!C831="","",IF(Kundendaten!E831="","",Kundendaten!E831))</f>
        <v/>
      </c>
      <c r="F830" s="38" t="str">
        <f>IF(Kundendaten!C831="","",IF(Kundendaten!F831="","",Kundendaten!F831))</f>
        <v/>
      </c>
      <c r="G830" s="37" t="str">
        <f>IF(Kundendaten!C831="","",IF(Kundendaten!G831="","",Kundendaten!G831))</f>
        <v/>
      </c>
      <c r="H830" s="38" t="str">
        <f>IF(Kundendaten!C831="","",IF(Kundendaten!H831="","",Kundendaten!H831))</f>
        <v/>
      </c>
      <c r="I830" s="37" t="str">
        <f>IF(Kundendaten!C831="","",IF(Kundendaten!I831="","",IF(OR(UPPER(Kundendaten!I831)="D",UPPER(Kundendaten!I831)="DE",UPPER(Kundendaten!I831)="DEU",UPPER(Kundendaten!I831)="DEUTSCHLAND",UPPER(Kundendaten!I831)="GERMANY",UPPER(Kundendaten!I831)="GER"),"",IFERROR(UPPER(VLOOKUP(UPPER(Kundendaten!I831),Laendercodes!$A:$B,2,FALSE())),UPPER(Kundendaten!I831)))))</f>
        <v/>
      </c>
      <c r="J830" s="59" t="str">
        <f>IF(Kundendaten!C831="","",Einstellungen!$C$9-Kundendaten!J831)</f>
        <v/>
      </c>
      <c r="K830" s="37" t="str">
        <f>IF(Kundendaten!C831="","",IF(J830&lt;0,-1,IF(J830&gt;Einstellungen!$C$11,0,IF(J830&lt;=Einstellungen!$D$15,5,IF(J830&lt;=Einstellungen!$D$16,4,IF(J830&lt;=Einstellungen!$D$17,3,IF(J830&lt;=Einstellungen!$D$18,2,1)))))))</f>
        <v/>
      </c>
      <c r="L830" s="37" t="str">
        <f>IF(Kundendaten!C831="","",IF(J830&lt;0,-1,IF(J830&gt;Einstellungen!$C$11,0,IF(Kundendaten!K831&gt;=Einstellungen!$C$24,5,IF(Kundendaten!K831&gt;=Einstellungen!$C$25,4,IF(Kundendaten!K831&gt;=Einstellungen!$C$26,3,IF(Kundendaten!K831&gt;=Einstellungen!$C$27,2,1)))))))</f>
        <v/>
      </c>
      <c r="M830" s="37" t="str">
        <f>IF(Kundendaten!C831="","",IF(J830&lt;0,-1,IF(J830&gt;Einstellungen!$C$11,0,IF(Kundendaten!L831&gt;=Einstellungen!$C$32,5,IF(Kundendaten!L831&gt;=Einstellungen!$C$33,4,IF(Kundendaten!L831&gt;=Einstellungen!$C$34,3,IF(Kundendaten!L831&gt;=Einstellungen!$C$35,2,1)))))))</f>
        <v/>
      </c>
      <c r="N830" s="37" t="str">
        <f>IF(Kundendaten!C831="","",IF(K830=-1,"",IF(K830=0,0,IF(SUM(Einstellungen!$G$15,Einstellungen!$G$24,Einstellungen!$G$32)&lt;&gt;100,"—",ROUND((K830*Einstellungen!$G$15+L830*Einstellungen!$G$24+M830*Einstellungen!$G$32)/100,1)))))</f>
        <v/>
      </c>
      <c r="O830" s="37" t="str">
        <f>IF(Kundendaten!C831="","",IF(K830=-1,"⚠ Datenfehler",IF(K830=0,"Inaktiv",IF(SUM(Einstellungen!$G$15,Einstellungen!$G$24,Einstellungen!$G$32)&lt;&gt;100,"—",IF(N830&gt;=4,"Champion",IF(N830&gt;=3,"Entwicklung",IF(N830&gt;=2,"Gefährdet","Abwanderung")))))))</f>
        <v/>
      </c>
    </row>
    <row r="831" spans="2:15" ht="14.25" customHeight="1" x14ac:dyDescent="0.35">
      <c r="B831" s="37" t="str">
        <f>IF(Kundendaten!C832="","",Kundendaten!B832)</f>
        <v/>
      </c>
      <c r="C831" s="38" t="str">
        <f>IF(Kundendaten!C832="","",IF(Kundendaten!C832="","",Kundendaten!C832))</f>
        <v/>
      </c>
      <c r="D831" s="38" t="str">
        <f>IF(Kundendaten!C832="","",IF(Kundendaten!D832="","",Kundendaten!D832))</f>
        <v/>
      </c>
      <c r="E831" s="38" t="str">
        <f>IF(Kundendaten!C832="","",IF(Kundendaten!E832="","",Kundendaten!E832))</f>
        <v/>
      </c>
      <c r="F831" s="38" t="str">
        <f>IF(Kundendaten!C832="","",IF(Kundendaten!F832="","",Kundendaten!F832))</f>
        <v/>
      </c>
      <c r="G831" s="37" t="str">
        <f>IF(Kundendaten!C832="","",IF(Kundendaten!G832="","",Kundendaten!G832))</f>
        <v/>
      </c>
      <c r="H831" s="38" t="str">
        <f>IF(Kundendaten!C832="","",IF(Kundendaten!H832="","",Kundendaten!H832))</f>
        <v/>
      </c>
      <c r="I831" s="37" t="str">
        <f>IF(Kundendaten!C832="","",IF(Kundendaten!I832="","",IF(OR(UPPER(Kundendaten!I832)="D",UPPER(Kundendaten!I832)="DE",UPPER(Kundendaten!I832)="DEU",UPPER(Kundendaten!I832)="DEUTSCHLAND",UPPER(Kundendaten!I832)="GERMANY",UPPER(Kundendaten!I832)="GER"),"",IFERROR(UPPER(VLOOKUP(UPPER(Kundendaten!I832),Laendercodes!$A:$B,2,FALSE())),UPPER(Kundendaten!I832)))))</f>
        <v/>
      </c>
      <c r="J831" s="59" t="str">
        <f>IF(Kundendaten!C832="","",Einstellungen!$C$9-Kundendaten!J832)</f>
        <v/>
      </c>
      <c r="K831" s="37" t="str">
        <f>IF(Kundendaten!C832="","",IF(J831&lt;0,-1,IF(J831&gt;Einstellungen!$C$11,0,IF(J831&lt;=Einstellungen!$D$15,5,IF(J831&lt;=Einstellungen!$D$16,4,IF(J831&lt;=Einstellungen!$D$17,3,IF(J831&lt;=Einstellungen!$D$18,2,1)))))))</f>
        <v/>
      </c>
      <c r="L831" s="37" t="str">
        <f>IF(Kundendaten!C832="","",IF(J831&lt;0,-1,IF(J831&gt;Einstellungen!$C$11,0,IF(Kundendaten!K832&gt;=Einstellungen!$C$24,5,IF(Kundendaten!K832&gt;=Einstellungen!$C$25,4,IF(Kundendaten!K832&gt;=Einstellungen!$C$26,3,IF(Kundendaten!K832&gt;=Einstellungen!$C$27,2,1)))))))</f>
        <v/>
      </c>
      <c r="M831" s="37" t="str">
        <f>IF(Kundendaten!C832="","",IF(J831&lt;0,-1,IF(J831&gt;Einstellungen!$C$11,0,IF(Kundendaten!L832&gt;=Einstellungen!$C$32,5,IF(Kundendaten!L832&gt;=Einstellungen!$C$33,4,IF(Kundendaten!L832&gt;=Einstellungen!$C$34,3,IF(Kundendaten!L832&gt;=Einstellungen!$C$35,2,1)))))))</f>
        <v/>
      </c>
      <c r="N831" s="37" t="str">
        <f>IF(Kundendaten!C832="","",IF(K831=-1,"",IF(K831=0,0,IF(SUM(Einstellungen!$G$15,Einstellungen!$G$24,Einstellungen!$G$32)&lt;&gt;100,"—",ROUND((K831*Einstellungen!$G$15+L831*Einstellungen!$G$24+M831*Einstellungen!$G$32)/100,1)))))</f>
        <v/>
      </c>
      <c r="O831" s="37" t="str">
        <f>IF(Kundendaten!C832="","",IF(K831=-1,"⚠ Datenfehler",IF(K831=0,"Inaktiv",IF(SUM(Einstellungen!$G$15,Einstellungen!$G$24,Einstellungen!$G$32)&lt;&gt;100,"—",IF(N831&gt;=4,"Champion",IF(N831&gt;=3,"Entwicklung",IF(N831&gt;=2,"Gefährdet","Abwanderung")))))))</f>
        <v/>
      </c>
    </row>
    <row r="832" spans="2:15" ht="14.25" customHeight="1" x14ac:dyDescent="0.35">
      <c r="B832" s="37" t="str">
        <f>IF(Kundendaten!C833="","",Kundendaten!B833)</f>
        <v/>
      </c>
      <c r="C832" s="38" t="str">
        <f>IF(Kundendaten!C833="","",IF(Kundendaten!C833="","",Kundendaten!C833))</f>
        <v/>
      </c>
      <c r="D832" s="38" t="str">
        <f>IF(Kundendaten!C833="","",IF(Kundendaten!D833="","",Kundendaten!D833))</f>
        <v/>
      </c>
      <c r="E832" s="38" t="str">
        <f>IF(Kundendaten!C833="","",IF(Kundendaten!E833="","",Kundendaten!E833))</f>
        <v/>
      </c>
      <c r="F832" s="38" t="str">
        <f>IF(Kundendaten!C833="","",IF(Kundendaten!F833="","",Kundendaten!F833))</f>
        <v/>
      </c>
      <c r="G832" s="37" t="str">
        <f>IF(Kundendaten!C833="","",IF(Kundendaten!G833="","",Kundendaten!G833))</f>
        <v/>
      </c>
      <c r="H832" s="38" t="str">
        <f>IF(Kundendaten!C833="","",IF(Kundendaten!H833="","",Kundendaten!H833))</f>
        <v/>
      </c>
      <c r="I832" s="37" t="str">
        <f>IF(Kundendaten!C833="","",IF(Kundendaten!I833="","",IF(OR(UPPER(Kundendaten!I833)="D",UPPER(Kundendaten!I833)="DE",UPPER(Kundendaten!I833)="DEU",UPPER(Kundendaten!I833)="DEUTSCHLAND",UPPER(Kundendaten!I833)="GERMANY",UPPER(Kundendaten!I833)="GER"),"",IFERROR(UPPER(VLOOKUP(UPPER(Kundendaten!I833),Laendercodes!$A:$B,2,FALSE())),UPPER(Kundendaten!I833)))))</f>
        <v/>
      </c>
      <c r="J832" s="59" t="str">
        <f>IF(Kundendaten!C833="","",Einstellungen!$C$9-Kundendaten!J833)</f>
        <v/>
      </c>
      <c r="K832" s="37" t="str">
        <f>IF(Kundendaten!C833="","",IF(J832&lt;0,-1,IF(J832&gt;Einstellungen!$C$11,0,IF(J832&lt;=Einstellungen!$D$15,5,IF(J832&lt;=Einstellungen!$D$16,4,IF(J832&lt;=Einstellungen!$D$17,3,IF(J832&lt;=Einstellungen!$D$18,2,1)))))))</f>
        <v/>
      </c>
      <c r="L832" s="37" t="str">
        <f>IF(Kundendaten!C833="","",IF(J832&lt;0,-1,IF(J832&gt;Einstellungen!$C$11,0,IF(Kundendaten!K833&gt;=Einstellungen!$C$24,5,IF(Kundendaten!K833&gt;=Einstellungen!$C$25,4,IF(Kundendaten!K833&gt;=Einstellungen!$C$26,3,IF(Kundendaten!K833&gt;=Einstellungen!$C$27,2,1)))))))</f>
        <v/>
      </c>
      <c r="M832" s="37" t="str">
        <f>IF(Kundendaten!C833="","",IF(J832&lt;0,-1,IF(J832&gt;Einstellungen!$C$11,0,IF(Kundendaten!L833&gt;=Einstellungen!$C$32,5,IF(Kundendaten!L833&gt;=Einstellungen!$C$33,4,IF(Kundendaten!L833&gt;=Einstellungen!$C$34,3,IF(Kundendaten!L833&gt;=Einstellungen!$C$35,2,1)))))))</f>
        <v/>
      </c>
      <c r="N832" s="37" t="str">
        <f>IF(Kundendaten!C833="","",IF(K832=-1,"",IF(K832=0,0,IF(SUM(Einstellungen!$G$15,Einstellungen!$G$24,Einstellungen!$G$32)&lt;&gt;100,"—",ROUND((K832*Einstellungen!$G$15+L832*Einstellungen!$G$24+M832*Einstellungen!$G$32)/100,1)))))</f>
        <v/>
      </c>
      <c r="O832" s="37" t="str">
        <f>IF(Kundendaten!C833="","",IF(K832=-1,"⚠ Datenfehler",IF(K832=0,"Inaktiv",IF(SUM(Einstellungen!$G$15,Einstellungen!$G$24,Einstellungen!$G$32)&lt;&gt;100,"—",IF(N832&gt;=4,"Champion",IF(N832&gt;=3,"Entwicklung",IF(N832&gt;=2,"Gefährdet","Abwanderung")))))))</f>
        <v/>
      </c>
    </row>
    <row r="833" spans="2:15" ht="14.25" customHeight="1" x14ac:dyDescent="0.35">
      <c r="B833" s="37" t="str">
        <f>IF(Kundendaten!C834="","",Kundendaten!B834)</f>
        <v/>
      </c>
      <c r="C833" s="38" t="str">
        <f>IF(Kundendaten!C834="","",IF(Kundendaten!C834="","",Kundendaten!C834))</f>
        <v/>
      </c>
      <c r="D833" s="38" t="str">
        <f>IF(Kundendaten!C834="","",IF(Kundendaten!D834="","",Kundendaten!D834))</f>
        <v/>
      </c>
      <c r="E833" s="38" t="str">
        <f>IF(Kundendaten!C834="","",IF(Kundendaten!E834="","",Kundendaten!E834))</f>
        <v/>
      </c>
      <c r="F833" s="38" t="str">
        <f>IF(Kundendaten!C834="","",IF(Kundendaten!F834="","",Kundendaten!F834))</f>
        <v/>
      </c>
      <c r="G833" s="37" t="str">
        <f>IF(Kundendaten!C834="","",IF(Kundendaten!G834="","",Kundendaten!G834))</f>
        <v/>
      </c>
      <c r="H833" s="38" t="str">
        <f>IF(Kundendaten!C834="","",IF(Kundendaten!H834="","",Kundendaten!H834))</f>
        <v/>
      </c>
      <c r="I833" s="37" t="str">
        <f>IF(Kundendaten!C834="","",IF(Kundendaten!I834="","",IF(OR(UPPER(Kundendaten!I834)="D",UPPER(Kundendaten!I834)="DE",UPPER(Kundendaten!I834)="DEU",UPPER(Kundendaten!I834)="DEUTSCHLAND",UPPER(Kundendaten!I834)="GERMANY",UPPER(Kundendaten!I834)="GER"),"",IFERROR(UPPER(VLOOKUP(UPPER(Kundendaten!I834),Laendercodes!$A:$B,2,FALSE())),UPPER(Kundendaten!I834)))))</f>
        <v/>
      </c>
      <c r="J833" s="59" t="str">
        <f>IF(Kundendaten!C834="","",Einstellungen!$C$9-Kundendaten!J834)</f>
        <v/>
      </c>
      <c r="K833" s="37" t="str">
        <f>IF(Kundendaten!C834="","",IF(J833&lt;0,-1,IF(J833&gt;Einstellungen!$C$11,0,IF(J833&lt;=Einstellungen!$D$15,5,IF(J833&lt;=Einstellungen!$D$16,4,IF(J833&lt;=Einstellungen!$D$17,3,IF(J833&lt;=Einstellungen!$D$18,2,1)))))))</f>
        <v/>
      </c>
      <c r="L833" s="37" t="str">
        <f>IF(Kundendaten!C834="","",IF(J833&lt;0,-1,IF(J833&gt;Einstellungen!$C$11,0,IF(Kundendaten!K834&gt;=Einstellungen!$C$24,5,IF(Kundendaten!K834&gt;=Einstellungen!$C$25,4,IF(Kundendaten!K834&gt;=Einstellungen!$C$26,3,IF(Kundendaten!K834&gt;=Einstellungen!$C$27,2,1)))))))</f>
        <v/>
      </c>
      <c r="M833" s="37" t="str">
        <f>IF(Kundendaten!C834="","",IF(J833&lt;0,-1,IF(J833&gt;Einstellungen!$C$11,0,IF(Kundendaten!L834&gt;=Einstellungen!$C$32,5,IF(Kundendaten!L834&gt;=Einstellungen!$C$33,4,IF(Kundendaten!L834&gt;=Einstellungen!$C$34,3,IF(Kundendaten!L834&gt;=Einstellungen!$C$35,2,1)))))))</f>
        <v/>
      </c>
      <c r="N833" s="37" t="str">
        <f>IF(Kundendaten!C834="","",IF(K833=-1,"",IF(K833=0,0,IF(SUM(Einstellungen!$G$15,Einstellungen!$G$24,Einstellungen!$G$32)&lt;&gt;100,"—",ROUND((K833*Einstellungen!$G$15+L833*Einstellungen!$G$24+M833*Einstellungen!$G$32)/100,1)))))</f>
        <v/>
      </c>
      <c r="O833" s="37" t="str">
        <f>IF(Kundendaten!C834="","",IF(K833=-1,"⚠ Datenfehler",IF(K833=0,"Inaktiv",IF(SUM(Einstellungen!$G$15,Einstellungen!$G$24,Einstellungen!$G$32)&lt;&gt;100,"—",IF(N833&gt;=4,"Champion",IF(N833&gt;=3,"Entwicklung",IF(N833&gt;=2,"Gefährdet","Abwanderung")))))))</f>
        <v/>
      </c>
    </row>
    <row r="834" spans="2:15" ht="14.25" customHeight="1" x14ac:dyDescent="0.35">
      <c r="B834" s="37" t="str">
        <f>IF(Kundendaten!C835="","",Kundendaten!B835)</f>
        <v/>
      </c>
      <c r="C834" s="38" t="str">
        <f>IF(Kundendaten!C835="","",IF(Kundendaten!C835="","",Kundendaten!C835))</f>
        <v/>
      </c>
      <c r="D834" s="38" t="str">
        <f>IF(Kundendaten!C835="","",IF(Kundendaten!D835="","",Kundendaten!D835))</f>
        <v/>
      </c>
      <c r="E834" s="38" t="str">
        <f>IF(Kundendaten!C835="","",IF(Kundendaten!E835="","",Kundendaten!E835))</f>
        <v/>
      </c>
      <c r="F834" s="38" t="str">
        <f>IF(Kundendaten!C835="","",IF(Kundendaten!F835="","",Kundendaten!F835))</f>
        <v/>
      </c>
      <c r="G834" s="37" t="str">
        <f>IF(Kundendaten!C835="","",IF(Kundendaten!G835="","",Kundendaten!G835))</f>
        <v/>
      </c>
      <c r="H834" s="38" t="str">
        <f>IF(Kundendaten!C835="","",IF(Kundendaten!H835="","",Kundendaten!H835))</f>
        <v/>
      </c>
      <c r="I834" s="37" t="str">
        <f>IF(Kundendaten!C835="","",IF(Kundendaten!I835="","",IF(OR(UPPER(Kundendaten!I835)="D",UPPER(Kundendaten!I835)="DE",UPPER(Kundendaten!I835)="DEU",UPPER(Kundendaten!I835)="DEUTSCHLAND",UPPER(Kundendaten!I835)="GERMANY",UPPER(Kundendaten!I835)="GER"),"",IFERROR(UPPER(VLOOKUP(UPPER(Kundendaten!I835),Laendercodes!$A:$B,2,FALSE())),UPPER(Kundendaten!I835)))))</f>
        <v/>
      </c>
      <c r="J834" s="59" t="str">
        <f>IF(Kundendaten!C835="","",Einstellungen!$C$9-Kundendaten!J835)</f>
        <v/>
      </c>
      <c r="K834" s="37" t="str">
        <f>IF(Kundendaten!C835="","",IF(J834&lt;0,-1,IF(J834&gt;Einstellungen!$C$11,0,IF(J834&lt;=Einstellungen!$D$15,5,IF(J834&lt;=Einstellungen!$D$16,4,IF(J834&lt;=Einstellungen!$D$17,3,IF(J834&lt;=Einstellungen!$D$18,2,1)))))))</f>
        <v/>
      </c>
      <c r="L834" s="37" t="str">
        <f>IF(Kundendaten!C835="","",IF(J834&lt;0,-1,IF(J834&gt;Einstellungen!$C$11,0,IF(Kundendaten!K835&gt;=Einstellungen!$C$24,5,IF(Kundendaten!K835&gt;=Einstellungen!$C$25,4,IF(Kundendaten!K835&gt;=Einstellungen!$C$26,3,IF(Kundendaten!K835&gt;=Einstellungen!$C$27,2,1)))))))</f>
        <v/>
      </c>
      <c r="M834" s="37" t="str">
        <f>IF(Kundendaten!C835="","",IF(J834&lt;0,-1,IF(J834&gt;Einstellungen!$C$11,0,IF(Kundendaten!L835&gt;=Einstellungen!$C$32,5,IF(Kundendaten!L835&gt;=Einstellungen!$C$33,4,IF(Kundendaten!L835&gt;=Einstellungen!$C$34,3,IF(Kundendaten!L835&gt;=Einstellungen!$C$35,2,1)))))))</f>
        <v/>
      </c>
      <c r="N834" s="37" t="str">
        <f>IF(Kundendaten!C835="","",IF(K834=-1,"",IF(K834=0,0,IF(SUM(Einstellungen!$G$15,Einstellungen!$G$24,Einstellungen!$G$32)&lt;&gt;100,"—",ROUND((K834*Einstellungen!$G$15+L834*Einstellungen!$G$24+M834*Einstellungen!$G$32)/100,1)))))</f>
        <v/>
      </c>
      <c r="O834" s="37" t="str">
        <f>IF(Kundendaten!C835="","",IF(K834=-1,"⚠ Datenfehler",IF(K834=0,"Inaktiv",IF(SUM(Einstellungen!$G$15,Einstellungen!$G$24,Einstellungen!$G$32)&lt;&gt;100,"—",IF(N834&gt;=4,"Champion",IF(N834&gt;=3,"Entwicklung",IF(N834&gt;=2,"Gefährdet","Abwanderung")))))))</f>
        <v/>
      </c>
    </row>
    <row r="835" spans="2:15" ht="14.25" customHeight="1" x14ac:dyDescent="0.35">
      <c r="B835" s="37" t="str">
        <f>IF(Kundendaten!C836="","",Kundendaten!B836)</f>
        <v/>
      </c>
      <c r="C835" s="38" t="str">
        <f>IF(Kundendaten!C836="","",IF(Kundendaten!C836="","",Kundendaten!C836))</f>
        <v/>
      </c>
      <c r="D835" s="38" t="str">
        <f>IF(Kundendaten!C836="","",IF(Kundendaten!D836="","",Kundendaten!D836))</f>
        <v/>
      </c>
      <c r="E835" s="38" t="str">
        <f>IF(Kundendaten!C836="","",IF(Kundendaten!E836="","",Kundendaten!E836))</f>
        <v/>
      </c>
      <c r="F835" s="38" t="str">
        <f>IF(Kundendaten!C836="","",IF(Kundendaten!F836="","",Kundendaten!F836))</f>
        <v/>
      </c>
      <c r="G835" s="37" t="str">
        <f>IF(Kundendaten!C836="","",IF(Kundendaten!G836="","",Kundendaten!G836))</f>
        <v/>
      </c>
      <c r="H835" s="38" t="str">
        <f>IF(Kundendaten!C836="","",IF(Kundendaten!H836="","",Kundendaten!H836))</f>
        <v/>
      </c>
      <c r="I835" s="37" t="str">
        <f>IF(Kundendaten!C836="","",IF(Kundendaten!I836="","",IF(OR(UPPER(Kundendaten!I836)="D",UPPER(Kundendaten!I836)="DE",UPPER(Kundendaten!I836)="DEU",UPPER(Kundendaten!I836)="DEUTSCHLAND",UPPER(Kundendaten!I836)="GERMANY",UPPER(Kundendaten!I836)="GER"),"",IFERROR(UPPER(VLOOKUP(UPPER(Kundendaten!I836),Laendercodes!$A:$B,2,FALSE())),UPPER(Kundendaten!I836)))))</f>
        <v/>
      </c>
      <c r="J835" s="59" t="str">
        <f>IF(Kundendaten!C836="","",Einstellungen!$C$9-Kundendaten!J836)</f>
        <v/>
      </c>
      <c r="K835" s="37" t="str">
        <f>IF(Kundendaten!C836="","",IF(J835&lt;0,-1,IF(J835&gt;Einstellungen!$C$11,0,IF(J835&lt;=Einstellungen!$D$15,5,IF(J835&lt;=Einstellungen!$D$16,4,IF(J835&lt;=Einstellungen!$D$17,3,IF(J835&lt;=Einstellungen!$D$18,2,1)))))))</f>
        <v/>
      </c>
      <c r="L835" s="37" t="str">
        <f>IF(Kundendaten!C836="","",IF(J835&lt;0,-1,IF(J835&gt;Einstellungen!$C$11,0,IF(Kundendaten!K836&gt;=Einstellungen!$C$24,5,IF(Kundendaten!K836&gt;=Einstellungen!$C$25,4,IF(Kundendaten!K836&gt;=Einstellungen!$C$26,3,IF(Kundendaten!K836&gt;=Einstellungen!$C$27,2,1)))))))</f>
        <v/>
      </c>
      <c r="M835" s="37" t="str">
        <f>IF(Kundendaten!C836="","",IF(J835&lt;0,-1,IF(J835&gt;Einstellungen!$C$11,0,IF(Kundendaten!L836&gt;=Einstellungen!$C$32,5,IF(Kundendaten!L836&gt;=Einstellungen!$C$33,4,IF(Kundendaten!L836&gt;=Einstellungen!$C$34,3,IF(Kundendaten!L836&gt;=Einstellungen!$C$35,2,1)))))))</f>
        <v/>
      </c>
      <c r="N835" s="37" t="str">
        <f>IF(Kundendaten!C836="","",IF(K835=-1,"",IF(K835=0,0,IF(SUM(Einstellungen!$G$15,Einstellungen!$G$24,Einstellungen!$G$32)&lt;&gt;100,"—",ROUND((K835*Einstellungen!$G$15+L835*Einstellungen!$G$24+M835*Einstellungen!$G$32)/100,1)))))</f>
        <v/>
      </c>
      <c r="O835" s="37" t="str">
        <f>IF(Kundendaten!C836="","",IF(K835=-1,"⚠ Datenfehler",IF(K835=0,"Inaktiv",IF(SUM(Einstellungen!$G$15,Einstellungen!$G$24,Einstellungen!$G$32)&lt;&gt;100,"—",IF(N835&gt;=4,"Champion",IF(N835&gt;=3,"Entwicklung",IF(N835&gt;=2,"Gefährdet","Abwanderung")))))))</f>
        <v/>
      </c>
    </row>
    <row r="836" spans="2:15" ht="14.25" customHeight="1" x14ac:dyDescent="0.35">
      <c r="B836" s="37" t="str">
        <f>IF(Kundendaten!C837="","",Kundendaten!B837)</f>
        <v/>
      </c>
      <c r="C836" s="38" t="str">
        <f>IF(Kundendaten!C837="","",IF(Kundendaten!C837="","",Kundendaten!C837))</f>
        <v/>
      </c>
      <c r="D836" s="38" t="str">
        <f>IF(Kundendaten!C837="","",IF(Kundendaten!D837="","",Kundendaten!D837))</f>
        <v/>
      </c>
      <c r="E836" s="38" t="str">
        <f>IF(Kundendaten!C837="","",IF(Kundendaten!E837="","",Kundendaten!E837))</f>
        <v/>
      </c>
      <c r="F836" s="38" t="str">
        <f>IF(Kundendaten!C837="","",IF(Kundendaten!F837="","",Kundendaten!F837))</f>
        <v/>
      </c>
      <c r="G836" s="37" t="str">
        <f>IF(Kundendaten!C837="","",IF(Kundendaten!G837="","",Kundendaten!G837))</f>
        <v/>
      </c>
      <c r="H836" s="38" t="str">
        <f>IF(Kundendaten!C837="","",IF(Kundendaten!H837="","",Kundendaten!H837))</f>
        <v/>
      </c>
      <c r="I836" s="37" t="str">
        <f>IF(Kundendaten!C837="","",IF(Kundendaten!I837="","",IF(OR(UPPER(Kundendaten!I837)="D",UPPER(Kundendaten!I837)="DE",UPPER(Kundendaten!I837)="DEU",UPPER(Kundendaten!I837)="DEUTSCHLAND",UPPER(Kundendaten!I837)="GERMANY",UPPER(Kundendaten!I837)="GER"),"",IFERROR(UPPER(VLOOKUP(UPPER(Kundendaten!I837),Laendercodes!$A:$B,2,FALSE())),UPPER(Kundendaten!I837)))))</f>
        <v/>
      </c>
      <c r="J836" s="59" t="str">
        <f>IF(Kundendaten!C837="","",Einstellungen!$C$9-Kundendaten!J837)</f>
        <v/>
      </c>
      <c r="K836" s="37" t="str">
        <f>IF(Kundendaten!C837="","",IF(J836&lt;0,-1,IF(J836&gt;Einstellungen!$C$11,0,IF(J836&lt;=Einstellungen!$D$15,5,IF(J836&lt;=Einstellungen!$D$16,4,IF(J836&lt;=Einstellungen!$D$17,3,IF(J836&lt;=Einstellungen!$D$18,2,1)))))))</f>
        <v/>
      </c>
      <c r="L836" s="37" t="str">
        <f>IF(Kundendaten!C837="","",IF(J836&lt;0,-1,IF(J836&gt;Einstellungen!$C$11,0,IF(Kundendaten!K837&gt;=Einstellungen!$C$24,5,IF(Kundendaten!K837&gt;=Einstellungen!$C$25,4,IF(Kundendaten!K837&gt;=Einstellungen!$C$26,3,IF(Kundendaten!K837&gt;=Einstellungen!$C$27,2,1)))))))</f>
        <v/>
      </c>
      <c r="M836" s="37" t="str">
        <f>IF(Kundendaten!C837="","",IF(J836&lt;0,-1,IF(J836&gt;Einstellungen!$C$11,0,IF(Kundendaten!L837&gt;=Einstellungen!$C$32,5,IF(Kundendaten!L837&gt;=Einstellungen!$C$33,4,IF(Kundendaten!L837&gt;=Einstellungen!$C$34,3,IF(Kundendaten!L837&gt;=Einstellungen!$C$35,2,1)))))))</f>
        <v/>
      </c>
      <c r="N836" s="37" t="str">
        <f>IF(Kundendaten!C837="","",IF(K836=-1,"",IF(K836=0,0,IF(SUM(Einstellungen!$G$15,Einstellungen!$G$24,Einstellungen!$G$32)&lt;&gt;100,"—",ROUND((K836*Einstellungen!$G$15+L836*Einstellungen!$G$24+M836*Einstellungen!$G$32)/100,1)))))</f>
        <v/>
      </c>
      <c r="O836" s="37" t="str">
        <f>IF(Kundendaten!C837="","",IF(K836=-1,"⚠ Datenfehler",IF(K836=0,"Inaktiv",IF(SUM(Einstellungen!$G$15,Einstellungen!$G$24,Einstellungen!$G$32)&lt;&gt;100,"—",IF(N836&gt;=4,"Champion",IF(N836&gt;=3,"Entwicklung",IF(N836&gt;=2,"Gefährdet","Abwanderung")))))))</f>
        <v/>
      </c>
    </row>
    <row r="837" spans="2:15" ht="14.25" customHeight="1" x14ac:dyDescent="0.35">
      <c r="B837" s="37" t="str">
        <f>IF(Kundendaten!C838="","",Kundendaten!B838)</f>
        <v/>
      </c>
      <c r="C837" s="38" t="str">
        <f>IF(Kundendaten!C838="","",IF(Kundendaten!C838="","",Kundendaten!C838))</f>
        <v/>
      </c>
      <c r="D837" s="38" t="str">
        <f>IF(Kundendaten!C838="","",IF(Kundendaten!D838="","",Kundendaten!D838))</f>
        <v/>
      </c>
      <c r="E837" s="38" t="str">
        <f>IF(Kundendaten!C838="","",IF(Kundendaten!E838="","",Kundendaten!E838))</f>
        <v/>
      </c>
      <c r="F837" s="38" t="str">
        <f>IF(Kundendaten!C838="","",IF(Kundendaten!F838="","",Kundendaten!F838))</f>
        <v/>
      </c>
      <c r="G837" s="37" t="str">
        <f>IF(Kundendaten!C838="","",IF(Kundendaten!G838="","",Kundendaten!G838))</f>
        <v/>
      </c>
      <c r="H837" s="38" t="str">
        <f>IF(Kundendaten!C838="","",IF(Kundendaten!H838="","",Kundendaten!H838))</f>
        <v/>
      </c>
      <c r="I837" s="37" t="str">
        <f>IF(Kundendaten!C838="","",IF(Kundendaten!I838="","",IF(OR(UPPER(Kundendaten!I838)="D",UPPER(Kundendaten!I838)="DE",UPPER(Kundendaten!I838)="DEU",UPPER(Kundendaten!I838)="DEUTSCHLAND",UPPER(Kundendaten!I838)="GERMANY",UPPER(Kundendaten!I838)="GER"),"",IFERROR(UPPER(VLOOKUP(UPPER(Kundendaten!I838),Laendercodes!$A:$B,2,FALSE())),UPPER(Kundendaten!I838)))))</f>
        <v/>
      </c>
      <c r="J837" s="59" t="str">
        <f>IF(Kundendaten!C838="","",Einstellungen!$C$9-Kundendaten!J838)</f>
        <v/>
      </c>
      <c r="K837" s="37" t="str">
        <f>IF(Kundendaten!C838="","",IF(J837&lt;0,-1,IF(J837&gt;Einstellungen!$C$11,0,IF(J837&lt;=Einstellungen!$D$15,5,IF(J837&lt;=Einstellungen!$D$16,4,IF(J837&lt;=Einstellungen!$D$17,3,IF(J837&lt;=Einstellungen!$D$18,2,1)))))))</f>
        <v/>
      </c>
      <c r="L837" s="37" t="str">
        <f>IF(Kundendaten!C838="","",IF(J837&lt;0,-1,IF(J837&gt;Einstellungen!$C$11,0,IF(Kundendaten!K838&gt;=Einstellungen!$C$24,5,IF(Kundendaten!K838&gt;=Einstellungen!$C$25,4,IF(Kundendaten!K838&gt;=Einstellungen!$C$26,3,IF(Kundendaten!K838&gt;=Einstellungen!$C$27,2,1)))))))</f>
        <v/>
      </c>
      <c r="M837" s="37" t="str">
        <f>IF(Kundendaten!C838="","",IF(J837&lt;0,-1,IF(J837&gt;Einstellungen!$C$11,0,IF(Kundendaten!L838&gt;=Einstellungen!$C$32,5,IF(Kundendaten!L838&gt;=Einstellungen!$C$33,4,IF(Kundendaten!L838&gt;=Einstellungen!$C$34,3,IF(Kundendaten!L838&gt;=Einstellungen!$C$35,2,1)))))))</f>
        <v/>
      </c>
      <c r="N837" s="37" t="str">
        <f>IF(Kundendaten!C838="","",IF(K837=-1,"",IF(K837=0,0,IF(SUM(Einstellungen!$G$15,Einstellungen!$G$24,Einstellungen!$G$32)&lt;&gt;100,"—",ROUND((K837*Einstellungen!$G$15+L837*Einstellungen!$G$24+M837*Einstellungen!$G$32)/100,1)))))</f>
        <v/>
      </c>
      <c r="O837" s="37" t="str">
        <f>IF(Kundendaten!C838="","",IF(K837=-1,"⚠ Datenfehler",IF(K837=0,"Inaktiv",IF(SUM(Einstellungen!$G$15,Einstellungen!$G$24,Einstellungen!$G$32)&lt;&gt;100,"—",IF(N837&gt;=4,"Champion",IF(N837&gt;=3,"Entwicklung",IF(N837&gt;=2,"Gefährdet","Abwanderung")))))))</f>
        <v/>
      </c>
    </row>
    <row r="838" spans="2:15" ht="14.25" customHeight="1" x14ac:dyDescent="0.35">
      <c r="B838" s="37" t="str">
        <f>IF(Kundendaten!C839="","",Kundendaten!B839)</f>
        <v/>
      </c>
      <c r="C838" s="38" t="str">
        <f>IF(Kundendaten!C839="","",IF(Kundendaten!C839="","",Kundendaten!C839))</f>
        <v/>
      </c>
      <c r="D838" s="38" t="str">
        <f>IF(Kundendaten!C839="","",IF(Kundendaten!D839="","",Kundendaten!D839))</f>
        <v/>
      </c>
      <c r="E838" s="38" t="str">
        <f>IF(Kundendaten!C839="","",IF(Kundendaten!E839="","",Kundendaten!E839))</f>
        <v/>
      </c>
      <c r="F838" s="38" t="str">
        <f>IF(Kundendaten!C839="","",IF(Kundendaten!F839="","",Kundendaten!F839))</f>
        <v/>
      </c>
      <c r="G838" s="37" t="str">
        <f>IF(Kundendaten!C839="","",IF(Kundendaten!G839="","",Kundendaten!G839))</f>
        <v/>
      </c>
      <c r="H838" s="38" t="str">
        <f>IF(Kundendaten!C839="","",IF(Kundendaten!H839="","",Kundendaten!H839))</f>
        <v/>
      </c>
      <c r="I838" s="37" t="str">
        <f>IF(Kundendaten!C839="","",IF(Kundendaten!I839="","",IF(OR(UPPER(Kundendaten!I839)="D",UPPER(Kundendaten!I839)="DE",UPPER(Kundendaten!I839)="DEU",UPPER(Kundendaten!I839)="DEUTSCHLAND",UPPER(Kundendaten!I839)="GERMANY",UPPER(Kundendaten!I839)="GER"),"",IFERROR(UPPER(VLOOKUP(UPPER(Kundendaten!I839),Laendercodes!$A:$B,2,FALSE())),UPPER(Kundendaten!I839)))))</f>
        <v/>
      </c>
      <c r="J838" s="59" t="str">
        <f>IF(Kundendaten!C839="","",Einstellungen!$C$9-Kundendaten!J839)</f>
        <v/>
      </c>
      <c r="K838" s="37" t="str">
        <f>IF(Kundendaten!C839="","",IF(J838&lt;0,-1,IF(J838&gt;Einstellungen!$C$11,0,IF(J838&lt;=Einstellungen!$D$15,5,IF(J838&lt;=Einstellungen!$D$16,4,IF(J838&lt;=Einstellungen!$D$17,3,IF(J838&lt;=Einstellungen!$D$18,2,1)))))))</f>
        <v/>
      </c>
      <c r="L838" s="37" t="str">
        <f>IF(Kundendaten!C839="","",IF(J838&lt;0,-1,IF(J838&gt;Einstellungen!$C$11,0,IF(Kundendaten!K839&gt;=Einstellungen!$C$24,5,IF(Kundendaten!K839&gt;=Einstellungen!$C$25,4,IF(Kundendaten!K839&gt;=Einstellungen!$C$26,3,IF(Kundendaten!K839&gt;=Einstellungen!$C$27,2,1)))))))</f>
        <v/>
      </c>
      <c r="M838" s="37" t="str">
        <f>IF(Kundendaten!C839="","",IF(J838&lt;0,-1,IF(J838&gt;Einstellungen!$C$11,0,IF(Kundendaten!L839&gt;=Einstellungen!$C$32,5,IF(Kundendaten!L839&gt;=Einstellungen!$C$33,4,IF(Kundendaten!L839&gt;=Einstellungen!$C$34,3,IF(Kundendaten!L839&gt;=Einstellungen!$C$35,2,1)))))))</f>
        <v/>
      </c>
      <c r="N838" s="37" t="str">
        <f>IF(Kundendaten!C839="","",IF(K838=-1,"",IF(K838=0,0,IF(SUM(Einstellungen!$G$15,Einstellungen!$G$24,Einstellungen!$G$32)&lt;&gt;100,"—",ROUND((K838*Einstellungen!$G$15+L838*Einstellungen!$G$24+M838*Einstellungen!$G$32)/100,1)))))</f>
        <v/>
      </c>
      <c r="O838" s="37" t="str">
        <f>IF(Kundendaten!C839="","",IF(K838=-1,"⚠ Datenfehler",IF(K838=0,"Inaktiv",IF(SUM(Einstellungen!$G$15,Einstellungen!$G$24,Einstellungen!$G$32)&lt;&gt;100,"—",IF(N838&gt;=4,"Champion",IF(N838&gt;=3,"Entwicklung",IF(N838&gt;=2,"Gefährdet","Abwanderung")))))))</f>
        <v/>
      </c>
    </row>
    <row r="839" spans="2:15" ht="14.25" customHeight="1" x14ac:dyDescent="0.35">
      <c r="B839" s="37" t="str">
        <f>IF(Kundendaten!C840="","",Kundendaten!B840)</f>
        <v/>
      </c>
      <c r="C839" s="38" t="str">
        <f>IF(Kundendaten!C840="","",IF(Kundendaten!C840="","",Kundendaten!C840))</f>
        <v/>
      </c>
      <c r="D839" s="38" t="str">
        <f>IF(Kundendaten!C840="","",IF(Kundendaten!D840="","",Kundendaten!D840))</f>
        <v/>
      </c>
      <c r="E839" s="38" t="str">
        <f>IF(Kundendaten!C840="","",IF(Kundendaten!E840="","",Kundendaten!E840))</f>
        <v/>
      </c>
      <c r="F839" s="38" t="str">
        <f>IF(Kundendaten!C840="","",IF(Kundendaten!F840="","",Kundendaten!F840))</f>
        <v/>
      </c>
      <c r="G839" s="37" t="str">
        <f>IF(Kundendaten!C840="","",IF(Kundendaten!G840="","",Kundendaten!G840))</f>
        <v/>
      </c>
      <c r="H839" s="38" t="str">
        <f>IF(Kundendaten!C840="","",IF(Kundendaten!H840="","",Kundendaten!H840))</f>
        <v/>
      </c>
      <c r="I839" s="37" t="str">
        <f>IF(Kundendaten!C840="","",IF(Kundendaten!I840="","",IF(OR(UPPER(Kundendaten!I840)="D",UPPER(Kundendaten!I840)="DE",UPPER(Kundendaten!I840)="DEU",UPPER(Kundendaten!I840)="DEUTSCHLAND",UPPER(Kundendaten!I840)="GERMANY",UPPER(Kundendaten!I840)="GER"),"",IFERROR(UPPER(VLOOKUP(UPPER(Kundendaten!I840),Laendercodes!$A:$B,2,FALSE())),UPPER(Kundendaten!I840)))))</f>
        <v/>
      </c>
      <c r="J839" s="59" t="str">
        <f>IF(Kundendaten!C840="","",Einstellungen!$C$9-Kundendaten!J840)</f>
        <v/>
      </c>
      <c r="K839" s="37" t="str">
        <f>IF(Kundendaten!C840="","",IF(J839&lt;0,-1,IF(J839&gt;Einstellungen!$C$11,0,IF(J839&lt;=Einstellungen!$D$15,5,IF(J839&lt;=Einstellungen!$D$16,4,IF(J839&lt;=Einstellungen!$D$17,3,IF(J839&lt;=Einstellungen!$D$18,2,1)))))))</f>
        <v/>
      </c>
      <c r="L839" s="37" t="str">
        <f>IF(Kundendaten!C840="","",IF(J839&lt;0,-1,IF(J839&gt;Einstellungen!$C$11,0,IF(Kundendaten!K840&gt;=Einstellungen!$C$24,5,IF(Kundendaten!K840&gt;=Einstellungen!$C$25,4,IF(Kundendaten!K840&gt;=Einstellungen!$C$26,3,IF(Kundendaten!K840&gt;=Einstellungen!$C$27,2,1)))))))</f>
        <v/>
      </c>
      <c r="M839" s="37" t="str">
        <f>IF(Kundendaten!C840="","",IF(J839&lt;0,-1,IF(J839&gt;Einstellungen!$C$11,0,IF(Kundendaten!L840&gt;=Einstellungen!$C$32,5,IF(Kundendaten!L840&gt;=Einstellungen!$C$33,4,IF(Kundendaten!L840&gt;=Einstellungen!$C$34,3,IF(Kundendaten!L840&gt;=Einstellungen!$C$35,2,1)))))))</f>
        <v/>
      </c>
      <c r="N839" s="37" t="str">
        <f>IF(Kundendaten!C840="","",IF(K839=-1,"",IF(K839=0,0,IF(SUM(Einstellungen!$G$15,Einstellungen!$G$24,Einstellungen!$G$32)&lt;&gt;100,"—",ROUND((K839*Einstellungen!$G$15+L839*Einstellungen!$G$24+M839*Einstellungen!$G$32)/100,1)))))</f>
        <v/>
      </c>
      <c r="O839" s="37" t="str">
        <f>IF(Kundendaten!C840="","",IF(K839=-1,"⚠ Datenfehler",IF(K839=0,"Inaktiv",IF(SUM(Einstellungen!$G$15,Einstellungen!$G$24,Einstellungen!$G$32)&lt;&gt;100,"—",IF(N839&gt;=4,"Champion",IF(N839&gt;=3,"Entwicklung",IF(N839&gt;=2,"Gefährdet","Abwanderung")))))))</f>
        <v/>
      </c>
    </row>
    <row r="840" spans="2:15" ht="14.25" customHeight="1" x14ac:dyDescent="0.35">
      <c r="B840" s="37" t="str">
        <f>IF(Kundendaten!C841="","",Kundendaten!B841)</f>
        <v/>
      </c>
      <c r="C840" s="38" t="str">
        <f>IF(Kundendaten!C841="","",IF(Kundendaten!C841="","",Kundendaten!C841))</f>
        <v/>
      </c>
      <c r="D840" s="38" t="str">
        <f>IF(Kundendaten!C841="","",IF(Kundendaten!D841="","",Kundendaten!D841))</f>
        <v/>
      </c>
      <c r="E840" s="38" t="str">
        <f>IF(Kundendaten!C841="","",IF(Kundendaten!E841="","",Kundendaten!E841))</f>
        <v/>
      </c>
      <c r="F840" s="38" t="str">
        <f>IF(Kundendaten!C841="","",IF(Kundendaten!F841="","",Kundendaten!F841))</f>
        <v/>
      </c>
      <c r="G840" s="37" t="str">
        <f>IF(Kundendaten!C841="","",IF(Kundendaten!G841="","",Kundendaten!G841))</f>
        <v/>
      </c>
      <c r="H840" s="38" t="str">
        <f>IF(Kundendaten!C841="","",IF(Kundendaten!H841="","",Kundendaten!H841))</f>
        <v/>
      </c>
      <c r="I840" s="37" t="str">
        <f>IF(Kundendaten!C841="","",IF(Kundendaten!I841="","",IF(OR(UPPER(Kundendaten!I841)="D",UPPER(Kundendaten!I841)="DE",UPPER(Kundendaten!I841)="DEU",UPPER(Kundendaten!I841)="DEUTSCHLAND",UPPER(Kundendaten!I841)="GERMANY",UPPER(Kundendaten!I841)="GER"),"",IFERROR(UPPER(VLOOKUP(UPPER(Kundendaten!I841),Laendercodes!$A:$B,2,FALSE())),UPPER(Kundendaten!I841)))))</f>
        <v/>
      </c>
      <c r="J840" s="59" t="str">
        <f>IF(Kundendaten!C841="","",Einstellungen!$C$9-Kundendaten!J841)</f>
        <v/>
      </c>
      <c r="K840" s="37" t="str">
        <f>IF(Kundendaten!C841="","",IF(J840&lt;0,-1,IF(J840&gt;Einstellungen!$C$11,0,IF(J840&lt;=Einstellungen!$D$15,5,IF(J840&lt;=Einstellungen!$D$16,4,IF(J840&lt;=Einstellungen!$D$17,3,IF(J840&lt;=Einstellungen!$D$18,2,1)))))))</f>
        <v/>
      </c>
      <c r="L840" s="37" t="str">
        <f>IF(Kundendaten!C841="","",IF(J840&lt;0,-1,IF(J840&gt;Einstellungen!$C$11,0,IF(Kundendaten!K841&gt;=Einstellungen!$C$24,5,IF(Kundendaten!K841&gt;=Einstellungen!$C$25,4,IF(Kundendaten!K841&gt;=Einstellungen!$C$26,3,IF(Kundendaten!K841&gt;=Einstellungen!$C$27,2,1)))))))</f>
        <v/>
      </c>
      <c r="M840" s="37" t="str">
        <f>IF(Kundendaten!C841="","",IF(J840&lt;0,-1,IF(J840&gt;Einstellungen!$C$11,0,IF(Kundendaten!L841&gt;=Einstellungen!$C$32,5,IF(Kundendaten!L841&gt;=Einstellungen!$C$33,4,IF(Kundendaten!L841&gt;=Einstellungen!$C$34,3,IF(Kundendaten!L841&gt;=Einstellungen!$C$35,2,1)))))))</f>
        <v/>
      </c>
      <c r="N840" s="37" t="str">
        <f>IF(Kundendaten!C841="","",IF(K840=-1,"",IF(K840=0,0,IF(SUM(Einstellungen!$G$15,Einstellungen!$G$24,Einstellungen!$G$32)&lt;&gt;100,"—",ROUND((K840*Einstellungen!$G$15+L840*Einstellungen!$G$24+M840*Einstellungen!$G$32)/100,1)))))</f>
        <v/>
      </c>
      <c r="O840" s="37" t="str">
        <f>IF(Kundendaten!C841="","",IF(K840=-1,"⚠ Datenfehler",IF(K840=0,"Inaktiv",IF(SUM(Einstellungen!$G$15,Einstellungen!$G$24,Einstellungen!$G$32)&lt;&gt;100,"—",IF(N840&gt;=4,"Champion",IF(N840&gt;=3,"Entwicklung",IF(N840&gt;=2,"Gefährdet","Abwanderung")))))))</f>
        <v/>
      </c>
    </row>
    <row r="841" spans="2:15" ht="14.25" customHeight="1" x14ac:dyDescent="0.35">
      <c r="B841" s="37" t="str">
        <f>IF(Kundendaten!C842="","",Kundendaten!B842)</f>
        <v/>
      </c>
      <c r="C841" s="38" t="str">
        <f>IF(Kundendaten!C842="","",IF(Kundendaten!C842="","",Kundendaten!C842))</f>
        <v/>
      </c>
      <c r="D841" s="38" t="str">
        <f>IF(Kundendaten!C842="","",IF(Kundendaten!D842="","",Kundendaten!D842))</f>
        <v/>
      </c>
      <c r="E841" s="38" t="str">
        <f>IF(Kundendaten!C842="","",IF(Kundendaten!E842="","",Kundendaten!E842))</f>
        <v/>
      </c>
      <c r="F841" s="38" t="str">
        <f>IF(Kundendaten!C842="","",IF(Kundendaten!F842="","",Kundendaten!F842))</f>
        <v/>
      </c>
      <c r="G841" s="37" t="str">
        <f>IF(Kundendaten!C842="","",IF(Kundendaten!G842="","",Kundendaten!G842))</f>
        <v/>
      </c>
      <c r="H841" s="38" t="str">
        <f>IF(Kundendaten!C842="","",IF(Kundendaten!H842="","",Kundendaten!H842))</f>
        <v/>
      </c>
      <c r="I841" s="37" t="str">
        <f>IF(Kundendaten!C842="","",IF(Kundendaten!I842="","",IF(OR(UPPER(Kundendaten!I842)="D",UPPER(Kundendaten!I842)="DE",UPPER(Kundendaten!I842)="DEU",UPPER(Kundendaten!I842)="DEUTSCHLAND",UPPER(Kundendaten!I842)="GERMANY",UPPER(Kundendaten!I842)="GER"),"",IFERROR(UPPER(VLOOKUP(UPPER(Kundendaten!I842),Laendercodes!$A:$B,2,FALSE())),UPPER(Kundendaten!I842)))))</f>
        <v/>
      </c>
      <c r="J841" s="59" t="str">
        <f>IF(Kundendaten!C842="","",Einstellungen!$C$9-Kundendaten!J842)</f>
        <v/>
      </c>
      <c r="K841" s="37" t="str">
        <f>IF(Kundendaten!C842="","",IF(J841&lt;0,-1,IF(J841&gt;Einstellungen!$C$11,0,IF(J841&lt;=Einstellungen!$D$15,5,IF(J841&lt;=Einstellungen!$D$16,4,IF(J841&lt;=Einstellungen!$D$17,3,IF(J841&lt;=Einstellungen!$D$18,2,1)))))))</f>
        <v/>
      </c>
      <c r="L841" s="37" t="str">
        <f>IF(Kundendaten!C842="","",IF(J841&lt;0,-1,IF(J841&gt;Einstellungen!$C$11,0,IF(Kundendaten!K842&gt;=Einstellungen!$C$24,5,IF(Kundendaten!K842&gt;=Einstellungen!$C$25,4,IF(Kundendaten!K842&gt;=Einstellungen!$C$26,3,IF(Kundendaten!K842&gt;=Einstellungen!$C$27,2,1)))))))</f>
        <v/>
      </c>
      <c r="M841" s="37" t="str">
        <f>IF(Kundendaten!C842="","",IF(J841&lt;0,-1,IF(J841&gt;Einstellungen!$C$11,0,IF(Kundendaten!L842&gt;=Einstellungen!$C$32,5,IF(Kundendaten!L842&gt;=Einstellungen!$C$33,4,IF(Kundendaten!L842&gt;=Einstellungen!$C$34,3,IF(Kundendaten!L842&gt;=Einstellungen!$C$35,2,1)))))))</f>
        <v/>
      </c>
      <c r="N841" s="37" t="str">
        <f>IF(Kundendaten!C842="","",IF(K841=-1,"",IF(K841=0,0,IF(SUM(Einstellungen!$G$15,Einstellungen!$G$24,Einstellungen!$G$32)&lt;&gt;100,"—",ROUND((K841*Einstellungen!$G$15+L841*Einstellungen!$G$24+M841*Einstellungen!$G$32)/100,1)))))</f>
        <v/>
      </c>
      <c r="O841" s="37" t="str">
        <f>IF(Kundendaten!C842="","",IF(K841=-1,"⚠ Datenfehler",IF(K841=0,"Inaktiv",IF(SUM(Einstellungen!$G$15,Einstellungen!$G$24,Einstellungen!$G$32)&lt;&gt;100,"—",IF(N841&gt;=4,"Champion",IF(N841&gt;=3,"Entwicklung",IF(N841&gt;=2,"Gefährdet","Abwanderung")))))))</f>
        <v/>
      </c>
    </row>
    <row r="842" spans="2:15" ht="14.25" customHeight="1" x14ac:dyDescent="0.35">
      <c r="B842" s="37" t="str">
        <f>IF(Kundendaten!C843="","",Kundendaten!B843)</f>
        <v/>
      </c>
      <c r="C842" s="38" t="str">
        <f>IF(Kundendaten!C843="","",IF(Kundendaten!C843="","",Kundendaten!C843))</f>
        <v/>
      </c>
      <c r="D842" s="38" t="str">
        <f>IF(Kundendaten!C843="","",IF(Kundendaten!D843="","",Kundendaten!D843))</f>
        <v/>
      </c>
      <c r="E842" s="38" t="str">
        <f>IF(Kundendaten!C843="","",IF(Kundendaten!E843="","",Kundendaten!E843))</f>
        <v/>
      </c>
      <c r="F842" s="38" t="str">
        <f>IF(Kundendaten!C843="","",IF(Kundendaten!F843="","",Kundendaten!F843))</f>
        <v/>
      </c>
      <c r="G842" s="37" t="str">
        <f>IF(Kundendaten!C843="","",IF(Kundendaten!G843="","",Kundendaten!G843))</f>
        <v/>
      </c>
      <c r="H842" s="38" t="str">
        <f>IF(Kundendaten!C843="","",IF(Kundendaten!H843="","",Kundendaten!H843))</f>
        <v/>
      </c>
      <c r="I842" s="37" t="str">
        <f>IF(Kundendaten!C843="","",IF(Kundendaten!I843="","",IF(OR(UPPER(Kundendaten!I843)="D",UPPER(Kundendaten!I843)="DE",UPPER(Kundendaten!I843)="DEU",UPPER(Kundendaten!I843)="DEUTSCHLAND",UPPER(Kundendaten!I843)="GERMANY",UPPER(Kundendaten!I843)="GER"),"",IFERROR(UPPER(VLOOKUP(UPPER(Kundendaten!I843),Laendercodes!$A:$B,2,FALSE())),UPPER(Kundendaten!I843)))))</f>
        <v/>
      </c>
      <c r="J842" s="59" t="str">
        <f>IF(Kundendaten!C843="","",Einstellungen!$C$9-Kundendaten!J843)</f>
        <v/>
      </c>
      <c r="K842" s="37" t="str">
        <f>IF(Kundendaten!C843="","",IF(J842&lt;0,-1,IF(J842&gt;Einstellungen!$C$11,0,IF(J842&lt;=Einstellungen!$D$15,5,IF(J842&lt;=Einstellungen!$D$16,4,IF(J842&lt;=Einstellungen!$D$17,3,IF(J842&lt;=Einstellungen!$D$18,2,1)))))))</f>
        <v/>
      </c>
      <c r="L842" s="37" t="str">
        <f>IF(Kundendaten!C843="","",IF(J842&lt;0,-1,IF(J842&gt;Einstellungen!$C$11,0,IF(Kundendaten!K843&gt;=Einstellungen!$C$24,5,IF(Kundendaten!K843&gt;=Einstellungen!$C$25,4,IF(Kundendaten!K843&gt;=Einstellungen!$C$26,3,IF(Kundendaten!K843&gt;=Einstellungen!$C$27,2,1)))))))</f>
        <v/>
      </c>
      <c r="M842" s="37" t="str">
        <f>IF(Kundendaten!C843="","",IF(J842&lt;0,-1,IF(J842&gt;Einstellungen!$C$11,0,IF(Kundendaten!L843&gt;=Einstellungen!$C$32,5,IF(Kundendaten!L843&gt;=Einstellungen!$C$33,4,IF(Kundendaten!L843&gt;=Einstellungen!$C$34,3,IF(Kundendaten!L843&gt;=Einstellungen!$C$35,2,1)))))))</f>
        <v/>
      </c>
      <c r="N842" s="37" t="str">
        <f>IF(Kundendaten!C843="","",IF(K842=-1,"",IF(K842=0,0,IF(SUM(Einstellungen!$G$15,Einstellungen!$G$24,Einstellungen!$G$32)&lt;&gt;100,"—",ROUND((K842*Einstellungen!$G$15+L842*Einstellungen!$G$24+M842*Einstellungen!$G$32)/100,1)))))</f>
        <v/>
      </c>
      <c r="O842" s="37" t="str">
        <f>IF(Kundendaten!C843="","",IF(K842=-1,"⚠ Datenfehler",IF(K842=0,"Inaktiv",IF(SUM(Einstellungen!$G$15,Einstellungen!$G$24,Einstellungen!$G$32)&lt;&gt;100,"—",IF(N842&gt;=4,"Champion",IF(N842&gt;=3,"Entwicklung",IF(N842&gt;=2,"Gefährdet","Abwanderung")))))))</f>
        <v/>
      </c>
    </row>
    <row r="843" spans="2:15" ht="14.25" customHeight="1" x14ac:dyDescent="0.35">
      <c r="B843" s="37" t="str">
        <f>IF(Kundendaten!C844="","",Kundendaten!B844)</f>
        <v/>
      </c>
      <c r="C843" s="38" t="str">
        <f>IF(Kundendaten!C844="","",IF(Kundendaten!C844="","",Kundendaten!C844))</f>
        <v/>
      </c>
      <c r="D843" s="38" t="str">
        <f>IF(Kundendaten!C844="","",IF(Kundendaten!D844="","",Kundendaten!D844))</f>
        <v/>
      </c>
      <c r="E843" s="38" t="str">
        <f>IF(Kundendaten!C844="","",IF(Kundendaten!E844="","",Kundendaten!E844))</f>
        <v/>
      </c>
      <c r="F843" s="38" t="str">
        <f>IF(Kundendaten!C844="","",IF(Kundendaten!F844="","",Kundendaten!F844))</f>
        <v/>
      </c>
      <c r="G843" s="37" t="str">
        <f>IF(Kundendaten!C844="","",IF(Kundendaten!G844="","",Kundendaten!G844))</f>
        <v/>
      </c>
      <c r="H843" s="38" t="str">
        <f>IF(Kundendaten!C844="","",IF(Kundendaten!H844="","",Kundendaten!H844))</f>
        <v/>
      </c>
      <c r="I843" s="37" t="str">
        <f>IF(Kundendaten!C844="","",IF(Kundendaten!I844="","",IF(OR(UPPER(Kundendaten!I844)="D",UPPER(Kundendaten!I844)="DE",UPPER(Kundendaten!I844)="DEU",UPPER(Kundendaten!I844)="DEUTSCHLAND",UPPER(Kundendaten!I844)="GERMANY",UPPER(Kundendaten!I844)="GER"),"",IFERROR(UPPER(VLOOKUP(UPPER(Kundendaten!I844),Laendercodes!$A:$B,2,FALSE())),UPPER(Kundendaten!I844)))))</f>
        <v/>
      </c>
      <c r="J843" s="59" t="str">
        <f>IF(Kundendaten!C844="","",Einstellungen!$C$9-Kundendaten!J844)</f>
        <v/>
      </c>
      <c r="K843" s="37" t="str">
        <f>IF(Kundendaten!C844="","",IF(J843&lt;0,-1,IF(J843&gt;Einstellungen!$C$11,0,IF(J843&lt;=Einstellungen!$D$15,5,IF(J843&lt;=Einstellungen!$D$16,4,IF(J843&lt;=Einstellungen!$D$17,3,IF(J843&lt;=Einstellungen!$D$18,2,1)))))))</f>
        <v/>
      </c>
      <c r="L843" s="37" t="str">
        <f>IF(Kundendaten!C844="","",IF(J843&lt;0,-1,IF(J843&gt;Einstellungen!$C$11,0,IF(Kundendaten!K844&gt;=Einstellungen!$C$24,5,IF(Kundendaten!K844&gt;=Einstellungen!$C$25,4,IF(Kundendaten!K844&gt;=Einstellungen!$C$26,3,IF(Kundendaten!K844&gt;=Einstellungen!$C$27,2,1)))))))</f>
        <v/>
      </c>
      <c r="M843" s="37" t="str">
        <f>IF(Kundendaten!C844="","",IF(J843&lt;0,-1,IF(J843&gt;Einstellungen!$C$11,0,IF(Kundendaten!L844&gt;=Einstellungen!$C$32,5,IF(Kundendaten!L844&gt;=Einstellungen!$C$33,4,IF(Kundendaten!L844&gt;=Einstellungen!$C$34,3,IF(Kundendaten!L844&gt;=Einstellungen!$C$35,2,1)))))))</f>
        <v/>
      </c>
      <c r="N843" s="37" t="str">
        <f>IF(Kundendaten!C844="","",IF(K843=-1,"",IF(K843=0,0,IF(SUM(Einstellungen!$G$15,Einstellungen!$G$24,Einstellungen!$G$32)&lt;&gt;100,"—",ROUND((K843*Einstellungen!$G$15+L843*Einstellungen!$G$24+M843*Einstellungen!$G$32)/100,1)))))</f>
        <v/>
      </c>
      <c r="O843" s="37" t="str">
        <f>IF(Kundendaten!C844="","",IF(K843=-1,"⚠ Datenfehler",IF(K843=0,"Inaktiv",IF(SUM(Einstellungen!$G$15,Einstellungen!$G$24,Einstellungen!$G$32)&lt;&gt;100,"—",IF(N843&gt;=4,"Champion",IF(N843&gt;=3,"Entwicklung",IF(N843&gt;=2,"Gefährdet","Abwanderung")))))))</f>
        <v/>
      </c>
    </row>
    <row r="844" spans="2:15" ht="14.25" customHeight="1" x14ac:dyDescent="0.35">
      <c r="B844" s="37" t="str">
        <f>IF(Kundendaten!C845="","",Kundendaten!B845)</f>
        <v/>
      </c>
      <c r="C844" s="38" t="str">
        <f>IF(Kundendaten!C845="","",IF(Kundendaten!C845="","",Kundendaten!C845))</f>
        <v/>
      </c>
      <c r="D844" s="38" t="str">
        <f>IF(Kundendaten!C845="","",IF(Kundendaten!D845="","",Kundendaten!D845))</f>
        <v/>
      </c>
      <c r="E844" s="38" t="str">
        <f>IF(Kundendaten!C845="","",IF(Kundendaten!E845="","",Kundendaten!E845))</f>
        <v/>
      </c>
      <c r="F844" s="38" t="str">
        <f>IF(Kundendaten!C845="","",IF(Kundendaten!F845="","",Kundendaten!F845))</f>
        <v/>
      </c>
      <c r="G844" s="37" t="str">
        <f>IF(Kundendaten!C845="","",IF(Kundendaten!G845="","",Kundendaten!G845))</f>
        <v/>
      </c>
      <c r="H844" s="38" t="str">
        <f>IF(Kundendaten!C845="","",IF(Kundendaten!H845="","",Kundendaten!H845))</f>
        <v/>
      </c>
      <c r="I844" s="37" t="str">
        <f>IF(Kundendaten!C845="","",IF(Kundendaten!I845="","",IF(OR(UPPER(Kundendaten!I845)="D",UPPER(Kundendaten!I845)="DE",UPPER(Kundendaten!I845)="DEU",UPPER(Kundendaten!I845)="DEUTSCHLAND",UPPER(Kundendaten!I845)="GERMANY",UPPER(Kundendaten!I845)="GER"),"",IFERROR(UPPER(VLOOKUP(UPPER(Kundendaten!I845),Laendercodes!$A:$B,2,FALSE())),UPPER(Kundendaten!I845)))))</f>
        <v/>
      </c>
      <c r="J844" s="59" t="str">
        <f>IF(Kundendaten!C845="","",Einstellungen!$C$9-Kundendaten!J845)</f>
        <v/>
      </c>
      <c r="K844" s="37" t="str">
        <f>IF(Kundendaten!C845="","",IF(J844&lt;0,-1,IF(J844&gt;Einstellungen!$C$11,0,IF(J844&lt;=Einstellungen!$D$15,5,IF(J844&lt;=Einstellungen!$D$16,4,IF(J844&lt;=Einstellungen!$D$17,3,IF(J844&lt;=Einstellungen!$D$18,2,1)))))))</f>
        <v/>
      </c>
      <c r="L844" s="37" t="str">
        <f>IF(Kundendaten!C845="","",IF(J844&lt;0,-1,IF(J844&gt;Einstellungen!$C$11,0,IF(Kundendaten!K845&gt;=Einstellungen!$C$24,5,IF(Kundendaten!K845&gt;=Einstellungen!$C$25,4,IF(Kundendaten!K845&gt;=Einstellungen!$C$26,3,IF(Kundendaten!K845&gt;=Einstellungen!$C$27,2,1)))))))</f>
        <v/>
      </c>
      <c r="M844" s="37" t="str">
        <f>IF(Kundendaten!C845="","",IF(J844&lt;0,-1,IF(J844&gt;Einstellungen!$C$11,0,IF(Kundendaten!L845&gt;=Einstellungen!$C$32,5,IF(Kundendaten!L845&gt;=Einstellungen!$C$33,4,IF(Kundendaten!L845&gt;=Einstellungen!$C$34,3,IF(Kundendaten!L845&gt;=Einstellungen!$C$35,2,1)))))))</f>
        <v/>
      </c>
      <c r="N844" s="37" t="str">
        <f>IF(Kundendaten!C845="","",IF(K844=-1,"",IF(K844=0,0,IF(SUM(Einstellungen!$G$15,Einstellungen!$G$24,Einstellungen!$G$32)&lt;&gt;100,"—",ROUND((K844*Einstellungen!$G$15+L844*Einstellungen!$G$24+M844*Einstellungen!$G$32)/100,1)))))</f>
        <v/>
      </c>
      <c r="O844" s="37" t="str">
        <f>IF(Kundendaten!C845="","",IF(K844=-1,"⚠ Datenfehler",IF(K844=0,"Inaktiv",IF(SUM(Einstellungen!$G$15,Einstellungen!$G$24,Einstellungen!$G$32)&lt;&gt;100,"—",IF(N844&gt;=4,"Champion",IF(N844&gt;=3,"Entwicklung",IF(N844&gt;=2,"Gefährdet","Abwanderung")))))))</f>
        <v/>
      </c>
    </row>
    <row r="845" spans="2:15" ht="14.25" customHeight="1" x14ac:dyDescent="0.35">
      <c r="B845" s="37" t="str">
        <f>IF(Kundendaten!C846="","",Kundendaten!B846)</f>
        <v/>
      </c>
      <c r="C845" s="38" t="str">
        <f>IF(Kundendaten!C846="","",IF(Kundendaten!C846="","",Kundendaten!C846))</f>
        <v/>
      </c>
      <c r="D845" s="38" t="str">
        <f>IF(Kundendaten!C846="","",IF(Kundendaten!D846="","",Kundendaten!D846))</f>
        <v/>
      </c>
      <c r="E845" s="38" t="str">
        <f>IF(Kundendaten!C846="","",IF(Kundendaten!E846="","",Kundendaten!E846))</f>
        <v/>
      </c>
      <c r="F845" s="38" t="str">
        <f>IF(Kundendaten!C846="","",IF(Kundendaten!F846="","",Kundendaten!F846))</f>
        <v/>
      </c>
      <c r="G845" s="37" t="str">
        <f>IF(Kundendaten!C846="","",IF(Kundendaten!G846="","",Kundendaten!G846))</f>
        <v/>
      </c>
      <c r="H845" s="38" t="str">
        <f>IF(Kundendaten!C846="","",IF(Kundendaten!H846="","",Kundendaten!H846))</f>
        <v/>
      </c>
      <c r="I845" s="37" t="str">
        <f>IF(Kundendaten!C846="","",IF(Kundendaten!I846="","",IF(OR(UPPER(Kundendaten!I846)="D",UPPER(Kundendaten!I846)="DE",UPPER(Kundendaten!I846)="DEU",UPPER(Kundendaten!I846)="DEUTSCHLAND",UPPER(Kundendaten!I846)="GERMANY",UPPER(Kundendaten!I846)="GER"),"",IFERROR(UPPER(VLOOKUP(UPPER(Kundendaten!I846),Laendercodes!$A:$B,2,FALSE())),UPPER(Kundendaten!I846)))))</f>
        <v/>
      </c>
      <c r="J845" s="59" t="str">
        <f>IF(Kundendaten!C846="","",Einstellungen!$C$9-Kundendaten!J846)</f>
        <v/>
      </c>
      <c r="K845" s="37" t="str">
        <f>IF(Kundendaten!C846="","",IF(J845&lt;0,-1,IF(J845&gt;Einstellungen!$C$11,0,IF(J845&lt;=Einstellungen!$D$15,5,IF(J845&lt;=Einstellungen!$D$16,4,IF(J845&lt;=Einstellungen!$D$17,3,IF(J845&lt;=Einstellungen!$D$18,2,1)))))))</f>
        <v/>
      </c>
      <c r="L845" s="37" t="str">
        <f>IF(Kundendaten!C846="","",IF(J845&lt;0,-1,IF(J845&gt;Einstellungen!$C$11,0,IF(Kundendaten!K846&gt;=Einstellungen!$C$24,5,IF(Kundendaten!K846&gt;=Einstellungen!$C$25,4,IF(Kundendaten!K846&gt;=Einstellungen!$C$26,3,IF(Kundendaten!K846&gt;=Einstellungen!$C$27,2,1)))))))</f>
        <v/>
      </c>
      <c r="M845" s="37" t="str">
        <f>IF(Kundendaten!C846="","",IF(J845&lt;0,-1,IF(J845&gt;Einstellungen!$C$11,0,IF(Kundendaten!L846&gt;=Einstellungen!$C$32,5,IF(Kundendaten!L846&gt;=Einstellungen!$C$33,4,IF(Kundendaten!L846&gt;=Einstellungen!$C$34,3,IF(Kundendaten!L846&gt;=Einstellungen!$C$35,2,1)))))))</f>
        <v/>
      </c>
      <c r="N845" s="37" t="str">
        <f>IF(Kundendaten!C846="","",IF(K845=-1,"",IF(K845=0,0,IF(SUM(Einstellungen!$G$15,Einstellungen!$G$24,Einstellungen!$G$32)&lt;&gt;100,"—",ROUND((K845*Einstellungen!$G$15+L845*Einstellungen!$G$24+M845*Einstellungen!$G$32)/100,1)))))</f>
        <v/>
      </c>
      <c r="O845" s="37" t="str">
        <f>IF(Kundendaten!C846="","",IF(K845=-1,"⚠ Datenfehler",IF(K845=0,"Inaktiv",IF(SUM(Einstellungen!$G$15,Einstellungen!$G$24,Einstellungen!$G$32)&lt;&gt;100,"—",IF(N845&gt;=4,"Champion",IF(N845&gt;=3,"Entwicklung",IF(N845&gt;=2,"Gefährdet","Abwanderung")))))))</f>
        <v/>
      </c>
    </row>
    <row r="846" spans="2:15" ht="14.25" customHeight="1" x14ac:dyDescent="0.35">
      <c r="B846" s="37" t="str">
        <f>IF(Kundendaten!C847="","",Kundendaten!B847)</f>
        <v/>
      </c>
      <c r="C846" s="38" t="str">
        <f>IF(Kundendaten!C847="","",IF(Kundendaten!C847="","",Kundendaten!C847))</f>
        <v/>
      </c>
      <c r="D846" s="38" t="str">
        <f>IF(Kundendaten!C847="","",IF(Kundendaten!D847="","",Kundendaten!D847))</f>
        <v/>
      </c>
      <c r="E846" s="38" t="str">
        <f>IF(Kundendaten!C847="","",IF(Kundendaten!E847="","",Kundendaten!E847))</f>
        <v/>
      </c>
      <c r="F846" s="38" t="str">
        <f>IF(Kundendaten!C847="","",IF(Kundendaten!F847="","",Kundendaten!F847))</f>
        <v/>
      </c>
      <c r="G846" s="37" t="str">
        <f>IF(Kundendaten!C847="","",IF(Kundendaten!G847="","",Kundendaten!G847))</f>
        <v/>
      </c>
      <c r="H846" s="38" t="str">
        <f>IF(Kundendaten!C847="","",IF(Kundendaten!H847="","",Kundendaten!H847))</f>
        <v/>
      </c>
      <c r="I846" s="37" t="str">
        <f>IF(Kundendaten!C847="","",IF(Kundendaten!I847="","",IF(OR(UPPER(Kundendaten!I847)="D",UPPER(Kundendaten!I847)="DE",UPPER(Kundendaten!I847)="DEU",UPPER(Kundendaten!I847)="DEUTSCHLAND",UPPER(Kundendaten!I847)="GERMANY",UPPER(Kundendaten!I847)="GER"),"",IFERROR(UPPER(VLOOKUP(UPPER(Kundendaten!I847),Laendercodes!$A:$B,2,FALSE())),UPPER(Kundendaten!I847)))))</f>
        <v/>
      </c>
      <c r="J846" s="59" t="str">
        <f>IF(Kundendaten!C847="","",Einstellungen!$C$9-Kundendaten!J847)</f>
        <v/>
      </c>
      <c r="K846" s="37" t="str">
        <f>IF(Kundendaten!C847="","",IF(J846&lt;0,-1,IF(J846&gt;Einstellungen!$C$11,0,IF(J846&lt;=Einstellungen!$D$15,5,IF(J846&lt;=Einstellungen!$D$16,4,IF(J846&lt;=Einstellungen!$D$17,3,IF(J846&lt;=Einstellungen!$D$18,2,1)))))))</f>
        <v/>
      </c>
      <c r="L846" s="37" t="str">
        <f>IF(Kundendaten!C847="","",IF(J846&lt;0,-1,IF(J846&gt;Einstellungen!$C$11,0,IF(Kundendaten!K847&gt;=Einstellungen!$C$24,5,IF(Kundendaten!K847&gt;=Einstellungen!$C$25,4,IF(Kundendaten!K847&gt;=Einstellungen!$C$26,3,IF(Kundendaten!K847&gt;=Einstellungen!$C$27,2,1)))))))</f>
        <v/>
      </c>
      <c r="M846" s="37" t="str">
        <f>IF(Kundendaten!C847="","",IF(J846&lt;0,-1,IF(J846&gt;Einstellungen!$C$11,0,IF(Kundendaten!L847&gt;=Einstellungen!$C$32,5,IF(Kundendaten!L847&gt;=Einstellungen!$C$33,4,IF(Kundendaten!L847&gt;=Einstellungen!$C$34,3,IF(Kundendaten!L847&gt;=Einstellungen!$C$35,2,1)))))))</f>
        <v/>
      </c>
      <c r="N846" s="37" t="str">
        <f>IF(Kundendaten!C847="","",IF(K846=-1,"",IF(K846=0,0,IF(SUM(Einstellungen!$G$15,Einstellungen!$G$24,Einstellungen!$G$32)&lt;&gt;100,"—",ROUND((K846*Einstellungen!$G$15+L846*Einstellungen!$G$24+M846*Einstellungen!$G$32)/100,1)))))</f>
        <v/>
      </c>
      <c r="O846" s="37" t="str">
        <f>IF(Kundendaten!C847="","",IF(K846=-1,"⚠ Datenfehler",IF(K846=0,"Inaktiv",IF(SUM(Einstellungen!$G$15,Einstellungen!$G$24,Einstellungen!$G$32)&lt;&gt;100,"—",IF(N846&gt;=4,"Champion",IF(N846&gt;=3,"Entwicklung",IF(N846&gt;=2,"Gefährdet","Abwanderung")))))))</f>
        <v/>
      </c>
    </row>
    <row r="847" spans="2:15" ht="14.25" customHeight="1" x14ac:dyDescent="0.35">
      <c r="B847" s="37" t="str">
        <f>IF(Kundendaten!C848="","",Kundendaten!B848)</f>
        <v/>
      </c>
      <c r="C847" s="38" t="str">
        <f>IF(Kundendaten!C848="","",IF(Kundendaten!C848="","",Kundendaten!C848))</f>
        <v/>
      </c>
      <c r="D847" s="38" t="str">
        <f>IF(Kundendaten!C848="","",IF(Kundendaten!D848="","",Kundendaten!D848))</f>
        <v/>
      </c>
      <c r="E847" s="38" t="str">
        <f>IF(Kundendaten!C848="","",IF(Kundendaten!E848="","",Kundendaten!E848))</f>
        <v/>
      </c>
      <c r="F847" s="38" t="str">
        <f>IF(Kundendaten!C848="","",IF(Kundendaten!F848="","",Kundendaten!F848))</f>
        <v/>
      </c>
      <c r="G847" s="37" t="str">
        <f>IF(Kundendaten!C848="","",IF(Kundendaten!G848="","",Kundendaten!G848))</f>
        <v/>
      </c>
      <c r="H847" s="38" t="str">
        <f>IF(Kundendaten!C848="","",IF(Kundendaten!H848="","",Kundendaten!H848))</f>
        <v/>
      </c>
      <c r="I847" s="37" t="str">
        <f>IF(Kundendaten!C848="","",IF(Kundendaten!I848="","",IF(OR(UPPER(Kundendaten!I848)="D",UPPER(Kundendaten!I848)="DE",UPPER(Kundendaten!I848)="DEU",UPPER(Kundendaten!I848)="DEUTSCHLAND",UPPER(Kundendaten!I848)="GERMANY",UPPER(Kundendaten!I848)="GER"),"",IFERROR(UPPER(VLOOKUP(UPPER(Kundendaten!I848),Laendercodes!$A:$B,2,FALSE())),UPPER(Kundendaten!I848)))))</f>
        <v/>
      </c>
      <c r="J847" s="59" t="str">
        <f>IF(Kundendaten!C848="","",Einstellungen!$C$9-Kundendaten!J848)</f>
        <v/>
      </c>
      <c r="K847" s="37" t="str">
        <f>IF(Kundendaten!C848="","",IF(J847&lt;0,-1,IF(J847&gt;Einstellungen!$C$11,0,IF(J847&lt;=Einstellungen!$D$15,5,IF(J847&lt;=Einstellungen!$D$16,4,IF(J847&lt;=Einstellungen!$D$17,3,IF(J847&lt;=Einstellungen!$D$18,2,1)))))))</f>
        <v/>
      </c>
      <c r="L847" s="37" t="str">
        <f>IF(Kundendaten!C848="","",IF(J847&lt;0,-1,IF(J847&gt;Einstellungen!$C$11,0,IF(Kundendaten!K848&gt;=Einstellungen!$C$24,5,IF(Kundendaten!K848&gt;=Einstellungen!$C$25,4,IF(Kundendaten!K848&gt;=Einstellungen!$C$26,3,IF(Kundendaten!K848&gt;=Einstellungen!$C$27,2,1)))))))</f>
        <v/>
      </c>
      <c r="M847" s="37" t="str">
        <f>IF(Kundendaten!C848="","",IF(J847&lt;0,-1,IF(J847&gt;Einstellungen!$C$11,0,IF(Kundendaten!L848&gt;=Einstellungen!$C$32,5,IF(Kundendaten!L848&gt;=Einstellungen!$C$33,4,IF(Kundendaten!L848&gt;=Einstellungen!$C$34,3,IF(Kundendaten!L848&gt;=Einstellungen!$C$35,2,1)))))))</f>
        <v/>
      </c>
      <c r="N847" s="37" t="str">
        <f>IF(Kundendaten!C848="","",IF(K847=-1,"",IF(K847=0,0,IF(SUM(Einstellungen!$G$15,Einstellungen!$G$24,Einstellungen!$G$32)&lt;&gt;100,"—",ROUND((K847*Einstellungen!$G$15+L847*Einstellungen!$G$24+M847*Einstellungen!$G$32)/100,1)))))</f>
        <v/>
      </c>
      <c r="O847" s="37" t="str">
        <f>IF(Kundendaten!C848="","",IF(K847=-1,"⚠ Datenfehler",IF(K847=0,"Inaktiv",IF(SUM(Einstellungen!$G$15,Einstellungen!$G$24,Einstellungen!$G$32)&lt;&gt;100,"—",IF(N847&gt;=4,"Champion",IF(N847&gt;=3,"Entwicklung",IF(N847&gt;=2,"Gefährdet","Abwanderung")))))))</f>
        <v/>
      </c>
    </row>
    <row r="848" spans="2:15" ht="14.25" customHeight="1" x14ac:dyDescent="0.35">
      <c r="B848" s="37" t="str">
        <f>IF(Kundendaten!C849="","",Kundendaten!B849)</f>
        <v/>
      </c>
      <c r="C848" s="38" t="str">
        <f>IF(Kundendaten!C849="","",IF(Kundendaten!C849="","",Kundendaten!C849))</f>
        <v/>
      </c>
      <c r="D848" s="38" t="str">
        <f>IF(Kundendaten!C849="","",IF(Kundendaten!D849="","",Kundendaten!D849))</f>
        <v/>
      </c>
      <c r="E848" s="38" t="str">
        <f>IF(Kundendaten!C849="","",IF(Kundendaten!E849="","",Kundendaten!E849))</f>
        <v/>
      </c>
      <c r="F848" s="38" t="str">
        <f>IF(Kundendaten!C849="","",IF(Kundendaten!F849="","",Kundendaten!F849))</f>
        <v/>
      </c>
      <c r="G848" s="37" t="str">
        <f>IF(Kundendaten!C849="","",IF(Kundendaten!G849="","",Kundendaten!G849))</f>
        <v/>
      </c>
      <c r="H848" s="38" t="str">
        <f>IF(Kundendaten!C849="","",IF(Kundendaten!H849="","",Kundendaten!H849))</f>
        <v/>
      </c>
      <c r="I848" s="37" t="str">
        <f>IF(Kundendaten!C849="","",IF(Kundendaten!I849="","",IF(OR(UPPER(Kundendaten!I849)="D",UPPER(Kundendaten!I849)="DE",UPPER(Kundendaten!I849)="DEU",UPPER(Kundendaten!I849)="DEUTSCHLAND",UPPER(Kundendaten!I849)="GERMANY",UPPER(Kundendaten!I849)="GER"),"",IFERROR(UPPER(VLOOKUP(UPPER(Kundendaten!I849),Laendercodes!$A:$B,2,FALSE())),UPPER(Kundendaten!I849)))))</f>
        <v/>
      </c>
      <c r="J848" s="59" t="str">
        <f>IF(Kundendaten!C849="","",Einstellungen!$C$9-Kundendaten!J849)</f>
        <v/>
      </c>
      <c r="K848" s="37" t="str">
        <f>IF(Kundendaten!C849="","",IF(J848&lt;0,-1,IF(J848&gt;Einstellungen!$C$11,0,IF(J848&lt;=Einstellungen!$D$15,5,IF(J848&lt;=Einstellungen!$D$16,4,IF(J848&lt;=Einstellungen!$D$17,3,IF(J848&lt;=Einstellungen!$D$18,2,1)))))))</f>
        <v/>
      </c>
      <c r="L848" s="37" t="str">
        <f>IF(Kundendaten!C849="","",IF(J848&lt;0,-1,IF(J848&gt;Einstellungen!$C$11,0,IF(Kundendaten!K849&gt;=Einstellungen!$C$24,5,IF(Kundendaten!K849&gt;=Einstellungen!$C$25,4,IF(Kundendaten!K849&gt;=Einstellungen!$C$26,3,IF(Kundendaten!K849&gt;=Einstellungen!$C$27,2,1)))))))</f>
        <v/>
      </c>
      <c r="M848" s="37" t="str">
        <f>IF(Kundendaten!C849="","",IF(J848&lt;0,-1,IF(J848&gt;Einstellungen!$C$11,0,IF(Kundendaten!L849&gt;=Einstellungen!$C$32,5,IF(Kundendaten!L849&gt;=Einstellungen!$C$33,4,IF(Kundendaten!L849&gt;=Einstellungen!$C$34,3,IF(Kundendaten!L849&gt;=Einstellungen!$C$35,2,1)))))))</f>
        <v/>
      </c>
      <c r="N848" s="37" t="str">
        <f>IF(Kundendaten!C849="","",IF(K848=-1,"",IF(K848=0,0,IF(SUM(Einstellungen!$G$15,Einstellungen!$G$24,Einstellungen!$G$32)&lt;&gt;100,"—",ROUND((K848*Einstellungen!$G$15+L848*Einstellungen!$G$24+M848*Einstellungen!$G$32)/100,1)))))</f>
        <v/>
      </c>
      <c r="O848" s="37" t="str">
        <f>IF(Kundendaten!C849="","",IF(K848=-1,"⚠ Datenfehler",IF(K848=0,"Inaktiv",IF(SUM(Einstellungen!$G$15,Einstellungen!$G$24,Einstellungen!$G$32)&lt;&gt;100,"—",IF(N848&gt;=4,"Champion",IF(N848&gt;=3,"Entwicklung",IF(N848&gt;=2,"Gefährdet","Abwanderung")))))))</f>
        <v/>
      </c>
    </row>
    <row r="849" spans="2:15" ht="14.25" customHeight="1" x14ac:dyDescent="0.35">
      <c r="B849" s="37" t="str">
        <f>IF(Kundendaten!C850="","",Kundendaten!B850)</f>
        <v/>
      </c>
      <c r="C849" s="38" t="str">
        <f>IF(Kundendaten!C850="","",IF(Kundendaten!C850="","",Kundendaten!C850))</f>
        <v/>
      </c>
      <c r="D849" s="38" t="str">
        <f>IF(Kundendaten!C850="","",IF(Kundendaten!D850="","",Kundendaten!D850))</f>
        <v/>
      </c>
      <c r="E849" s="38" t="str">
        <f>IF(Kundendaten!C850="","",IF(Kundendaten!E850="","",Kundendaten!E850))</f>
        <v/>
      </c>
      <c r="F849" s="38" t="str">
        <f>IF(Kundendaten!C850="","",IF(Kundendaten!F850="","",Kundendaten!F850))</f>
        <v/>
      </c>
      <c r="G849" s="37" t="str">
        <f>IF(Kundendaten!C850="","",IF(Kundendaten!G850="","",Kundendaten!G850))</f>
        <v/>
      </c>
      <c r="H849" s="38" t="str">
        <f>IF(Kundendaten!C850="","",IF(Kundendaten!H850="","",Kundendaten!H850))</f>
        <v/>
      </c>
      <c r="I849" s="37" t="str">
        <f>IF(Kundendaten!C850="","",IF(Kundendaten!I850="","",IF(OR(UPPER(Kundendaten!I850)="D",UPPER(Kundendaten!I850)="DE",UPPER(Kundendaten!I850)="DEU",UPPER(Kundendaten!I850)="DEUTSCHLAND",UPPER(Kundendaten!I850)="GERMANY",UPPER(Kundendaten!I850)="GER"),"",IFERROR(UPPER(VLOOKUP(UPPER(Kundendaten!I850),Laendercodes!$A:$B,2,FALSE())),UPPER(Kundendaten!I850)))))</f>
        <v/>
      </c>
      <c r="J849" s="59" t="str">
        <f>IF(Kundendaten!C850="","",Einstellungen!$C$9-Kundendaten!J850)</f>
        <v/>
      </c>
      <c r="K849" s="37" t="str">
        <f>IF(Kundendaten!C850="","",IF(J849&lt;0,-1,IF(J849&gt;Einstellungen!$C$11,0,IF(J849&lt;=Einstellungen!$D$15,5,IF(J849&lt;=Einstellungen!$D$16,4,IF(J849&lt;=Einstellungen!$D$17,3,IF(J849&lt;=Einstellungen!$D$18,2,1)))))))</f>
        <v/>
      </c>
      <c r="L849" s="37" t="str">
        <f>IF(Kundendaten!C850="","",IF(J849&lt;0,-1,IF(J849&gt;Einstellungen!$C$11,0,IF(Kundendaten!K850&gt;=Einstellungen!$C$24,5,IF(Kundendaten!K850&gt;=Einstellungen!$C$25,4,IF(Kundendaten!K850&gt;=Einstellungen!$C$26,3,IF(Kundendaten!K850&gt;=Einstellungen!$C$27,2,1)))))))</f>
        <v/>
      </c>
      <c r="M849" s="37" t="str">
        <f>IF(Kundendaten!C850="","",IF(J849&lt;0,-1,IF(J849&gt;Einstellungen!$C$11,0,IF(Kundendaten!L850&gt;=Einstellungen!$C$32,5,IF(Kundendaten!L850&gt;=Einstellungen!$C$33,4,IF(Kundendaten!L850&gt;=Einstellungen!$C$34,3,IF(Kundendaten!L850&gt;=Einstellungen!$C$35,2,1)))))))</f>
        <v/>
      </c>
      <c r="N849" s="37" t="str">
        <f>IF(Kundendaten!C850="","",IF(K849=-1,"",IF(K849=0,0,IF(SUM(Einstellungen!$G$15,Einstellungen!$G$24,Einstellungen!$G$32)&lt;&gt;100,"—",ROUND((K849*Einstellungen!$G$15+L849*Einstellungen!$G$24+M849*Einstellungen!$G$32)/100,1)))))</f>
        <v/>
      </c>
      <c r="O849" s="37" t="str">
        <f>IF(Kundendaten!C850="","",IF(K849=-1,"⚠ Datenfehler",IF(K849=0,"Inaktiv",IF(SUM(Einstellungen!$G$15,Einstellungen!$G$24,Einstellungen!$G$32)&lt;&gt;100,"—",IF(N849&gt;=4,"Champion",IF(N849&gt;=3,"Entwicklung",IF(N849&gt;=2,"Gefährdet","Abwanderung")))))))</f>
        <v/>
      </c>
    </row>
    <row r="850" spans="2:15" ht="14.25" customHeight="1" x14ac:dyDescent="0.35">
      <c r="B850" s="37" t="str">
        <f>IF(Kundendaten!C851="","",Kundendaten!B851)</f>
        <v/>
      </c>
      <c r="C850" s="38" t="str">
        <f>IF(Kundendaten!C851="","",IF(Kundendaten!C851="","",Kundendaten!C851))</f>
        <v/>
      </c>
      <c r="D850" s="38" t="str">
        <f>IF(Kundendaten!C851="","",IF(Kundendaten!D851="","",Kundendaten!D851))</f>
        <v/>
      </c>
      <c r="E850" s="38" t="str">
        <f>IF(Kundendaten!C851="","",IF(Kundendaten!E851="","",Kundendaten!E851))</f>
        <v/>
      </c>
      <c r="F850" s="38" t="str">
        <f>IF(Kundendaten!C851="","",IF(Kundendaten!F851="","",Kundendaten!F851))</f>
        <v/>
      </c>
      <c r="G850" s="37" t="str">
        <f>IF(Kundendaten!C851="","",IF(Kundendaten!G851="","",Kundendaten!G851))</f>
        <v/>
      </c>
      <c r="H850" s="38" t="str">
        <f>IF(Kundendaten!C851="","",IF(Kundendaten!H851="","",Kundendaten!H851))</f>
        <v/>
      </c>
      <c r="I850" s="37" t="str">
        <f>IF(Kundendaten!C851="","",IF(Kundendaten!I851="","",IF(OR(UPPER(Kundendaten!I851)="D",UPPER(Kundendaten!I851)="DE",UPPER(Kundendaten!I851)="DEU",UPPER(Kundendaten!I851)="DEUTSCHLAND",UPPER(Kundendaten!I851)="GERMANY",UPPER(Kundendaten!I851)="GER"),"",IFERROR(UPPER(VLOOKUP(UPPER(Kundendaten!I851),Laendercodes!$A:$B,2,FALSE())),UPPER(Kundendaten!I851)))))</f>
        <v/>
      </c>
      <c r="J850" s="59" t="str">
        <f>IF(Kundendaten!C851="","",Einstellungen!$C$9-Kundendaten!J851)</f>
        <v/>
      </c>
      <c r="K850" s="37" t="str">
        <f>IF(Kundendaten!C851="","",IF(J850&lt;0,-1,IF(J850&gt;Einstellungen!$C$11,0,IF(J850&lt;=Einstellungen!$D$15,5,IF(J850&lt;=Einstellungen!$D$16,4,IF(J850&lt;=Einstellungen!$D$17,3,IF(J850&lt;=Einstellungen!$D$18,2,1)))))))</f>
        <v/>
      </c>
      <c r="L850" s="37" t="str">
        <f>IF(Kundendaten!C851="","",IF(J850&lt;0,-1,IF(J850&gt;Einstellungen!$C$11,0,IF(Kundendaten!K851&gt;=Einstellungen!$C$24,5,IF(Kundendaten!K851&gt;=Einstellungen!$C$25,4,IF(Kundendaten!K851&gt;=Einstellungen!$C$26,3,IF(Kundendaten!K851&gt;=Einstellungen!$C$27,2,1)))))))</f>
        <v/>
      </c>
      <c r="M850" s="37" t="str">
        <f>IF(Kundendaten!C851="","",IF(J850&lt;0,-1,IF(J850&gt;Einstellungen!$C$11,0,IF(Kundendaten!L851&gt;=Einstellungen!$C$32,5,IF(Kundendaten!L851&gt;=Einstellungen!$C$33,4,IF(Kundendaten!L851&gt;=Einstellungen!$C$34,3,IF(Kundendaten!L851&gt;=Einstellungen!$C$35,2,1)))))))</f>
        <v/>
      </c>
      <c r="N850" s="37" t="str">
        <f>IF(Kundendaten!C851="","",IF(K850=-1,"",IF(K850=0,0,IF(SUM(Einstellungen!$G$15,Einstellungen!$G$24,Einstellungen!$G$32)&lt;&gt;100,"—",ROUND((K850*Einstellungen!$G$15+L850*Einstellungen!$G$24+M850*Einstellungen!$G$32)/100,1)))))</f>
        <v/>
      </c>
      <c r="O850" s="37" t="str">
        <f>IF(Kundendaten!C851="","",IF(K850=-1,"⚠ Datenfehler",IF(K850=0,"Inaktiv",IF(SUM(Einstellungen!$G$15,Einstellungen!$G$24,Einstellungen!$G$32)&lt;&gt;100,"—",IF(N850&gt;=4,"Champion",IF(N850&gt;=3,"Entwicklung",IF(N850&gt;=2,"Gefährdet","Abwanderung")))))))</f>
        <v/>
      </c>
    </row>
    <row r="851" spans="2:15" ht="14.25" customHeight="1" x14ac:dyDescent="0.35">
      <c r="B851" s="37" t="str">
        <f>IF(Kundendaten!C852="","",Kundendaten!B852)</f>
        <v/>
      </c>
      <c r="C851" s="38" t="str">
        <f>IF(Kundendaten!C852="","",IF(Kundendaten!C852="","",Kundendaten!C852))</f>
        <v/>
      </c>
      <c r="D851" s="38" t="str">
        <f>IF(Kundendaten!C852="","",IF(Kundendaten!D852="","",Kundendaten!D852))</f>
        <v/>
      </c>
      <c r="E851" s="38" t="str">
        <f>IF(Kundendaten!C852="","",IF(Kundendaten!E852="","",Kundendaten!E852))</f>
        <v/>
      </c>
      <c r="F851" s="38" t="str">
        <f>IF(Kundendaten!C852="","",IF(Kundendaten!F852="","",Kundendaten!F852))</f>
        <v/>
      </c>
      <c r="G851" s="37" t="str">
        <f>IF(Kundendaten!C852="","",IF(Kundendaten!G852="","",Kundendaten!G852))</f>
        <v/>
      </c>
      <c r="H851" s="38" t="str">
        <f>IF(Kundendaten!C852="","",IF(Kundendaten!H852="","",Kundendaten!H852))</f>
        <v/>
      </c>
      <c r="I851" s="37" t="str">
        <f>IF(Kundendaten!C852="","",IF(Kundendaten!I852="","",IF(OR(UPPER(Kundendaten!I852)="D",UPPER(Kundendaten!I852)="DE",UPPER(Kundendaten!I852)="DEU",UPPER(Kundendaten!I852)="DEUTSCHLAND",UPPER(Kundendaten!I852)="GERMANY",UPPER(Kundendaten!I852)="GER"),"",IFERROR(UPPER(VLOOKUP(UPPER(Kundendaten!I852),Laendercodes!$A:$B,2,FALSE())),UPPER(Kundendaten!I852)))))</f>
        <v/>
      </c>
      <c r="J851" s="59" t="str">
        <f>IF(Kundendaten!C852="","",Einstellungen!$C$9-Kundendaten!J852)</f>
        <v/>
      </c>
      <c r="K851" s="37" t="str">
        <f>IF(Kundendaten!C852="","",IF(J851&lt;0,-1,IF(J851&gt;Einstellungen!$C$11,0,IF(J851&lt;=Einstellungen!$D$15,5,IF(J851&lt;=Einstellungen!$D$16,4,IF(J851&lt;=Einstellungen!$D$17,3,IF(J851&lt;=Einstellungen!$D$18,2,1)))))))</f>
        <v/>
      </c>
      <c r="L851" s="37" t="str">
        <f>IF(Kundendaten!C852="","",IF(J851&lt;0,-1,IF(J851&gt;Einstellungen!$C$11,0,IF(Kundendaten!K852&gt;=Einstellungen!$C$24,5,IF(Kundendaten!K852&gt;=Einstellungen!$C$25,4,IF(Kundendaten!K852&gt;=Einstellungen!$C$26,3,IF(Kundendaten!K852&gt;=Einstellungen!$C$27,2,1)))))))</f>
        <v/>
      </c>
      <c r="M851" s="37" t="str">
        <f>IF(Kundendaten!C852="","",IF(J851&lt;0,-1,IF(J851&gt;Einstellungen!$C$11,0,IF(Kundendaten!L852&gt;=Einstellungen!$C$32,5,IF(Kundendaten!L852&gt;=Einstellungen!$C$33,4,IF(Kundendaten!L852&gt;=Einstellungen!$C$34,3,IF(Kundendaten!L852&gt;=Einstellungen!$C$35,2,1)))))))</f>
        <v/>
      </c>
      <c r="N851" s="37" t="str">
        <f>IF(Kundendaten!C852="","",IF(K851=-1,"",IF(K851=0,0,IF(SUM(Einstellungen!$G$15,Einstellungen!$G$24,Einstellungen!$G$32)&lt;&gt;100,"—",ROUND((K851*Einstellungen!$G$15+L851*Einstellungen!$G$24+M851*Einstellungen!$G$32)/100,1)))))</f>
        <v/>
      </c>
      <c r="O851" s="37" t="str">
        <f>IF(Kundendaten!C852="","",IF(K851=-1,"⚠ Datenfehler",IF(K851=0,"Inaktiv",IF(SUM(Einstellungen!$G$15,Einstellungen!$G$24,Einstellungen!$G$32)&lt;&gt;100,"—",IF(N851&gt;=4,"Champion",IF(N851&gt;=3,"Entwicklung",IF(N851&gt;=2,"Gefährdet","Abwanderung")))))))</f>
        <v/>
      </c>
    </row>
    <row r="852" spans="2:15" ht="14.25" customHeight="1" x14ac:dyDescent="0.35">
      <c r="B852" s="37" t="str">
        <f>IF(Kundendaten!C853="","",Kundendaten!B853)</f>
        <v/>
      </c>
      <c r="C852" s="38" t="str">
        <f>IF(Kundendaten!C853="","",IF(Kundendaten!C853="","",Kundendaten!C853))</f>
        <v/>
      </c>
      <c r="D852" s="38" t="str">
        <f>IF(Kundendaten!C853="","",IF(Kundendaten!D853="","",Kundendaten!D853))</f>
        <v/>
      </c>
      <c r="E852" s="38" t="str">
        <f>IF(Kundendaten!C853="","",IF(Kundendaten!E853="","",Kundendaten!E853))</f>
        <v/>
      </c>
      <c r="F852" s="38" t="str">
        <f>IF(Kundendaten!C853="","",IF(Kundendaten!F853="","",Kundendaten!F853))</f>
        <v/>
      </c>
      <c r="G852" s="37" t="str">
        <f>IF(Kundendaten!C853="","",IF(Kundendaten!G853="","",Kundendaten!G853))</f>
        <v/>
      </c>
      <c r="H852" s="38" t="str">
        <f>IF(Kundendaten!C853="","",IF(Kundendaten!H853="","",Kundendaten!H853))</f>
        <v/>
      </c>
      <c r="I852" s="37" t="str">
        <f>IF(Kundendaten!C853="","",IF(Kundendaten!I853="","",IF(OR(UPPER(Kundendaten!I853)="D",UPPER(Kundendaten!I853)="DE",UPPER(Kundendaten!I853)="DEU",UPPER(Kundendaten!I853)="DEUTSCHLAND",UPPER(Kundendaten!I853)="GERMANY",UPPER(Kundendaten!I853)="GER"),"",IFERROR(UPPER(VLOOKUP(UPPER(Kundendaten!I853),Laendercodes!$A:$B,2,FALSE())),UPPER(Kundendaten!I853)))))</f>
        <v/>
      </c>
      <c r="J852" s="59" t="str">
        <f>IF(Kundendaten!C853="","",Einstellungen!$C$9-Kundendaten!J853)</f>
        <v/>
      </c>
      <c r="K852" s="37" t="str">
        <f>IF(Kundendaten!C853="","",IF(J852&lt;0,-1,IF(J852&gt;Einstellungen!$C$11,0,IF(J852&lt;=Einstellungen!$D$15,5,IF(J852&lt;=Einstellungen!$D$16,4,IF(J852&lt;=Einstellungen!$D$17,3,IF(J852&lt;=Einstellungen!$D$18,2,1)))))))</f>
        <v/>
      </c>
      <c r="L852" s="37" t="str">
        <f>IF(Kundendaten!C853="","",IF(J852&lt;0,-1,IF(J852&gt;Einstellungen!$C$11,0,IF(Kundendaten!K853&gt;=Einstellungen!$C$24,5,IF(Kundendaten!K853&gt;=Einstellungen!$C$25,4,IF(Kundendaten!K853&gt;=Einstellungen!$C$26,3,IF(Kundendaten!K853&gt;=Einstellungen!$C$27,2,1)))))))</f>
        <v/>
      </c>
      <c r="M852" s="37" t="str">
        <f>IF(Kundendaten!C853="","",IF(J852&lt;0,-1,IF(J852&gt;Einstellungen!$C$11,0,IF(Kundendaten!L853&gt;=Einstellungen!$C$32,5,IF(Kundendaten!L853&gt;=Einstellungen!$C$33,4,IF(Kundendaten!L853&gt;=Einstellungen!$C$34,3,IF(Kundendaten!L853&gt;=Einstellungen!$C$35,2,1)))))))</f>
        <v/>
      </c>
      <c r="N852" s="37" t="str">
        <f>IF(Kundendaten!C853="","",IF(K852=-1,"",IF(K852=0,0,IF(SUM(Einstellungen!$G$15,Einstellungen!$G$24,Einstellungen!$G$32)&lt;&gt;100,"—",ROUND((K852*Einstellungen!$G$15+L852*Einstellungen!$G$24+M852*Einstellungen!$G$32)/100,1)))))</f>
        <v/>
      </c>
      <c r="O852" s="37" t="str">
        <f>IF(Kundendaten!C853="","",IF(K852=-1,"⚠ Datenfehler",IF(K852=0,"Inaktiv",IF(SUM(Einstellungen!$G$15,Einstellungen!$G$24,Einstellungen!$G$32)&lt;&gt;100,"—",IF(N852&gt;=4,"Champion",IF(N852&gt;=3,"Entwicklung",IF(N852&gt;=2,"Gefährdet","Abwanderung")))))))</f>
        <v/>
      </c>
    </row>
    <row r="853" spans="2:15" ht="14.25" customHeight="1" x14ac:dyDescent="0.35">
      <c r="B853" s="37" t="str">
        <f>IF(Kundendaten!C854="","",Kundendaten!B854)</f>
        <v/>
      </c>
      <c r="C853" s="38" t="str">
        <f>IF(Kundendaten!C854="","",IF(Kundendaten!C854="","",Kundendaten!C854))</f>
        <v/>
      </c>
      <c r="D853" s="38" t="str">
        <f>IF(Kundendaten!C854="","",IF(Kundendaten!D854="","",Kundendaten!D854))</f>
        <v/>
      </c>
      <c r="E853" s="38" t="str">
        <f>IF(Kundendaten!C854="","",IF(Kundendaten!E854="","",Kundendaten!E854))</f>
        <v/>
      </c>
      <c r="F853" s="38" t="str">
        <f>IF(Kundendaten!C854="","",IF(Kundendaten!F854="","",Kundendaten!F854))</f>
        <v/>
      </c>
      <c r="G853" s="37" t="str">
        <f>IF(Kundendaten!C854="","",IF(Kundendaten!G854="","",Kundendaten!G854))</f>
        <v/>
      </c>
      <c r="H853" s="38" t="str">
        <f>IF(Kundendaten!C854="","",IF(Kundendaten!H854="","",Kundendaten!H854))</f>
        <v/>
      </c>
      <c r="I853" s="37" t="str">
        <f>IF(Kundendaten!C854="","",IF(Kundendaten!I854="","",IF(OR(UPPER(Kundendaten!I854)="D",UPPER(Kundendaten!I854)="DE",UPPER(Kundendaten!I854)="DEU",UPPER(Kundendaten!I854)="DEUTSCHLAND",UPPER(Kundendaten!I854)="GERMANY",UPPER(Kundendaten!I854)="GER"),"",IFERROR(UPPER(VLOOKUP(UPPER(Kundendaten!I854),Laendercodes!$A:$B,2,FALSE())),UPPER(Kundendaten!I854)))))</f>
        <v/>
      </c>
      <c r="J853" s="59" t="str">
        <f>IF(Kundendaten!C854="","",Einstellungen!$C$9-Kundendaten!J854)</f>
        <v/>
      </c>
      <c r="K853" s="37" t="str">
        <f>IF(Kundendaten!C854="","",IF(J853&lt;0,-1,IF(J853&gt;Einstellungen!$C$11,0,IF(J853&lt;=Einstellungen!$D$15,5,IF(J853&lt;=Einstellungen!$D$16,4,IF(J853&lt;=Einstellungen!$D$17,3,IF(J853&lt;=Einstellungen!$D$18,2,1)))))))</f>
        <v/>
      </c>
      <c r="L853" s="37" t="str">
        <f>IF(Kundendaten!C854="","",IF(J853&lt;0,-1,IF(J853&gt;Einstellungen!$C$11,0,IF(Kundendaten!K854&gt;=Einstellungen!$C$24,5,IF(Kundendaten!K854&gt;=Einstellungen!$C$25,4,IF(Kundendaten!K854&gt;=Einstellungen!$C$26,3,IF(Kundendaten!K854&gt;=Einstellungen!$C$27,2,1)))))))</f>
        <v/>
      </c>
      <c r="M853" s="37" t="str">
        <f>IF(Kundendaten!C854="","",IF(J853&lt;0,-1,IF(J853&gt;Einstellungen!$C$11,0,IF(Kundendaten!L854&gt;=Einstellungen!$C$32,5,IF(Kundendaten!L854&gt;=Einstellungen!$C$33,4,IF(Kundendaten!L854&gt;=Einstellungen!$C$34,3,IF(Kundendaten!L854&gt;=Einstellungen!$C$35,2,1)))))))</f>
        <v/>
      </c>
      <c r="N853" s="37" t="str">
        <f>IF(Kundendaten!C854="","",IF(K853=-1,"",IF(K853=0,0,IF(SUM(Einstellungen!$G$15,Einstellungen!$G$24,Einstellungen!$G$32)&lt;&gt;100,"—",ROUND((K853*Einstellungen!$G$15+L853*Einstellungen!$G$24+M853*Einstellungen!$G$32)/100,1)))))</f>
        <v/>
      </c>
      <c r="O853" s="37" t="str">
        <f>IF(Kundendaten!C854="","",IF(K853=-1,"⚠ Datenfehler",IF(K853=0,"Inaktiv",IF(SUM(Einstellungen!$G$15,Einstellungen!$G$24,Einstellungen!$G$32)&lt;&gt;100,"—",IF(N853&gt;=4,"Champion",IF(N853&gt;=3,"Entwicklung",IF(N853&gt;=2,"Gefährdet","Abwanderung")))))))</f>
        <v/>
      </c>
    </row>
    <row r="854" spans="2:15" ht="14.25" customHeight="1" x14ac:dyDescent="0.35">
      <c r="B854" s="37" t="str">
        <f>IF(Kundendaten!C855="","",Kundendaten!B855)</f>
        <v/>
      </c>
      <c r="C854" s="38" t="str">
        <f>IF(Kundendaten!C855="","",IF(Kundendaten!C855="","",Kundendaten!C855))</f>
        <v/>
      </c>
      <c r="D854" s="38" t="str">
        <f>IF(Kundendaten!C855="","",IF(Kundendaten!D855="","",Kundendaten!D855))</f>
        <v/>
      </c>
      <c r="E854" s="38" t="str">
        <f>IF(Kundendaten!C855="","",IF(Kundendaten!E855="","",Kundendaten!E855))</f>
        <v/>
      </c>
      <c r="F854" s="38" t="str">
        <f>IF(Kundendaten!C855="","",IF(Kundendaten!F855="","",Kundendaten!F855))</f>
        <v/>
      </c>
      <c r="G854" s="37" t="str">
        <f>IF(Kundendaten!C855="","",IF(Kundendaten!G855="","",Kundendaten!G855))</f>
        <v/>
      </c>
      <c r="H854" s="38" t="str">
        <f>IF(Kundendaten!C855="","",IF(Kundendaten!H855="","",Kundendaten!H855))</f>
        <v/>
      </c>
      <c r="I854" s="37" t="str">
        <f>IF(Kundendaten!C855="","",IF(Kundendaten!I855="","",IF(OR(UPPER(Kundendaten!I855)="D",UPPER(Kundendaten!I855)="DE",UPPER(Kundendaten!I855)="DEU",UPPER(Kundendaten!I855)="DEUTSCHLAND",UPPER(Kundendaten!I855)="GERMANY",UPPER(Kundendaten!I855)="GER"),"",IFERROR(UPPER(VLOOKUP(UPPER(Kundendaten!I855),Laendercodes!$A:$B,2,FALSE())),UPPER(Kundendaten!I855)))))</f>
        <v/>
      </c>
      <c r="J854" s="59" t="str">
        <f>IF(Kundendaten!C855="","",Einstellungen!$C$9-Kundendaten!J855)</f>
        <v/>
      </c>
      <c r="K854" s="37" t="str">
        <f>IF(Kundendaten!C855="","",IF(J854&lt;0,-1,IF(J854&gt;Einstellungen!$C$11,0,IF(J854&lt;=Einstellungen!$D$15,5,IF(J854&lt;=Einstellungen!$D$16,4,IF(J854&lt;=Einstellungen!$D$17,3,IF(J854&lt;=Einstellungen!$D$18,2,1)))))))</f>
        <v/>
      </c>
      <c r="L854" s="37" t="str">
        <f>IF(Kundendaten!C855="","",IF(J854&lt;0,-1,IF(J854&gt;Einstellungen!$C$11,0,IF(Kundendaten!K855&gt;=Einstellungen!$C$24,5,IF(Kundendaten!K855&gt;=Einstellungen!$C$25,4,IF(Kundendaten!K855&gt;=Einstellungen!$C$26,3,IF(Kundendaten!K855&gt;=Einstellungen!$C$27,2,1)))))))</f>
        <v/>
      </c>
      <c r="M854" s="37" t="str">
        <f>IF(Kundendaten!C855="","",IF(J854&lt;0,-1,IF(J854&gt;Einstellungen!$C$11,0,IF(Kundendaten!L855&gt;=Einstellungen!$C$32,5,IF(Kundendaten!L855&gt;=Einstellungen!$C$33,4,IF(Kundendaten!L855&gt;=Einstellungen!$C$34,3,IF(Kundendaten!L855&gt;=Einstellungen!$C$35,2,1)))))))</f>
        <v/>
      </c>
      <c r="N854" s="37" t="str">
        <f>IF(Kundendaten!C855="","",IF(K854=-1,"",IF(K854=0,0,IF(SUM(Einstellungen!$G$15,Einstellungen!$G$24,Einstellungen!$G$32)&lt;&gt;100,"—",ROUND((K854*Einstellungen!$G$15+L854*Einstellungen!$G$24+M854*Einstellungen!$G$32)/100,1)))))</f>
        <v/>
      </c>
      <c r="O854" s="37" t="str">
        <f>IF(Kundendaten!C855="","",IF(K854=-1,"⚠ Datenfehler",IF(K854=0,"Inaktiv",IF(SUM(Einstellungen!$G$15,Einstellungen!$G$24,Einstellungen!$G$32)&lt;&gt;100,"—",IF(N854&gt;=4,"Champion",IF(N854&gt;=3,"Entwicklung",IF(N854&gt;=2,"Gefährdet","Abwanderung")))))))</f>
        <v/>
      </c>
    </row>
    <row r="855" spans="2:15" ht="14.25" customHeight="1" x14ac:dyDescent="0.35">
      <c r="B855" s="37" t="str">
        <f>IF(Kundendaten!C856="","",Kundendaten!B856)</f>
        <v/>
      </c>
      <c r="C855" s="38" t="str">
        <f>IF(Kundendaten!C856="","",IF(Kundendaten!C856="","",Kundendaten!C856))</f>
        <v/>
      </c>
      <c r="D855" s="38" t="str">
        <f>IF(Kundendaten!C856="","",IF(Kundendaten!D856="","",Kundendaten!D856))</f>
        <v/>
      </c>
      <c r="E855" s="38" t="str">
        <f>IF(Kundendaten!C856="","",IF(Kundendaten!E856="","",Kundendaten!E856))</f>
        <v/>
      </c>
      <c r="F855" s="38" t="str">
        <f>IF(Kundendaten!C856="","",IF(Kundendaten!F856="","",Kundendaten!F856))</f>
        <v/>
      </c>
      <c r="G855" s="37" t="str">
        <f>IF(Kundendaten!C856="","",IF(Kundendaten!G856="","",Kundendaten!G856))</f>
        <v/>
      </c>
      <c r="H855" s="38" t="str">
        <f>IF(Kundendaten!C856="","",IF(Kundendaten!H856="","",Kundendaten!H856))</f>
        <v/>
      </c>
      <c r="I855" s="37" t="str">
        <f>IF(Kundendaten!C856="","",IF(Kundendaten!I856="","",IF(OR(UPPER(Kundendaten!I856)="D",UPPER(Kundendaten!I856)="DE",UPPER(Kundendaten!I856)="DEU",UPPER(Kundendaten!I856)="DEUTSCHLAND",UPPER(Kundendaten!I856)="GERMANY",UPPER(Kundendaten!I856)="GER"),"",IFERROR(UPPER(VLOOKUP(UPPER(Kundendaten!I856),Laendercodes!$A:$B,2,FALSE())),UPPER(Kundendaten!I856)))))</f>
        <v/>
      </c>
      <c r="J855" s="59" t="str">
        <f>IF(Kundendaten!C856="","",Einstellungen!$C$9-Kundendaten!J856)</f>
        <v/>
      </c>
      <c r="K855" s="37" t="str">
        <f>IF(Kundendaten!C856="","",IF(J855&lt;0,-1,IF(J855&gt;Einstellungen!$C$11,0,IF(J855&lt;=Einstellungen!$D$15,5,IF(J855&lt;=Einstellungen!$D$16,4,IF(J855&lt;=Einstellungen!$D$17,3,IF(J855&lt;=Einstellungen!$D$18,2,1)))))))</f>
        <v/>
      </c>
      <c r="L855" s="37" t="str">
        <f>IF(Kundendaten!C856="","",IF(J855&lt;0,-1,IF(J855&gt;Einstellungen!$C$11,0,IF(Kundendaten!K856&gt;=Einstellungen!$C$24,5,IF(Kundendaten!K856&gt;=Einstellungen!$C$25,4,IF(Kundendaten!K856&gt;=Einstellungen!$C$26,3,IF(Kundendaten!K856&gt;=Einstellungen!$C$27,2,1)))))))</f>
        <v/>
      </c>
      <c r="M855" s="37" t="str">
        <f>IF(Kundendaten!C856="","",IF(J855&lt;0,-1,IF(J855&gt;Einstellungen!$C$11,0,IF(Kundendaten!L856&gt;=Einstellungen!$C$32,5,IF(Kundendaten!L856&gt;=Einstellungen!$C$33,4,IF(Kundendaten!L856&gt;=Einstellungen!$C$34,3,IF(Kundendaten!L856&gt;=Einstellungen!$C$35,2,1)))))))</f>
        <v/>
      </c>
      <c r="N855" s="37" t="str">
        <f>IF(Kundendaten!C856="","",IF(K855=-1,"",IF(K855=0,0,IF(SUM(Einstellungen!$G$15,Einstellungen!$G$24,Einstellungen!$G$32)&lt;&gt;100,"—",ROUND((K855*Einstellungen!$G$15+L855*Einstellungen!$G$24+M855*Einstellungen!$G$32)/100,1)))))</f>
        <v/>
      </c>
      <c r="O855" s="37" t="str">
        <f>IF(Kundendaten!C856="","",IF(K855=-1,"⚠ Datenfehler",IF(K855=0,"Inaktiv",IF(SUM(Einstellungen!$G$15,Einstellungen!$G$24,Einstellungen!$G$32)&lt;&gt;100,"—",IF(N855&gt;=4,"Champion",IF(N855&gt;=3,"Entwicklung",IF(N855&gt;=2,"Gefährdet","Abwanderung")))))))</f>
        <v/>
      </c>
    </row>
    <row r="856" spans="2:15" ht="14.25" customHeight="1" x14ac:dyDescent="0.35">
      <c r="B856" s="37" t="str">
        <f>IF(Kundendaten!C857="","",Kundendaten!B857)</f>
        <v/>
      </c>
      <c r="C856" s="38" t="str">
        <f>IF(Kundendaten!C857="","",IF(Kundendaten!C857="","",Kundendaten!C857))</f>
        <v/>
      </c>
      <c r="D856" s="38" t="str">
        <f>IF(Kundendaten!C857="","",IF(Kundendaten!D857="","",Kundendaten!D857))</f>
        <v/>
      </c>
      <c r="E856" s="38" t="str">
        <f>IF(Kundendaten!C857="","",IF(Kundendaten!E857="","",Kundendaten!E857))</f>
        <v/>
      </c>
      <c r="F856" s="38" t="str">
        <f>IF(Kundendaten!C857="","",IF(Kundendaten!F857="","",Kundendaten!F857))</f>
        <v/>
      </c>
      <c r="G856" s="37" t="str">
        <f>IF(Kundendaten!C857="","",IF(Kundendaten!G857="","",Kundendaten!G857))</f>
        <v/>
      </c>
      <c r="H856" s="38" t="str">
        <f>IF(Kundendaten!C857="","",IF(Kundendaten!H857="","",Kundendaten!H857))</f>
        <v/>
      </c>
      <c r="I856" s="37" t="str">
        <f>IF(Kundendaten!C857="","",IF(Kundendaten!I857="","",IF(OR(UPPER(Kundendaten!I857)="D",UPPER(Kundendaten!I857)="DE",UPPER(Kundendaten!I857)="DEU",UPPER(Kundendaten!I857)="DEUTSCHLAND",UPPER(Kundendaten!I857)="GERMANY",UPPER(Kundendaten!I857)="GER"),"",IFERROR(UPPER(VLOOKUP(UPPER(Kundendaten!I857),Laendercodes!$A:$B,2,FALSE())),UPPER(Kundendaten!I857)))))</f>
        <v/>
      </c>
      <c r="J856" s="59" t="str">
        <f>IF(Kundendaten!C857="","",Einstellungen!$C$9-Kundendaten!J857)</f>
        <v/>
      </c>
      <c r="K856" s="37" t="str">
        <f>IF(Kundendaten!C857="","",IF(J856&lt;0,-1,IF(J856&gt;Einstellungen!$C$11,0,IF(J856&lt;=Einstellungen!$D$15,5,IF(J856&lt;=Einstellungen!$D$16,4,IF(J856&lt;=Einstellungen!$D$17,3,IF(J856&lt;=Einstellungen!$D$18,2,1)))))))</f>
        <v/>
      </c>
      <c r="L856" s="37" t="str">
        <f>IF(Kundendaten!C857="","",IF(J856&lt;0,-1,IF(J856&gt;Einstellungen!$C$11,0,IF(Kundendaten!K857&gt;=Einstellungen!$C$24,5,IF(Kundendaten!K857&gt;=Einstellungen!$C$25,4,IF(Kundendaten!K857&gt;=Einstellungen!$C$26,3,IF(Kundendaten!K857&gt;=Einstellungen!$C$27,2,1)))))))</f>
        <v/>
      </c>
      <c r="M856" s="37" t="str">
        <f>IF(Kundendaten!C857="","",IF(J856&lt;0,-1,IF(J856&gt;Einstellungen!$C$11,0,IF(Kundendaten!L857&gt;=Einstellungen!$C$32,5,IF(Kundendaten!L857&gt;=Einstellungen!$C$33,4,IF(Kundendaten!L857&gt;=Einstellungen!$C$34,3,IF(Kundendaten!L857&gt;=Einstellungen!$C$35,2,1)))))))</f>
        <v/>
      </c>
      <c r="N856" s="37" t="str">
        <f>IF(Kundendaten!C857="","",IF(K856=-1,"",IF(K856=0,0,IF(SUM(Einstellungen!$G$15,Einstellungen!$G$24,Einstellungen!$G$32)&lt;&gt;100,"—",ROUND((K856*Einstellungen!$G$15+L856*Einstellungen!$G$24+M856*Einstellungen!$G$32)/100,1)))))</f>
        <v/>
      </c>
      <c r="O856" s="37" t="str">
        <f>IF(Kundendaten!C857="","",IF(K856=-1,"⚠ Datenfehler",IF(K856=0,"Inaktiv",IF(SUM(Einstellungen!$G$15,Einstellungen!$G$24,Einstellungen!$G$32)&lt;&gt;100,"—",IF(N856&gt;=4,"Champion",IF(N856&gt;=3,"Entwicklung",IF(N856&gt;=2,"Gefährdet","Abwanderung")))))))</f>
        <v/>
      </c>
    </row>
    <row r="857" spans="2:15" ht="14.25" customHeight="1" x14ac:dyDescent="0.35">
      <c r="B857" s="37" t="str">
        <f>IF(Kundendaten!C858="","",Kundendaten!B858)</f>
        <v/>
      </c>
      <c r="C857" s="38" t="str">
        <f>IF(Kundendaten!C858="","",IF(Kundendaten!C858="","",Kundendaten!C858))</f>
        <v/>
      </c>
      <c r="D857" s="38" t="str">
        <f>IF(Kundendaten!C858="","",IF(Kundendaten!D858="","",Kundendaten!D858))</f>
        <v/>
      </c>
      <c r="E857" s="38" t="str">
        <f>IF(Kundendaten!C858="","",IF(Kundendaten!E858="","",Kundendaten!E858))</f>
        <v/>
      </c>
      <c r="F857" s="38" t="str">
        <f>IF(Kundendaten!C858="","",IF(Kundendaten!F858="","",Kundendaten!F858))</f>
        <v/>
      </c>
      <c r="G857" s="37" t="str">
        <f>IF(Kundendaten!C858="","",IF(Kundendaten!G858="","",Kundendaten!G858))</f>
        <v/>
      </c>
      <c r="H857" s="38" t="str">
        <f>IF(Kundendaten!C858="","",IF(Kundendaten!H858="","",Kundendaten!H858))</f>
        <v/>
      </c>
      <c r="I857" s="37" t="str">
        <f>IF(Kundendaten!C858="","",IF(Kundendaten!I858="","",IF(OR(UPPER(Kundendaten!I858)="D",UPPER(Kundendaten!I858)="DE",UPPER(Kundendaten!I858)="DEU",UPPER(Kundendaten!I858)="DEUTSCHLAND",UPPER(Kundendaten!I858)="GERMANY",UPPER(Kundendaten!I858)="GER"),"",IFERROR(UPPER(VLOOKUP(UPPER(Kundendaten!I858),Laendercodes!$A:$B,2,FALSE())),UPPER(Kundendaten!I858)))))</f>
        <v/>
      </c>
      <c r="J857" s="59" t="str">
        <f>IF(Kundendaten!C858="","",Einstellungen!$C$9-Kundendaten!J858)</f>
        <v/>
      </c>
      <c r="K857" s="37" t="str">
        <f>IF(Kundendaten!C858="","",IF(J857&lt;0,-1,IF(J857&gt;Einstellungen!$C$11,0,IF(J857&lt;=Einstellungen!$D$15,5,IF(J857&lt;=Einstellungen!$D$16,4,IF(J857&lt;=Einstellungen!$D$17,3,IF(J857&lt;=Einstellungen!$D$18,2,1)))))))</f>
        <v/>
      </c>
      <c r="L857" s="37" t="str">
        <f>IF(Kundendaten!C858="","",IF(J857&lt;0,-1,IF(J857&gt;Einstellungen!$C$11,0,IF(Kundendaten!K858&gt;=Einstellungen!$C$24,5,IF(Kundendaten!K858&gt;=Einstellungen!$C$25,4,IF(Kundendaten!K858&gt;=Einstellungen!$C$26,3,IF(Kundendaten!K858&gt;=Einstellungen!$C$27,2,1)))))))</f>
        <v/>
      </c>
      <c r="M857" s="37" t="str">
        <f>IF(Kundendaten!C858="","",IF(J857&lt;0,-1,IF(J857&gt;Einstellungen!$C$11,0,IF(Kundendaten!L858&gt;=Einstellungen!$C$32,5,IF(Kundendaten!L858&gt;=Einstellungen!$C$33,4,IF(Kundendaten!L858&gt;=Einstellungen!$C$34,3,IF(Kundendaten!L858&gt;=Einstellungen!$C$35,2,1)))))))</f>
        <v/>
      </c>
      <c r="N857" s="37" t="str">
        <f>IF(Kundendaten!C858="","",IF(K857=-1,"",IF(K857=0,0,IF(SUM(Einstellungen!$G$15,Einstellungen!$G$24,Einstellungen!$G$32)&lt;&gt;100,"—",ROUND((K857*Einstellungen!$G$15+L857*Einstellungen!$G$24+M857*Einstellungen!$G$32)/100,1)))))</f>
        <v/>
      </c>
      <c r="O857" s="37" t="str">
        <f>IF(Kundendaten!C858="","",IF(K857=-1,"⚠ Datenfehler",IF(K857=0,"Inaktiv",IF(SUM(Einstellungen!$G$15,Einstellungen!$G$24,Einstellungen!$G$32)&lt;&gt;100,"—",IF(N857&gt;=4,"Champion",IF(N857&gt;=3,"Entwicklung",IF(N857&gt;=2,"Gefährdet","Abwanderung")))))))</f>
        <v/>
      </c>
    </row>
    <row r="858" spans="2:15" ht="14.25" customHeight="1" x14ac:dyDescent="0.35">
      <c r="B858" s="37" t="str">
        <f>IF(Kundendaten!C859="","",Kundendaten!B859)</f>
        <v/>
      </c>
      <c r="C858" s="38" t="str">
        <f>IF(Kundendaten!C859="","",IF(Kundendaten!C859="","",Kundendaten!C859))</f>
        <v/>
      </c>
      <c r="D858" s="38" t="str">
        <f>IF(Kundendaten!C859="","",IF(Kundendaten!D859="","",Kundendaten!D859))</f>
        <v/>
      </c>
      <c r="E858" s="38" t="str">
        <f>IF(Kundendaten!C859="","",IF(Kundendaten!E859="","",Kundendaten!E859))</f>
        <v/>
      </c>
      <c r="F858" s="38" t="str">
        <f>IF(Kundendaten!C859="","",IF(Kundendaten!F859="","",Kundendaten!F859))</f>
        <v/>
      </c>
      <c r="G858" s="37" t="str">
        <f>IF(Kundendaten!C859="","",IF(Kundendaten!G859="","",Kundendaten!G859))</f>
        <v/>
      </c>
      <c r="H858" s="38" t="str">
        <f>IF(Kundendaten!C859="","",IF(Kundendaten!H859="","",Kundendaten!H859))</f>
        <v/>
      </c>
      <c r="I858" s="37" t="str">
        <f>IF(Kundendaten!C859="","",IF(Kundendaten!I859="","",IF(OR(UPPER(Kundendaten!I859)="D",UPPER(Kundendaten!I859)="DE",UPPER(Kundendaten!I859)="DEU",UPPER(Kundendaten!I859)="DEUTSCHLAND",UPPER(Kundendaten!I859)="GERMANY",UPPER(Kundendaten!I859)="GER"),"",IFERROR(UPPER(VLOOKUP(UPPER(Kundendaten!I859),Laendercodes!$A:$B,2,FALSE())),UPPER(Kundendaten!I859)))))</f>
        <v/>
      </c>
      <c r="J858" s="59" t="str">
        <f>IF(Kundendaten!C859="","",Einstellungen!$C$9-Kundendaten!J859)</f>
        <v/>
      </c>
      <c r="K858" s="37" t="str">
        <f>IF(Kundendaten!C859="","",IF(J858&lt;0,-1,IF(J858&gt;Einstellungen!$C$11,0,IF(J858&lt;=Einstellungen!$D$15,5,IF(J858&lt;=Einstellungen!$D$16,4,IF(J858&lt;=Einstellungen!$D$17,3,IF(J858&lt;=Einstellungen!$D$18,2,1)))))))</f>
        <v/>
      </c>
      <c r="L858" s="37" t="str">
        <f>IF(Kundendaten!C859="","",IF(J858&lt;0,-1,IF(J858&gt;Einstellungen!$C$11,0,IF(Kundendaten!K859&gt;=Einstellungen!$C$24,5,IF(Kundendaten!K859&gt;=Einstellungen!$C$25,4,IF(Kundendaten!K859&gt;=Einstellungen!$C$26,3,IF(Kundendaten!K859&gt;=Einstellungen!$C$27,2,1)))))))</f>
        <v/>
      </c>
      <c r="M858" s="37" t="str">
        <f>IF(Kundendaten!C859="","",IF(J858&lt;0,-1,IF(J858&gt;Einstellungen!$C$11,0,IF(Kundendaten!L859&gt;=Einstellungen!$C$32,5,IF(Kundendaten!L859&gt;=Einstellungen!$C$33,4,IF(Kundendaten!L859&gt;=Einstellungen!$C$34,3,IF(Kundendaten!L859&gt;=Einstellungen!$C$35,2,1)))))))</f>
        <v/>
      </c>
      <c r="N858" s="37" t="str">
        <f>IF(Kundendaten!C859="","",IF(K858=-1,"",IF(K858=0,0,IF(SUM(Einstellungen!$G$15,Einstellungen!$G$24,Einstellungen!$G$32)&lt;&gt;100,"—",ROUND((K858*Einstellungen!$G$15+L858*Einstellungen!$G$24+M858*Einstellungen!$G$32)/100,1)))))</f>
        <v/>
      </c>
      <c r="O858" s="37" t="str">
        <f>IF(Kundendaten!C859="","",IF(K858=-1,"⚠ Datenfehler",IF(K858=0,"Inaktiv",IF(SUM(Einstellungen!$G$15,Einstellungen!$G$24,Einstellungen!$G$32)&lt;&gt;100,"—",IF(N858&gt;=4,"Champion",IF(N858&gt;=3,"Entwicklung",IF(N858&gt;=2,"Gefährdet","Abwanderung")))))))</f>
        <v/>
      </c>
    </row>
    <row r="859" spans="2:15" ht="14.25" customHeight="1" x14ac:dyDescent="0.35">
      <c r="B859" s="37" t="str">
        <f>IF(Kundendaten!C860="","",Kundendaten!B860)</f>
        <v/>
      </c>
      <c r="C859" s="38" t="str">
        <f>IF(Kundendaten!C860="","",IF(Kundendaten!C860="","",Kundendaten!C860))</f>
        <v/>
      </c>
      <c r="D859" s="38" t="str">
        <f>IF(Kundendaten!C860="","",IF(Kundendaten!D860="","",Kundendaten!D860))</f>
        <v/>
      </c>
      <c r="E859" s="38" t="str">
        <f>IF(Kundendaten!C860="","",IF(Kundendaten!E860="","",Kundendaten!E860))</f>
        <v/>
      </c>
      <c r="F859" s="38" t="str">
        <f>IF(Kundendaten!C860="","",IF(Kundendaten!F860="","",Kundendaten!F860))</f>
        <v/>
      </c>
      <c r="G859" s="37" t="str">
        <f>IF(Kundendaten!C860="","",IF(Kundendaten!G860="","",Kundendaten!G860))</f>
        <v/>
      </c>
      <c r="H859" s="38" t="str">
        <f>IF(Kundendaten!C860="","",IF(Kundendaten!H860="","",Kundendaten!H860))</f>
        <v/>
      </c>
      <c r="I859" s="37" t="str">
        <f>IF(Kundendaten!C860="","",IF(Kundendaten!I860="","",IF(OR(UPPER(Kundendaten!I860)="D",UPPER(Kundendaten!I860)="DE",UPPER(Kundendaten!I860)="DEU",UPPER(Kundendaten!I860)="DEUTSCHLAND",UPPER(Kundendaten!I860)="GERMANY",UPPER(Kundendaten!I860)="GER"),"",IFERROR(UPPER(VLOOKUP(UPPER(Kundendaten!I860),Laendercodes!$A:$B,2,FALSE())),UPPER(Kundendaten!I860)))))</f>
        <v/>
      </c>
      <c r="J859" s="59" t="str">
        <f>IF(Kundendaten!C860="","",Einstellungen!$C$9-Kundendaten!J860)</f>
        <v/>
      </c>
      <c r="K859" s="37" t="str">
        <f>IF(Kundendaten!C860="","",IF(J859&lt;0,-1,IF(J859&gt;Einstellungen!$C$11,0,IF(J859&lt;=Einstellungen!$D$15,5,IF(J859&lt;=Einstellungen!$D$16,4,IF(J859&lt;=Einstellungen!$D$17,3,IF(J859&lt;=Einstellungen!$D$18,2,1)))))))</f>
        <v/>
      </c>
      <c r="L859" s="37" t="str">
        <f>IF(Kundendaten!C860="","",IF(J859&lt;0,-1,IF(J859&gt;Einstellungen!$C$11,0,IF(Kundendaten!K860&gt;=Einstellungen!$C$24,5,IF(Kundendaten!K860&gt;=Einstellungen!$C$25,4,IF(Kundendaten!K860&gt;=Einstellungen!$C$26,3,IF(Kundendaten!K860&gt;=Einstellungen!$C$27,2,1)))))))</f>
        <v/>
      </c>
      <c r="M859" s="37" t="str">
        <f>IF(Kundendaten!C860="","",IF(J859&lt;0,-1,IF(J859&gt;Einstellungen!$C$11,0,IF(Kundendaten!L860&gt;=Einstellungen!$C$32,5,IF(Kundendaten!L860&gt;=Einstellungen!$C$33,4,IF(Kundendaten!L860&gt;=Einstellungen!$C$34,3,IF(Kundendaten!L860&gt;=Einstellungen!$C$35,2,1)))))))</f>
        <v/>
      </c>
      <c r="N859" s="37" t="str">
        <f>IF(Kundendaten!C860="","",IF(K859=-1,"",IF(K859=0,0,IF(SUM(Einstellungen!$G$15,Einstellungen!$G$24,Einstellungen!$G$32)&lt;&gt;100,"—",ROUND((K859*Einstellungen!$G$15+L859*Einstellungen!$G$24+M859*Einstellungen!$G$32)/100,1)))))</f>
        <v/>
      </c>
      <c r="O859" s="37" t="str">
        <f>IF(Kundendaten!C860="","",IF(K859=-1,"⚠ Datenfehler",IF(K859=0,"Inaktiv",IF(SUM(Einstellungen!$G$15,Einstellungen!$G$24,Einstellungen!$G$32)&lt;&gt;100,"—",IF(N859&gt;=4,"Champion",IF(N859&gt;=3,"Entwicklung",IF(N859&gt;=2,"Gefährdet","Abwanderung")))))))</f>
        <v/>
      </c>
    </row>
    <row r="860" spans="2:15" ht="14.25" customHeight="1" x14ac:dyDescent="0.35">
      <c r="B860" s="37" t="str">
        <f>IF(Kundendaten!C861="","",Kundendaten!B861)</f>
        <v/>
      </c>
      <c r="C860" s="38" t="str">
        <f>IF(Kundendaten!C861="","",IF(Kundendaten!C861="","",Kundendaten!C861))</f>
        <v/>
      </c>
      <c r="D860" s="38" t="str">
        <f>IF(Kundendaten!C861="","",IF(Kundendaten!D861="","",Kundendaten!D861))</f>
        <v/>
      </c>
      <c r="E860" s="38" t="str">
        <f>IF(Kundendaten!C861="","",IF(Kundendaten!E861="","",Kundendaten!E861))</f>
        <v/>
      </c>
      <c r="F860" s="38" t="str">
        <f>IF(Kundendaten!C861="","",IF(Kundendaten!F861="","",Kundendaten!F861))</f>
        <v/>
      </c>
      <c r="G860" s="37" t="str">
        <f>IF(Kundendaten!C861="","",IF(Kundendaten!G861="","",Kundendaten!G861))</f>
        <v/>
      </c>
      <c r="H860" s="38" t="str">
        <f>IF(Kundendaten!C861="","",IF(Kundendaten!H861="","",Kundendaten!H861))</f>
        <v/>
      </c>
      <c r="I860" s="37" t="str">
        <f>IF(Kundendaten!C861="","",IF(Kundendaten!I861="","",IF(OR(UPPER(Kundendaten!I861)="D",UPPER(Kundendaten!I861)="DE",UPPER(Kundendaten!I861)="DEU",UPPER(Kundendaten!I861)="DEUTSCHLAND",UPPER(Kundendaten!I861)="GERMANY",UPPER(Kundendaten!I861)="GER"),"",IFERROR(UPPER(VLOOKUP(UPPER(Kundendaten!I861),Laendercodes!$A:$B,2,FALSE())),UPPER(Kundendaten!I861)))))</f>
        <v/>
      </c>
      <c r="J860" s="59" t="str">
        <f>IF(Kundendaten!C861="","",Einstellungen!$C$9-Kundendaten!J861)</f>
        <v/>
      </c>
      <c r="K860" s="37" t="str">
        <f>IF(Kundendaten!C861="","",IF(J860&lt;0,-1,IF(J860&gt;Einstellungen!$C$11,0,IF(J860&lt;=Einstellungen!$D$15,5,IF(J860&lt;=Einstellungen!$D$16,4,IF(J860&lt;=Einstellungen!$D$17,3,IF(J860&lt;=Einstellungen!$D$18,2,1)))))))</f>
        <v/>
      </c>
      <c r="L860" s="37" t="str">
        <f>IF(Kundendaten!C861="","",IF(J860&lt;0,-1,IF(J860&gt;Einstellungen!$C$11,0,IF(Kundendaten!K861&gt;=Einstellungen!$C$24,5,IF(Kundendaten!K861&gt;=Einstellungen!$C$25,4,IF(Kundendaten!K861&gt;=Einstellungen!$C$26,3,IF(Kundendaten!K861&gt;=Einstellungen!$C$27,2,1)))))))</f>
        <v/>
      </c>
      <c r="M860" s="37" t="str">
        <f>IF(Kundendaten!C861="","",IF(J860&lt;0,-1,IF(J860&gt;Einstellungen!$C$11,0,IF(Kundendaten!L861&gt;=Einstellungen!$C$32,5,IF(Kundendaten!L861&gt;=Einstellungen!$C$33,4,IF(Kundendaten!L861&gt;=Einstellungen!$C$34,3,IF(Kundendaten!L861&gt;=Einstellungen!$C$35,2,1)))))))</f>
        <v/>
      </c>
      <c r="N860" s="37" t="str">
        <f>IF(Kundendaten!C861="","",IF(K860=-1,"",IF(K860=0,0,IF(SUM(Einstellungen!$G$15,Einstellungen!$G$24,Einstellungen!$G$32)&lt;&gt;100,"—",ROUND((K860*Einstellungen!$G$15+L860*Einstellungen!$G$24+M860*Einstellungen!$G$32)/100,1)))))</f>
        <v/>
      </c>
      <c r="O860" s="37" t="str">
        <f>IF(Kundendaten!C861="","",IF(K860=-1,"⚠ Datenfehler",IF(K860=0,"Inaktiv",IF(SUM(Einstellungen!$G$15,Einstellungen!$G$24,Einstellungen!$G$32)&lt;&gt;100,"—",IF(N860&gt;=4,"Champion",IF(N860&gt;=3,"Entwicklung",IF(N860&gt;=2,"Gefährdet","Abwanderung")))))))</f>
        <v/>
      </c>
    </row>
    <row r="861" spans="2:15" ht="14.25" customHeight="1" x14ac:dyDescent="0.35">
      <c r="B861" s="37" t="str">
        <f>IF(Kundendaten!C862="","",Kundendaten!B862)</f>
        <v/>
      </c>
      <c r="C861" s="38" t="str">
        <f>IF(Kundendaten!C862="","",IF(Kundendaten!C862="","",Kundendaten!C862))</f>
        <v/>
      </c>
      <c r="D861" s="38" t="str">
        <f>IF(Kundendaten!C862="","",IF(Kundendaten!D862="","",Kundendaten!D862))</f>
        <v/>
      </c>
      <c r="E861" s="38" t="str">
        <f>IF(Kundendaten!C862="","",IF(Kundendaten!E862="","",Kundendaten!E862))</f>
        <v/>
      </c>
      <c r="F861" s="38" t="str">
        <f>IF(Kundendaten!C862="","",IF(Kundendaten!F862="","",Kundendaten!F862))</f>
        <v/>
      </c>
      <c r="G861" s="37" t="str">
        <f>IF(Kundendaten!C862="","",IF(Kundendaten!G862="","",Kundendaten!G862))</f>
        <v/>
      </c>
      <c r="H861" s="38" t="str">
        <f>IF(Kundendaten!C862="","",IF(Kundendaten!H862="","",Kundendaten!H862))</f>
        <v/>
      </c>
      <c r="I861" s="37" t="str">
        <f>IF(Kundendaten!C862="","",IF(Kundendaten!I862="","",IF(OR(UPPER(Kundendaten!I862)="D",UPPER(Kundendaten!I862)="DE",UPPER(Kundendaten!I862)="DEU",UPPER(Kundendaten!I862)="DEUTSCHLAND",UPPER(Kundendaten!I862)="GERMANY",UPPER(Kundendaten!I862)="GER"),"",IFERROR(UPPER(VLOOKUP(UPPER(Kundendaten!I862),Laendercodes!$A:$B,2,FALSE())),UPPER(Kundendaten!I862)))))</f>
        <v/>
      </c>
      <c r="J861" s="59" t="str">
        <f>IF(Kundendaten!C862="","",Einstellungen!$C$9-Kundendaten!J862)</f>
        <v/>
      </c>
      <c r="K861" s="37" t="str">
        <f>IF(Kundendaten!C862="","",IF(J861&lt;0,-1,IF(J861&gt;Einstellungen!$C$11,0,IF(J861&lt;=Einstellungen!$D$15,5,IF(J861&lt;=Einstellungen!$D$16,4,IF(J861&lt;=Einstellungen!$D$17,3,IF(J861&lt;=Einstellungen!$D$18,2,1)))))))</f>
        <v/>
      </c>
      <c r="L861" s="37" t="str">
        <f>IF(Kundendaten!C862="","",IF(J861&lt;0,-1,IF(J861&gt;Einstellungen!$C$11,0,IF(Kundendaten!K862&gt;=Einstellungen!$C$24,5,IF(Kundendaten!K862&gt;=Einstellungen!$C$25,4,IF(Kundendaten!K862&gt;=Einstellungen!$C$26,3,IF(Kundendaten!K862&gt;=Einstellungen!$C$27,2,1)))))))</f>
        <v/>
      </c>
      <c r="M861" s="37" t="str">
        <f>IF(Kundendaten!C862="","",IF(J861&lt;0,-1,IF(J861&gt;Einstellungen!$C$11,0,IF(Kundendaten!L862&gt;=Einstellungen!$C$32,5,IF(Kundendaten!L862&gt;=Einstellungen!$C$33,4,IF(Kundendaten!L862&gt;=Einstellungen!$C$34,3,IF(Kundendaten!L862&gt;=Einstellungen!$C$35,2,1)))))))</f>
        <v/>
      </c>
      <c r="N861" s="37" t="str">
        <f>IF(Kundendaten!C862="","",IF(K861=-1,"",IF(K861=0,0,IF(SUM(Einstellungen!$G$15,Einstellungen!$G$24,Einstellungen!$G$32)&lt;&gt;100,"—",ROUND((K861*Einstellungen!$G$15+L861*Einstellungen!$G$24+M861*Einstellungen!$G$32)/100,1)))))</f>
        <v/>
      </c>
      <c r="O861" s="37" t="str">
        <f>IF(Kundendaten!C862="","",IF(K861=-1,"⚠ Datenfehler",IF(K861=0,"Inaktiv",IF(SUM(Einstellungen!$G$15,Einstellungen!$G$24,Einstellungen!$G$32)&lt;&gt;100,"—",IF(N861&gt;=4,"Champion",IF(N861&gt;=3,"Entwicklung",IF(N861&gt;=2,"Gefährdet","Abwanderung")))))))</f>
        <v/>
      </c>
    </row>
    <row r="862" spans="2:15" ht="14.25" customHeight="1" x14ac:dyDescent="0.35">
      <c r="B862" s="37" t="str">
        <f>IF(Kundendaten!C863="","",Kundendaten!B863)</f>
        <v/>
      </c>
      <c r="C862" s="38" t="str">
        <f>IF(Kundendaten!C863="","",IF(Kundendaten!C863="","",Kundendaten!C863))</f>
        <v/>
      </c>
      <c r="D862" s="38" t="str">
        <f>IF(Kundendaten!C863="","",IF(Kundendaten!D863="","",Kundendaten!D863))</f>
        <v/>
      </c>
      <c r="E862" s="38" t="str">
        <f>IF(Kundendaten!C863="","",IF(Kundendaten!E863="","",Kundendaten!E863))</f>
        <v/>
      </c>
      <c r="F862" s="38" t="str">
        <f>IF(Kundendaten!C863="","",IF(Kundendaten!F863="","",Kundendaten!F863))</f>
        <v/>
      </c>
      <c r="G862" s="37" t="str">
        <f>IF(Kundendaten!C863="","",IF(Kundendaten!G863="","",Kundendaten!G863))</f>
        <v/>
      </c>
      <c r="H862" s="38" t="str">
        <f>IF(Kundendaten!C863="","",IF(Kundendaten!H863="","",Kundendaten!H863))</f>
        <v/>
      </c>
      <c r="I862" s="37" t="str">
        <f>IF(Kundendaten!C863="","",IF(Kundendaten!I863="","",IF(OR(UPPER(Kundendaten!I863)="D",UPPER(Kundendaten!I863)="DE",UPPER(Kundendaten!I863)="DEU",UPPER(Kundendaten!I863)="DEUTSCHLAND",UPPER(Kundendaten!I863)="GERMANY",UPPER(Kundendaten!I863)="GER"),"",IFERROR(UPPER(VLOOKUP(UPPER(Kundendaten!I863),Laendercodes!$A:$B,2,FALSE())),UPPER(Kundendaten!I863)))))</f>
        <v/>
      </c>
      <c r="J862" s="59" t="str">
        <f>IF(Kundendaten!C863="","",Einstellungen!$C$9-Kundendaten!J863)</f>
        <v/>
      </c>
      <c r="K862" s="37" t="str">
        <f>IF(Kundendaten!C863="","",IF(J862&lt;0,-1,IF(J862&gt;Einstellungen!$C$11,0,IF(J862&lt;=Einstellungen!$D$15,5,IF(J862&lt;=Einstellungen!$D$16,4,IF(J862&lt;=Einstellungen!$D$17,3,IF(J862&lt;=Einstellungen!$D$18,2,1)))))))</f>
        <v/>
      </c>
      <c r="L862" s="37" t="str">
        <f>IF(Kundendaten!C863="","",IF(J862&lt;0,-1,IF(J862&gt;Einstellungen!$C$11,0,IF(Kundendaten!K863&gt;=Einstellungen!$C$24,5,IF(Kundendaten!K863&gt;=Einstellungen!$C$25,4,IF(Kundendaten!K863&gt;=Einstellungen!$C$26,3,IF(Kundendaten!K863&gt;=Einstellungen!$C$27,2,1)))))))</f>
        <v/>
      </c>
      <c r="M862" s="37" t="str">
        <f>IF(Kundendaten!C863="","",IF(J862&lt;0,-1,IF(J862&gt;Einstellungen!$C$11,0,IF(Kundendaten!L863&gt;=Einstellungen!$C$32,5,IF(Kundendaten!L863&gt;=Einstellungen!$C$33,4,IF(Kundendaten!L863&gt;=Einstellungen!$C$34,3,IF(Kundendaten!L863&gt;=Einstellungen!$C$35,2,1)))))))</f>
        <v/>
      </c>
      <c r="N862" s="37" t="str">
        <f>IF(Kundendaten!C863="","",IF(K862=-1,"",IF(K862=0,0,IF(SUM(Einstellungen!$G$15,Einstellungen!$G$24,Einstellungen!$G$32)&lt;&gt;100,"—",ROUND((K862*Einstellungen!$G$15+L862*Einstellungen!$G$24+M862*Einstellungen!$G$32)/100,1)))))</f>
        <v/>
      </c>
      <c r="O862" s="37" t="str">
        <f>IF(Kundendaten!C863="","",IF(K862=-1,"⚠ Datenfehler",IF(K862=0,"Inaktiv",IF(SUM(Einstellungen!$G$15,Einstellungen!$G$24,Einstellungen!$G$32)&lt;&gt;100,"—",IF(N862&gt;=4,"Champion",IF(N862&gt;=3,"Entwicklung",IF(N862&gt;=2,"Gefährdet","Abwanderung")))))))</f>
        <v/>
      </c>
    </row>
    <row r="863" spans="2:15" ht="14.25" customHeight="1" x14ac:dyDescent="0.35">
      <c r="B863" s="37" t="str">
        <f>IF(Kundendaten!C864="","",Kundendaten!B864)</f>
        <v/>
      </c>
      <c r="C863" s="38" t="str">
        <f>IF(Kundendaten!C864="","",IF(Kundendaten!C864="","",Kundendaten!C864))</f>
        <v/>
      </c>
      <c r="D863" s="38" t="str">
        <f>IF(Kundendaten!C864="","",IF(Kundendaten!D864="","",Kundendaten!D864))</f>
        <v/>
      </c>
      <c r="E863" s="38" t="str">
        <f>IF(Kundendaten!C864="","",IF(Kundendaten!E864="","",Kundendaten!E864))</f>
        <v/>
      </c>
      <c r="F863" s="38" t="str">
        <f>IF(Kundendaten!C864="","",IF(Kundendaten!F864="","",Kundendaten!F864))</f>
        <v/>
      </c>
      <c r="G863" s="37" t="str">
        <f>IF(Kundendaten!C864="","",IF(Kundendaten!G864="","",Kundendaten!G864))</f>
        <v/>
      </c>
      <c r="H863" s="38" t="str">
        <f>IF(Kundendaten!C864="","",IF(Kundendaten!H864="","",Kundendaten!H864))</f>
        <v/>
      </c>
      <c r="I863" s="37" t="str">
        <f>IF(Kundendaten!C864="","",IF(Kundendaten!I864="","",IF(OR(UPPER(Kundendaten!I864)="D",UPPER(Kundendaten!I864)="DE",UPPER(Kundendaten!I864)="DEU",UPPER(Kundendaten!I864)="DEUTSCHLAND",UPPER(Kundendaten!I864)="GERMANY",UPPER(Kundendaten!I864)="GER"),"",IFERROR(UPPER(VLOOKUP(UPPER(Kundendaten!I864),Laendercodes!$A:$B,2,FALSE())),UPPER(Kundendaten!I864)))))</f>
        <v/>
      </c>
      <c r="J863" s="59" t="str">
        <f>IF(Kundendaten!C864="","",Einstellungen!$C$9-Kundendaten!J864)</f>
        <v/>
      </c>
      <c r="K863" s="37" t="str">
        <f>IF(Kundendaten!C864="","",IF(J863&lt;0,-1,IF(J863&gt;Einstellungen!$C$11,0,IF(J863&lt;=Einstellungen!$D$15,5,IF(J863&lt;=Einstellungen!$D$16,4,IF(J863&lt;=Einstellungen!$D$17,3,IF(J863&lt;=Einstellungen!$D$18,2,1)))))))</f>
        <v/>
      </c>
      <c r="L863" s="37" t="str">
        <f>IF(Kundendaten!C864="","",IF(J863&lt;0,-1,IF(J863&gt;Einstellungen!$C$11,0,IF(Kundendaten!K864&gt;=Einstellungen!$C$24,5,IF(Kundendaten!K864&gt;=Einstellungen!$C$25,4,IF(Kundendaten!K864&gt;=Einstellungen!$C$26,3,IF(Kundendaten!K864&gt;=Einstellungen!$C$27,2,1)))))))</f>
        <v/>
      </c>
      <c r="M863" s="37" t="str">
        <f>IF(Kundendaten!C864="","",IF(J863&lt;0,-1,IF(J863&gt;Einstellungen!$C$11,0,IF(Kundendaten!L864&gt;=Einstellungen!$C$32,5,IF(Kundendaten!L864&gt;=Einstellungen!$C$33,4,IF(Kundendaten!L864&gt;=Einstellungen!$C$34,3,IF(Kundendaten!L864&gt;=Einstellungen!$C$35,2,1)))))))</f>
        <v/>
      </c>
      <c r="N863" s="37" t="str">
        <f>IF(Kundendaten!C864="","",IF(K863=-1,"",IF(K863=0,0,IF(SUM(Einstellungen!$G$15,Einstellungen!$G$24,Einstellungen!$G$32)&lt;&gt;100,"—",ROUND((K863*Einstellungen!$G$15+L863*Einstellungen!$G$24+M863*Einstellungen!$G$32)/100,1)))))</f>
        <v/>
      </c>
      <c r="O863" s="37" t="str">
        <f>IF(Kundendaten!C864="","",IF(K863=-1,"⚠ Datenfehler",IF(K863=0,"Inaktiv",IF(SUM(Einstellungen!$G$15,Einstellungen!$G$24,Einstellungen!$G$32)&lt;&gt;100,"—",IF(N863&gt;=4,"Champion",IF(N863&gt;=3,"Entwicklung",IF(N863&gt;=2,"Gefährdet","Abwanderung")))))))</f>
        <v/>
      </c>
    </row>
    <row r="864" spans="2:15" ht="14.25" customHeight="1" x14ac:dyDescent="0.35">
      <c r="B864" s="37" t="str">
        <f>IF(Kundendaten!C865="","",Kundendaten!B865)</f>
        <v/>
      </c>
      <c r="C864" s="38" t="str">
        <f>IF(Kundendaten!C865="","",IF(Kundendaten!C865="","",Kundendaten!C865))</f>
        <v/>
      </c>
      <c r="D864" s="38" t="str">
        <f>IF(Kundendaten!C865="","",IF(Kundendaten!D865="","",Kundendaten!D865))</f>
        <v/>
      </c>
      <c r="E864" s="38" t="str">
        <f>IF(Kundendaten!C865="","",IF(Kundendaten!E865="","",Kundendaten!E865))</f>
        <v/>
      </c>
      <c r="F864" s="38" t="str">
        <f>IF(Kundendaten!C865="","",IF(Kundendaten!F865="","",Kundendaten!F865))</f>
        <v/>
      </c>
      <c r="G864" s="37" t="str">
        <f>IF(Kundendaten!C865="","",IF(Kundendaten!G865="","",Kundendaten!G865))</f>
        <v/>
      </c>
      <c r="H864" s="38" t="str">
        <f>IF(Kundendaten!C865="","",IF(Kundendaten!H865="","",Kundendaten!H865))</f>
        <v/>
      </c>
      <c r="I864" s="37" t="str">
        <f>IF(Kundendaten!C865="","",IF(Kundendaten!I865="","",IF(OR(UPPER(Kundendaten!I865)="D",UPPER(Kundendaten!I865)="DE",UPPER(Kundendaten!I865)="DEU",UPPER(Kundendaten!I865)="DEUTSCHLAND",UPPER(Kundendaten!I865)="GERMANY",UPPER(Kundendaten!I865)="GER"),"",IFERROR(UPPER(VLOOKUP(UPPER(Kundendaten!I865),Laendercodes!$A:$B,2,FALSE())),UPPER(Kundendaten!I865)))))</f>
        <v/>
      </c>
      <c r="J864" s="59" t="str">
        <f>IF(Kundendaten!C865="","",Einstellungen!$C$9-Kundendaten!J865)</f>
        <v/>
      </c>
      <c r="K864" s="37" t="str">
        <f>IF(Kundendaten!C865="","",IF(J864&lt;0,-1,IF(J864&gt;Einstellungen!$C$11,0,IF(J864&lt;=Einstellungen!$D$15,5,IF(J864&lt;=Einstellungen!$D$16,4,IF(J864&lt;=Einstellungen!$D$17,3,IF(J864&lt;=Einstellungen!$D$18,2,1)))))))</f>
        <v/>
      </c>
      <c r="L864" s="37" t="str">
        <f>IF(Kundendaten!C865="","",IF(J864&lt;0,-1,IF(J864&gt;Einstellungen!$C$11,0,IF(Kundendaten!K865&gt;=Einstellungen!$C$24,5,IF(Kundendaten!K865&gt;=Einstellungen!$C$25,4,IF(Kundendaten!K865&gt;=Einstellungen!$C$26,3,IF(Kundendaten!K865&gt;=Einstellungen!$C$27,2,1)))))))</f>
        <v/>
      </c>
      <c r="M864" s="37" t="str">
        <f>IF(Kundendaten!C865="","",IF(J864&lt;0,-1,IF(J864&gt;Einstellungen!$C$11,0,IF(Kundendaten!L865&gt;=Einstellungen!$C$32,5,IF(Kundendaten!L865&gt;=Einstellungen!$C$33,4,IF(Kundendaten!L865&gt;=Einstellungen!$C$34,3,IF(Kundendaten!L865&gt;=Einstellungen!$C$35,2,1)))))))</f>
        <v/>
      </c>
      <c r="N864" s="37" t="str">
        <f>IF(Kundendaten!C865="","",IF(K864=-1,"",IF(K864=0,0,IF(SUM(Einstellungen!$G$15,Einstellungen!$G$24,Einstellungen!$G$32)&lt;&gt;100,"—",ROUND((K864*Einstellungen!$G$15+L864*Einstellungen!$G$24+M864*Einstellungen!$G$32)/100,1)))))</f>
        <v/>
      </c>
      <c r="O864" s="37" t="str">
        <f>IF(Kundendaten!C865="","",IF(K864=-1,"⚠ Datenfehler",IF(K864=0,"Inaktiv",IF(SUM(Einstellungen!$G$15,Einstellungen!$G$24,Einstellungen!$G$32)&lt;&gt;100,"—",IF(N864&gt;=4,"Champion",IF(N864&gt;=3,"Entwicklung",IF(N864&gt;=2,"Gefährdet","Abwanderung")))))))</f>
        <v/>
      </c>
    </row>
    <row r="865" spans="2:15" ht="14.25" customHeight="1" x14ac:dyDescent="0.35">
      <c r="B865" s="37" t="str">
        <f>IF(Kundendaten!C866="","",Kundendaten!B866)</f>
        <v/>
      </c>
      <c r="C865" s="38" t="str">
        <f>IF(Kundendaten!C866="","",IF(Kundendaten!C866="","",Kundendaten!C866))</f>
        <v/>
      </c>
      <c r="D865" s="38" t="str">
        <f>IF(Kundendaten!C866="","",IF(Kundendaten!D866="","",Kundendaten!D866))</f>
        <v/>
      </c>
      <c r="E865" s="38" t="str">
        <f>IF(Kundendaten!C866="","",IF(Kundendaten!E866="","",Kundendaten!E866))</f>
        <v/>
      </c>
      <c r="F865" s="38" t="str">
        <f>IF(Kundendaten!C866="","",IF(Kundendaten!F866="","",Kundendaten!F866))</f>
        <v/>
      </c>
      <c r="G865" s="37" t="str">
        <f>IF(Kundendaten!C866="","",IF(Kundendaten!G866="","",Kundendaten!G866))</f>
        <v/>
      </c>
      <c r="H865" s="38" t="str">
        <f>IF(Kundendaten!C866="","",IF(Kundendaten!H866="","",Kundendaten!H866))</f>
        <v/>
      </c>
      <c r="I865" s="37" t="str">
        <f>IF(Kundendaten!C866="","",IF(Kundendaten!I866="","",IF(OR(UPPER(Kundendaten!I866)="D",UPPER(Kundendaten!I866)="DE",UPPER(Kundendaten!I866)="DEU",UPPER(Kundendaten!I866)="DEUTSCHLAND",UPPER(Kundendaten!I866)="GERMANY",UPPER(Kundendaten!I866)="GER"),"",IFERROR(UPPER(VLOOKUP(UPPER(Kundendaten!I866),Laendercodes!$A:$B,2,FALSE())),UPPER(Kundendaten!I866)))))</f>
        <v/>
      </c>
      <c r="J865" s="59" t="str">
        <f>IF(Kundendaten!C866="","",Einstellungen!$C$9-Kundendaten!J866)</f>
        <v/>
      </c>
      <c r="K865" s="37" t="str">
        <f>IF(Kundendaten!C866="","",IF(J865&lt;0,-1,IF(J865&gt;Einstellungen!$C$11,0,IF(J865&lt;=Einstellungen!$D$15,5,IF(J865&lt;=Einstellungen!$D$16,4,IF(J865&lt;=Einstellungen!$D$17,3,IF(J865&lt;=Einstellungen!$D$18,2,1)))))))</f>
        <v/>
      </c>
      <c r="L865" s="37" t="str">
        <f>IF(Kundendaten!C866="","",IF(J865&lt;0,-1,IF(J865&gt;Einstellungen!$C$11,0,IF(Kundendaten!K866&gt;=Einstellungen!$C$24,5,IF(Kundendaten!K866&gt;=Einstellungen!$C$25,4,IF(Kundendaten!K866&gt;=Einstellungen!$C$26,3,IF(Kundendaten!K866&gt;=Einstellungen!$C$27,2,1)))))))</f>
        <v/>
      </c>
      <c r="M865" s="37" t="str">
        <f>IF(Kundendaten!C866="","",IF(J865&lt;0,-1,IF(J865&gt;Einstellungen!$C$11,0,IF(Kundendaten!L866&gt;=Einstellungen!$C$32,5,IF(Kundendaten!L866&gt;=Einstellungen!$C$33,4,IF(Kundendaten!L866&gt;=Einstellungen!$C$34,3,IF(Kundendaten!L866&gt;=Einstellungen!$C$35,2,1)))))))</f>
        <v/>
      </c>
      <c r="N865" s="37" t="str">
        <f>IF(Kundendaten!C866="","",IF(K865=-1,"",IF(K865=0,0,IF(SUM(Einstellungen!$G$15,Einstellungen!$G$24,Einstellungen!$G$32)&lt;&gt;100,"—",ROUND((K865*Einstellungen!$G$15+L865*Einstellungen!$G$24+M865*Einstellungen!$G$32)/100,1)))))</f>
        <v/>
      </c>
      <c r="O865" s="37" t="str">
        <f>IF(Kundendaten!C866="","",IF(K865=-1,"⚠ Datenfehler",IF(K865=0,"Inaktiv",IF(SUM(Einstellungen!$G$15,Einstellungen!$G$24,Einstellungen!$G$32)&lt;&gt;100,"—",IF(N865&gt;=4,"Champion",IF(N865&gt;=3,"Entwicklung",IF(N865&gt;=2,"Gefährdet","Abwanderung")))))))</f>
        <v/>
      </c>
    </row>
    <row r="866" spans="2:15" ht="14.25" customHeight="1" x14ac:dyDescent="0.35">
      <c r="B866" s="37" t="str">
        <f>IF(Kundendaten!C867="","",Kundendaten!B867)</f>
        <v/>
      </c>
      <c r="C866" s="38" t="str">
        <f>IF(Kundendaten!C867="","",IF(Kundendaten!C867="","",Kundendaten!C867))</f>
        <v/>
      </c>
      <c r="D866" s="38" t="str">
        <f>IF(Kundendaten!C867="","",IF(Kundendaten!D867="","",Kundendaten!D867))</f>
        <v/>
      </c>
      <c r="E866" s="38" t="str">
        <f>IF(Kundendaten!C867="","",IF(Kundendaten!E867="","",Kundendaten!E867))</f>
        <v/>
      </c>
      <c r="F866" s="38" t="str">
        <f>IF(Kundendaten!C867="","",IF(Kundendaten!F867="","",Kundendaten!F867))</f>
        <v/>
      </c>
      <c r="G866" s="37" t="str">
        <f>IF(Kundendaten!C867="","",IF(Kundendaten!G867="","",Kundendaten!G867))</f>
        <v/>
      </c>
      <c r="H866" s="38" t="str">
        <f>IF(Kundendaten!C867="","",IF(Kundendaten!H867="","",Kundendaten!H867))</f>
        <v/>
      </c>
      <c r="I866" s="37" t="str">
        <f>IF(Kundendaten!C867="","",IF(Kundendaten!I867="","",IF(OR(UPPER(Kundendaten!I867)="D",UPPER(Kundendaten!I867)="DE",UPPER(Kundendaten!I867)="DEU",UPPER(Kundendaten!I867)="DEUTSCHLAND",UPPER(Kundendaten!I867)="GERMANY",UPPER(Kundendaten!I867)="GER"),"",IFERROR(UPPER(VLOOKUP(UPPER(Kundendaten!I867),Laendercodes!$A:$B,2,FALSE())),UPPER(Kundendaten!I867)))))</f>
        <v/>
      </c>
      <c r="J866" s="59" t="str">
        <f>IF(Kundendaten!C867="","",Einstellungen!$C$9-Kundendaten!J867)</f>
        <v/>
      </c>
      <c r="K866" s="37" t="str">
        <f>IF(Kundendaten!C867="","",IF(J866&lt;0,-1,IF(J866&gt;Einstellungen!$C$11,0,IF(J866&lt;=Einstellungen!$D$15,5,IF(J866&lt;=Einstellungen!$D$16,4,IF(J866&lt;=Einstellungen!$D$17,3,IF(J866&lt;=Einstellungen!$D$18,2,1)))))))</f>
        <v/>
      </c>
      <c r="L866" s="37" t="str">
        <f>IF(Kundendaten!C867="","",IF(J866&lt;0,-1,IF(J866&gt;Einstellungen!$C$11,0,IF(Kundendaten!K867&gt;=Einstellungen!$C$24,5,IF(Kundendaten!K867&gt;=Einstellungen!$C$25,4,IF(Kundendaten!K867&gt;=Einstellungen!$C$26,3,IF(Kundendaten!K867&gt;=Einstellungen!$C$27,2,1)))))))</f>
        <v/>
      </c>
      <c r="M866" s="37" t="str">
        <f>IF(Kundendaten!C867="","",IF(J866&lt;0,-1,IF(J866&gt;Einstellungen!$C$11,0,IF(Kundendaten!L867&gt;=Einstellungen!$C$32,5,IF(Kundendaten!L867&gt;=Einstellungen!$C$33,4,IF(Kundendaten!L867&gt;=Einstellungen!$C$34,3,IF(Kundendaten!L867&gt;=Einstellungen!$C$35,2,1)))))))</f>
        <v/>
      </c>
      <c r="N866" s="37" t="str">
        <f>IF(Kundendaten!C867="","",IF(K866=-1,"",IF(K866=0,0,IF(SUM(Einstellungen!$G$15,Einstellungen!$G$24,Einstellungen!$G$32)&lt;&gt;100,"—",ROUND((K866*Einstellungen!$G$15+L866*Einstellungen!$G$24+M866*Einstellungen!$G$32)/100,1)))))</f>
        <v/>
      </c>
      <c r="O866" s="37" t="str">
        <f>IF(Kundendaten!C867="","",IF(K866=-1,"⚠ Datenfehler",IF(K866=0,"Inaktiv",IF(SUM(Einstellungen!$G$15,Einstellungen!$G$24,Einstellungen!$G$32)&lt;&gt;100,"—",IF(N866&gt;=4,"Champion",IF(N866&gt;=3,"Entwicklung",IF(N866&gt;=2,"Gefährdet","Abwanderung")))))))</f>
        <v/>
      </c>
    </row>
    <row r="867" spans="2:15" ht="14.25" customHeight="1" x14ac:dyDescent="0.35">
      <c r="B867" s="37" t="str">
        <f>IF(Kundendaten!C868="","",Kundendaten!B868)</f>
        <v/>
      </c>
      <c r="C867" s="38" t="str">
        <f>IF(Kundendaten!C868="","",IF(Kundendaten!C868="","",Kundendaten!C868))</f>
        <v/>
      </c>
      <c r="D867" s="38" t="str">
        <f>IF(Kundendaten!C868="","",IF(Kundendaten!D868="","",Kundendaten!D868))</f>
        <v/>
      </c>
      <c r="E867" s="38" t="str">
        <f>IF(Kundendaten!C868="","",IF(Kundendaten!E868="","",Kundendaten!E868))</f>
        <v/>
      </c>
      <c r="F867" s="38" t="str">
        <f>IF(Kundendaten!C868="","",IF(Kundendaten!F868="","",Kundendaten!F868))</f>
        <v/>
      </c>
      <c r="G867" s="37" t="str">
        <f>IF(Kundendaten!C868="","",IF(Kundendaten!G868="","",Kundendaten!G868))</f>
        <v/>
      </c>
      <c r="H867" s="38" t="str">
        <f>IF(Kundendaten!C868="","",IF(Kundendaten!H868="","",Kundendaten!H868))</f>
        <v/>
      </c>
      <c r="I867" s="37" t="str">
        <f>IF(Kundendaten!C868="","",IF(Kundendaten!I868="","",IF(OR(UPPER(Kundendaten!I868)="D",UPPER(Kundendaten!I868)="DE",UPPER(Kundendaten!I868)="DEU",UPPER(Kundendaten!I868)="DEUTSCHLAND",UPPER(Kundendaten!I868)="GERMANY",UPPER(Kundendaten!I868)="GER"),"",IFERROR(UPPER(VLOOKUP(UPPER(Kundendaten!I868),Laendercodes!$A:$B,2,FALSE())),UPPER(Kundendaten!I868)))))</f>
        <v/>
      </c>
      <c r="J867" s="59" t="str">
        <f>IF(Kundendaten!C868="","",Einstellungen!$C$9-Kundendaten!J868)</f>
        <v/>
      </c>
      <c r="K867" s="37" t="str">
        <f>IF(Kundendaten!C868="","",IF(J867&lt;0,-1,IF(J867&gt;Einstellungen!$C$11,0,IF(J867&lt;=Einstellungen!$D$15,5,IF(J867&lt;=Einstellungen!$D$16,4,IF(J867&lt;=Einstellungen!$D$17,3,IF(J867&lt;=Einstellungen!$D$18,2,1)))))))</f>
        <v/>
      </c>
      <c r="L867" s="37" t="str">
        <f>IF(Kundendaten!C868="","",IF(J867&lt;0,-1,IF(J867&gt;Einstellungen!$C$11,0,IF(Kundendaten!K868&gt;=Einstellungen!$C$24,5,IF(Kundendaten!K868&gt;=Einstellungen!$C$25,4,IF(Kundendaten!K868&gt;=Einstellungen!$C$26,3,IF(Kundendaten!K868&gt;=Einstellungen!$C$27,2,1)))))))</f>
        <v/>
      </c>
      <c r="M867" s="37" t="str">
        <f>IF(Kundendaten!C868="","",IF(J867&lt;0,-1,IF(J867&gt;Einstellungen!$C$11,0,IF(Kundendaten!L868&gt;=Einstellungen!$C$32,5,IF(Kundendaten!L868&gt;=Einstellungen!$C$33,4,IF(Kundendaten!L868&gt;=Einstellungen!$C$34,3,IF(Kundendaten!L868&gt;=Einstellungen!$C$35,2,1)))))))</f>
        <v/>
      </c>
      <c r="N867" s="37" t="str">
        <f>IF(Kundendaten!C868="","",IF(K867=-1,"",IF(K867=0,0,IF(SUM(Einstellungen!$G$15,Einstellungen!$G$24,Einstellungen!$G$32)&lt;&gt;100,"—",ROUND((K867*Einstellungen!$G$15+L867*Einstellungen!$G$24+M867*Einstellungen!$G$32)/100,1)))))</f>
        <v/>
      </c>
      <c r="O867" s="37" t="str">
        <f>IF(Kundendaten!C868="","",IF(K867=-1,"⚠ Datenfehler",IF(K867=0,"Inaktiv",IF(SUM(Einstellungen!$G$15,Einstellungen!$G$24,Einstellungen!$G$32)&lt;&gt;100,"—",IF(N867&gt;=4,"Champion",IF(N867&gt;=3,"Entwicklung",IF(N867&gt;=2,"Gefährdet","Abwanderung")))))))</f>
        <v/>
      </c>
    </row>
    <row r="868" spans="2:15" ht="14.25" customHeight="1" x14ac:dyDescent="0.35">
      <c r="B868" s="37" t="str">
        <f>IF(Kundendaten!C869="","",Kundendaten!B869)</f>
        <v/>
      </c>
      <c r="C868" s="38" t="str">
        <f>IF(Kundendaten!C869="","",IF(Kundendaten!C869="","",Kundendaten!C869))</f>
        <v/>
      </c>
      <c r="D868" s="38" t="str">
        <f>IF(Kundendaten!C869="","",IF(Kundendaten!D869="","",Kundendaten!D869))</f>
        <v/>
      </c>
      <c r="E868" s="38" t="str">
        <f>IF(Kundendaten!C869="","",IF(Kundendaten!E869="","",Kundendaten!E869))</f>
        <v/>
      </c>
      <c r="F868" s="38" t="str">
        <f>IF(Kundendaten!C869="","",IF(Kundendaten!F869="","",Kundendaten!F869))</f>
        <v/>
      </c>
      <c r="G868" s="37" t="str">
        <f>IF(Kundendaten!C869="","",IF(Kundendaten!G869="","",Kundendaten!G869))</f>
        <v/>
      </c>
      <c r="H868" s="38" t="str">
        <f>IF(Kundendaten!C869="","",IF(Kundendaten!H869="","",Kundendaten!H869))</f>
        <v/>
      </c>
      <c r="I868" s="37" t="str">
        <f>IF(Kundendaten!C869="","",IF(Kundendaten!I869="","",IF(OR(UPPER(Kundendaten!I869)="D",UPPER(Kundendaten!I869)="DE",UPPER(Kundendaten!I869)="DEU",UPPER(Kundendaten!I869)="DEUTSCHLAND",UPPER(Kundendaten!I869)="GERMANY",UPPER(Kundendaten!I869)="GER"),"",IFERROR(UPPER(VLOOKUP(UPPER(Kundendaten!I869),Laendercodes!$A:$B,2,FALSE())),UPPER(Kundendaten!I869)))))</f>
        <v/>
      </c>
      <c r="J868" s="59" t="str">
        <f>IF(Kundendaten!C869="","",Einstellungen!$C$9-Kundendaten!J869)</f>
        <v/>
      </c>
      <c r="K868" s="37" t="str">
        <f>IF(Kundendaten!C869="","",IF(J868&lt;0,-1,IF(J868&gt;Einstellungen!$C$11,0,IF(J868&lt;=Einstellungen!$D$15,5,IF(J868&lt;=Einstellungen!$D$16,4,IF(J868&lt;=Einstellungen!$D$17,3,IF(J868&lt;=Einstellungen!$D$18,2,1)))))))</f>
        <v/>
      </c>
      <c r="L868" s="37" t="str">
        <f>IF(Kundendaten!C869="","",IF(J868&lt;0,-1,IF(J868&gt;Einstellungen!$C$11,0,IF(Kundendaten!K869&gt;=Einstellungen!$C$24,5,IF(Kundendaten!K869&gt;=Einstellungen!$C$25,4,IF(Kundendaten!K869&gt;=Einstellungen!$C$26,3,IF(Kundendaten!K869&gt;=Einstellungen!$C$27,2,1)))))))</f>
        <v/>
      </c>
      <c r="M868" s="37" t="str">
        <f>IF(Kundendaten!C869="","",IF(J868&lt;0,-1,IF(J868&gt;Einstellungen!$C$11,0,IF(Kundendaten!L869&gt;=Einstellungen!$C$32,5,IF(Kundendaten!L869&gt;=Einstellungen!$C$33,4,IF(Kundendaten!L869&gt;=Einstellungen!$C$34,3,IF(Kundendaten!L869&gt;=Einstellungen!$C$35,2,1)))))))</f>
        <v/>
      </c>
      <c r="N868" s="37" t="str">
        <f>IF(Kundendaten!C869="","",IF(K868=-1,"",IF(K868=0,0,IF(SUM(Einstellungen!$G$15,Einstellungen!$G$24,Einstellungen!$G$32)&lt;&gt;100,"—",ROUND((K868*Einstellungen!$G$15+L868*Einstellungen!$G$24+M868*Einstellungen!$G$32)/100,1)))))</f>
        <v/>
      </c>
      <c r="O868" s="37" t="str">
        <f>IF(Kundendaten!C869="","",IF(K868=-1,"⚠ Datenfehler",IF(K868=0,"Inaktiv",IF(SUM(Einstellungen!$G$15,Einstellungen!$G$24,Einstellungen!$G$32)&lt;&gt;100,"—",IF(N868&gt;=4,"Champion",IF(N868&gt;=3,"Entwicklung",IF(N868&gt;=2,"Gefährdet","Abwanderung")))))))</f>
        <v/>
      </c>
    </row>
    <row r="869" spans="2:15" ht="14.25" customHeight="1" x14ac:dyDescent="0.35">
      <c r="B869" s="37" t="str">
        <f>IF(Kundendaten!C870="","",Kundendaten!B870)</f>
        <v/>
      </c>
      <c r="C869" s="38" t="str">
        <f>IF(Kundendaten!C870="","",IF(Kundendaten!C870="","",Kundendaten!C870))</f>
        <v/>
      </c>
      <c r="D869" s="38" t="str">
        <f>IF(Kundendaten!C870="","",IF(Kundendaten!D870="","",Kundendaten!D870))</f>
        <v/>
      </c>
      <c r="E869" s="38" t="str">
        <f>IF(Kundendaten!C870="","",IF(Kundendaten!E870="","",Kundendaten!E870))</f>
        <v/>
      </c>
      <c r="F869" s="38" t="str">
        <f>IF(Kundendaten!C870="","",IF(Kundendaten!F870="","",Kundendaten!F870))</f>
        <v/>
      </c>
      <c r="G869" s="37" t="str">
        <f>IF(Kundendaten!C870="","",IF(Kundendaten!G870="","",Kundendaten!G870))</f>
        <v/>
      </c>
      <c r="H869" s="38" t="str">
        <f>IF(Kundendaten!C870="","",IF(Kundendaten!H870="","",Kundendaten!H870))</f>
        <v/>
      </c>
      <c r="I869" s="37" t="str">
        <f>IF(Kundendaten!C870="","",IF(Kundendaten!I870="","",IF(OR(UPPER(Kundendaten!I870)="D",UPPER(Kundendaten!I870)="DE",UPPER(Kundendaten!I870)="DEU",UPPER(Kundendaten!I870)="DEUTSCHLAND",UPPER(Kundendaten!I870)="GERMANY",UPPER(Kundendaten!I870)="GER"),"",IFERROR(UPPER(VLOOKUP(UPPER(Kundendaten!I870),Laendercodes!$A:$B,2,FALSE())),UPPER(Kundendaten!I870)))))</f>
        <v/>
      </c>
      <c r="J869" s="59" t="str">
        <f>IF(Kundendaten!C870="","",Einstellungen!$C$9-Kundendaten!J870)</f>
        <v/>
      </c>
      <c r="K869" s="37" t="str">
        <f>IF(Kundendaten!C870="","",IF(J869&lt;0,-1,IF(J869&gt;Einstellungen!$C$11,0,IF(J869&lt;=Einstellungen!$D$15,5,IF(J869&lt;=Einstellungen!$D$16,4,IF(J869&lt;=Einstellungen!$D$17,3,IF(J869&lt;=Einstellungen!$D$18,2,1)))))))</f>
        <v/>
      </c>
      <c r="L869" s="37" t="str">
        <f>IF(Kundendaten!C870="","",IF(J869&lt;0,-1,IF(J869&gt;Einstellungen!$C$11,0,IF(Kundendaten!K870&gt;=Einstellungen!$C$24,5,IF(Kundendaten!K870&gt;=Einstellungen!$C$25,4,IF(Kundendaten!K870&gt;=Einstellungen!$C$26,3,IF(Kundendaten!K870&gt;=Einstellungen!$C$27,2,1)))))))</f>
        <v/>
      </c>
      <c r="M869" s="37" t="str">
        <f>IF(Kundendaten!C870="","",IF(J869&lt;0,-1,IF(J869&gt;Einstellungen!$C$11,0,IF(Kundendaten!L870&gt;=Einstellungen!$C$32,5,IF(Kundendaten!L870&gt;=Einstellungen!$C$33,4,IF(Kundendaten!L870&gt;=Einstellungen!$C$34,3,IF(Kundendaten!L870&gt;=Einstellungen!$C$35,2,1)))))))</f>
        <v/>
      </c>
      <c r="N869" s="37" t="str">
        <f>IF(Kundendaten!C870="","",IF(K869=-1,"",IF(K869=0,0,IF(SUM(Einstellungen!$G$15,Einstellungen!$G$24,Einstellungen!$G$32)&lt;&gt;100,"—",ROUND((K869*Einstellungen!$G$15+L869*Einstellungen!$G$24+M869*Einstellungen!$G$32)/100,1)))))</f>
        <v/>
      </c>
      <c r="O869" s="37" t="str">
        <f>IF(Kundendaten!C870="","",IF(K869=-1,"⚠ Datenfehler",IF(K869=0,"Inaktiv",IF(SUM(Einstellungen!$G$15,Einstellungen!$G$24,Einstellungen!$G$32)&lt;&gt;100,"—",IF(N869&gt;=4,"Champion",IF(N869&gt;=3,"Entwicklung",IF(N869&gt;=2,"Gefährdet","Abwanderung")))))))</f>
        <v/>
      </c>
    </row>
    <row r="870" spans="2:15" ht="14.25" customHeight="1" x14ac:dyDescent="0.35">
      <c r="B870" s="37" t="str">
        <f>IF(Kundendaten!C871="","",Kundendaten!B871)</f>
        <v/>
      </c>
      <c r="C870" s="38" t="str">
        <f>IF(Kundendaten!C871="","",IF(Kundendaten!C871="","",Kundendaten!C871))</f>
        <v/>
      </c>
      <c r="D870" s="38" t="str">
        <f>IF(Kundendaten!C871="","",IF(Kundendaten!D871="","",Kundendaten!D871))</f>
        <v/>
      </c>
      <c r="E870" s="38" t="str">
        <f>IF(Kundendaten!C871="","",IF(Kundendaten!E871="","",Kundendaten!E871))</f>
        <v/>
      </c>
      <c r="F870" s="38" t="str">
        <f>IF(Kundendaten!C871="","",IF(Kundendaten!F871="","",Kundendaten!F871))</f>
        <v/>
      </c>
      <c r="G870" s="37" t="str">
        <f>IF(Kundendaten!C871="","",IF(Kundendaten!G871="","",Kundendaten!G871))</f>
        <v/>
      </c>
      <c r="H870" s="38" t="str">
        <f>IF(Kundendaten!C871="","",IF(Kundendaten!H871="","",Kundendaten!H871))</f>
        <v/>
      </c>
      <c r="I870" s="37" t="str">
        <f>IF(Kundendaten!C871="","",IF(Kundendaten!I871="","",IF(OR(UPPER(Kundendaten!I871)="D",UPPER(Kundendaten!I871)="DE",UPPER(Kundendaten!I871)="DEU",UPPER(Kundendaten!I871)="DEUTSCHLAND",UPPER(Kundendaten!I871)="GERMANY",UPPER(Kundendaten!I871)="GER"),"",IFERROR(UPPER(VLOOKUP(UPPER(Kundendaten!I871),Laendercodes!$A:$B,2,FALSE())),UPPER(Kundendaten!I871)))))</f>
        <v/>
      </c>
      <c r="J870" s="59" t="str">
        <f>IF(Kundendaten!C871="","",Einstellungen!$C$9-Kundendaten!J871)</f>
        <v/>
      </c>
      <c r="K870" s="37" t="str">
        <f>IF(Kundendaten!C871="","",IF(J870&lt;0,-1,IF(J870&gt;Einstellungen!$C$11,0,IF(J870&lt;=Einstellungen!$D$15,5,IF(J870&lt;=Einstellungen!$D$16,4,IF(J870&lt;=Einstellungen!$D$17,3,IF(J870&lt;=Einstellungen!$D$18,2,1)))))))</f>
        <v/>
      </c>
      <c r="L870" s="37" t="str">
        <f>IF(Kundendaten!C871="","",IF(J870&lt;0,-1,IF(J870&gt;Einstellungen!$C$11,0,IF(Kundendaten!K871&gt;=Einstellungen!$C$24,5,IF(Kundendaten!K871&gt;=Einstellungen!$C$25,4,IF(Kundendaten!K871&gt;=Einstellungen!$C$26,3,IF(Kundendaten!K871&gt;=Einstellungen!$C$27,2,1)))))))</f>
        <v/>
      </c>
      <c r="M870" s="37" t="str">
        <f>IF(Kundendaten!C871="","",IF(J870&lt;0,-1,IF(J870&gt;Einstellungen!$C$11,0,IF(Kundendaten!L871&gt;=Einstellungen!$C$32,5,IF(Kundendaten!L871&gt;=Einstellungen!$C$33,4,IF(Kundendaten!L871&gt;=Einstellungen!$C$34,3,IF(Kundendaten!L871&gt;=Einstellungen!$C$35,2,1)))))))</f>
        <v/>
      </c>
      <c r="N870" s="37" t="str">
        <f>IF(Kundendaten!C871="","",IF(K870=-1,"",IF(K870=0,0,IF(SUM(Einstellungen!$G$15,Einstellungen!$G$24,Einstellungen!$G$32)&lt;&gt;100,"—",ROUND((K870*Einstellungen!$G$15+L870*Einstellungen!$G$24+M870*Einstellungen!$G$32)/100,1)))))</f>
        <v/>
      </c>
      <c r="O870" s="37" t="str">
        <f>IF(Kundendaten!C871="","",IF(K870=-1,"⚠ Datenfehler",IF(K870=0,"Inaktiv",IF(SUM(Einstellungen!$G$15,Einstellungen!$G$24,Einstellungen!$G$32)&lt;&gt;100,"—",IF(N870&gt;=4,"Champion",IF(N870&gt;=3,"Entwicklung",IF(N870&gt;=2,"Gefährdet","Abwanderung")))))))</f>
        <v/>
      </c>
    </row>
    <row r="871" spans="2:15" ht="14.25" customHeight="1" x14ac:dyDescent="0.35">
      <c r="B871" s="37" t="str">
        <f>IF(Kundendaten!C872="","",Kundendaten!B872)</f>
        <v/>
      </c>
      <c r="C871" s="38" t="str">
        <f>IF(Kundendaten!C872="","",IF(Kundendaten!C872="","",Kundendaten!C872))</f>
        <v/>
      </c>
      <c r="D871" s="38" t="str">
        <f>IF(Kundendaten!C872="","",IF(Kundendaten!D872="","",Kundendaten!D872))</f>
        <v/>
      </c>
      <c r="E871" s="38" t="str">
        <f>IF(Kundendaten!C872="","",IF(Kundendaten!E872="","",Kundendaten!E872))</f>
        <v/>
      </c>
      <c r="F871" s="38" t="str">
        <f>IF(Kundendaten!C872="","",IF(Kundendaten!F872="","",Kundendaten!F872))</f>
        <v/>
      </c>
      <c r="G871" s="37" t="str">
        <f>IF(Kundendaten!C872="","",IF(Kundendaten!G872="","",Kundendaten!G872))</f>
        <v/>
      </c>
      <c r="H871" s="38" t="str">
        <f>IF(Kundendaten!C872="","",IF(Kundendaten!H872="","",Kundendaten!H872))</f>
        <v/>
      </c>
      <c r="I871" s="37" t="str">
        <f>IF(Kundendaten!C872="","",IF(Kundendaten!I872="","",IF(OR(UPPER(Kundendaten!I872)="D",UPPER(Kundendaten!I872)="DE",UPPER(Kundendaten!I872)="DEU",UPPER(Kundendaten!I872)="DEUTSCHLAND",UPPER(Kundendaten!I872)="GERMANY",UPPER(Kundendaten!I872)="GER"),"",IFERROR(UPPER(VLOOKUP(UPPER(Kundendaten!I872),Laendercodes!$A:$B,2,FALSE())),UPPER(Kundendaten!I872)))))</f>
        <v/>
      </c>
      <c r="J871" s="59" t="str">
        <f>IF(Kundendaten!C872="","",Einstellungen!$C$9-Kundendaten!J872)</f>
        <v/>
      </c>
      <c r="K871" s="37" t="str">
        <f>IF(Kundendaten!C872="","",IF(J871&lt;0,-1,IF(J871&gt;Einstellungen!$C$11,0,IF(J871&lt;=Einstellungen!$D$15,5,IF(J871&lt;=Einstellungen!$D$16,4,IF(J871&lt;=Einstellungen!$D$17,3,IF(J871&lt;=Einstellungen!$D$18,2,1)))))))</f>
        <v/>
      </c>
      <c r="L871" s="37" t="str">
        <f>IF(Kundendaten!C872="","",IF(J871&lt;0,-1,IF(J871&gt;Einstellungen!$C$11,0,IF(Kundendaten!K872&gt;=Einstellungen!$C$24,5,IF(Kundendaten!K872&gt;=Einstellungen!$C$25,4,IF(Kundendaten!K872&gt;=Einstellungen!$C$26,3,IF(Kundendaten!K872&gt;=Einstellungen!$C$27,2,1)))))))</f>
        <v/>
      </c>
      <c r="M871" s="37" t="str">
        <f>IF(Kundendaten!C872="","",IF(J871&lt;0,-1,IF(J871&gt;Einstellungen!$C$11,0,IF(Kundendaten!L872&gt;=Einstellungen!$C$32,5,IF(Kundendaten!L872&gt;=Einstellungen!$C$33,4,IF(Kundendaten!L872&gt;=Einstellungen!$C$34,3,IF(Kundendaten!L872&gt;=Einstellungen!$C$35,2,1)))))))</f>
        <v/>
      </c>
      <c r="N871" s="37" t="str">
        <f>IF(Kundendaten!C872="","",IF(K871=-1,"",IF(K871=0,0,IF(SUM(Einstellungen!$G$15,Einstellungen!$G$24,Einstellungen!$G$32)&lt;&gt;100,"—",ROUND((K871*Einstellungen!$G$15+L871*Einstellungen!$G$24+M871*Einstellungen!$G$32)/100,1)))))</f>
        <v/>
      </c>
      <c r="O871" s="37" t="str">
        <f>IF(Kundendaten!C872="","",IF(K871=-1,"⚠ Datenfehler",IF(K871=0,"Inaktiv",IF(SUM(Einstellungen!$G$15,Einstellungen!$G$24,Einstellungen!$G$32)&lt;&gt;100,"—",IF(N871&gt;=4,"Champion",IF(N871&gt;=3,"Entwicklung",IF(N871&gt;=2,"Gefährdet","Abwanderung")))))))</f>
        <v/>
      </c>
    </row>
    <row r="872" spans="2:15" ht="14.25" customHeight="1" x14ac:dyDescent="0.35">
      <c r="B872" s="37" t="str">
        <f>IF(Kundendaten!C873="","",Kundendaten!B873)</f>
        <v/>
      </c>
      <c r="C872" s="38" t="str">
        <f>IF(Kundendaten!C873="","",IF(Kundendaten!C873="","",Kundendaten!C873))</f>
        <v/>
      </c>
      <c r="D872" s="38" t="str">
        <f>IF(Kundendaten!C873="","",IF(Kundendaten!D873="","",Kundendaten!D873))</f>
        <v/>
      </c>
      <c r="E872" s="38" t="str">
        <f>IF(Kundendaten!C873="","",IF(Kundendaten!E873="","",Kundendaten!E873))</f>
        <v/>
      </c>
      <c r="F872" s="38" t="str">
        <f>IF(Kundendaten!C873="","",IF(Kundendaten!F873="","",Kundendaten!F873))</f>
        <v/>
      </c>
      <c r="G872" s="37" t="str">
        <f>IF(Kundendaten!C873="","",IF(Kundendaten!G873="","",Kundendaten!G873))</f>
        <v/>
      </c>
      <c r="H872" s="38" t="str">
        <f>IF(Kundendaten!C873="","",IF(Kundendaten!H873="","",Kundendaten!H873))</f>
        <v/>
      </c>
      <c r="I872" s="37" t="str">
        <f>IF(Kundendaten!C873="","",IF(Kundendaten!I873="","",IF(OR(UPPER(Kundendaten!I873)="D",UPPER(Kundendaten!I873)="DE",UPPER(Kundendaten!I873)="DEU",UPPER(Kundendaten!I873)="DEUTSCHLAND",UPPER(Kundendaten!I873)="GERMANY",UPPER(Kundendaten!I873)="GER"),"",IFERROR(UPPER(VLOOKUP(UPPER(Kundendaten!I873),Laendercodes!$A:$B,2,FALSE())),UPPER(Kundendaten!I873)))))</f>
        <v/>
      </c>
      <c r="J872" s="59" t="str">
        <f>IF(Kundendaten!C873="","",Einstellungen!$C$9-Kundendaten!J873)</f>
        <v/>
      </c>
      <c r="K872" s="37" t="str">
        <f>IF(Kundendaten!C873="","",IF(J872&lt;0,-1,IF(J872&gt;Einstellungen!$C$11,0,IF(J872&lt;=Einstellungen!$D$15,5,IF(J872&lt;=Einstellungen!$D$16,4,IF(J872&lt;=Einstellungen!$D$17,3,IF(J872&lt;=Einstellungen!$D$18,2,1)))))))</f>
        <v/>
      </c>
      <c r="L872" s="37" t="str">
        <f>IF(Kundendaten!C873="","",IF(J872&lt;0,-1,IF(J872&gt;Einstellungen!$C$11,0,IF(Kundendaten!K873&gt;=Einstellungen!$C$24,5,IF(Kundendaten!K873&gt;=Einstellungen!$C$25,4,IF(Kundendaten!K873&gt;=Einstellungen!$C$26,3,IF(Kundendaten!K873&gt;=Einstellungen!$C$27,2,1)))))))</f>
        <v/>
      </c>
      <c r="M872" s="37" t="str">
        <f>IF(Kundendaten!C873="","",IF(J872&lt;0,-1,IF(J872&gt;Einstellungen!$C$11,0,IF(Kundendaten!L873&gt;=Einstellungen!$C$32,5,IF(Kundendaten!L873&gt;=Einstellungen!$C$33,4,IF(Kundendaten!L873&gt;=Einstellungen!$C$34,3,IF(Kundendaten!L873&gt;=Einstellungen!$C$35,2,1)))))))</f>
        <v/>
      </c>
      <c r="N872" s="37" t="str">
        <f>IF(Kundendaten!C873="","",IF(K872=-1,"",IF(K872=0,0,IF(SUM(Einstellungen!$G$15,Einstellungen!$G$24,Einstellungen!$G$32)&lt;&gt;100,"—",ROUND((K872*Einstellungen!$G$15+L872*Einstellungen!$G$24+M872*Einstellungen!$G$32)/100,1)))))</f>
        <v/>
      </c>
      <c r="O872" s="37" t="str">
        <f>IF(Kundendaten!C873="","",IF(K872=-1,"⚠ Datenfehler",IF(K872=0,"Inaktiv",IF(SUM(Einstellungen!$G$15,Einstellungen!$G$24,Einstellungen!$G$32)&lt;&gt;100,"—",IF(N872&gt;=4,"Champion",IF(N872&gt;=3,"Entwicklung",IF(N872&gt;=2,"Gefährdet","Abwanderung")))))))</f>
        <v/>
      </c>
    </row>
    <row r="873" spans="2:15" ht="14.25" customHeight="1" x14ac:dyDescent="0.35">
      <c r="B873" s="37" t="str">
        <f>IF(Kundendaten!C874="","",Kundendaten!B874)</f>
        <v/>
      </c>
      <c r="C873" s="38" t="str">
        <f>IF(Kundendaten!C874="","",IF(Kundendaten!C874="","",Kundendaten!C874))</f>
        <v/>
      </c>
      <c r="D873" s="38" t="str">
        <f>IF(Kundendaten!C874="","",IF(Kundendaten!D874="","",Kundendaten!D874))</f>
        <v/>
      </c>
      <c r="E873" s="38" t="str">
        <f>IF(Kundendaten!C874="","",IF(Kundendaten!E874="","",Kundendaten!E874))</f>
        <v/>
      </c>
      <c r="F873" s="38" t="str">
        <f>IF(Kundendaten!C874="","",IF(Kundendaten!F874="","",Kundendaten!F874))</f>
        <v/>
      </c>
      <c r="G873" s="37" t="str">
        <f>IF(Kundendaten!C874="","",IF(Kundendaten!G874="","",Kundendaten!G874))</f>
        <v/>
      </c>
      <c r="H873" s="38" t="str">
        <f>IF(Kundendaten!C874="","",IF(Kundendaten!H874="","",Kundendaten!H874))</f>
        <v/>
      </c>
      <c r="I873" s="37" t="str">
        <f>IF(Kundendaten!C874="","",IF(Kundendaten!I874="","",IF(OR(UPPER(Kundendaten!I874)="D",UPPER(Kundendaten!I874)="DE",UPPER(Kundendaten!I874)="DEU",UPPER(Kundendaten!I874)="DEUTSCHLAND",UPPER(Kundendaten!I874)="GERMANY",UPPER(Kundendaten!I874)="GER"),"",IFERROR(UPPER(VLOOKUP(UPPER(Kundendaten!I874),Laendercodes!$A:$B,2,FALSE())),UPPER(Kundendaten!I874)))))</f>
        <v/>
      </c>
      <c r="J873" s="59" t="str">
        <f>IF(Kundendaten!C874="","",Einstellungen!$C$9-Kundendaten!J874)</f>
        <v/>
      </c>
      <c r="K873" s="37" t="str">
        <f>IF(Kundendaten!C874="","",IF(J873&lt;0,-1,IF(J873&gt;Einstellungen!$C$11,0,IF(J873&lt;=Einstellungen!$D$15,5,IF(J873&lt;=Einstellungen!$D$16,4,IF(J873&lt;=Einstellungen!$D$17,3,IF(J873&lt;=Einstellungen!$D$18,2,1)))))))</f>
        <v/>
      </c>
      <c r="L873" s="37" t="str">
        <f>IF(Kundendaten!C874="","",IF(J873&lt;0,-1,IF(J873&gt;Einstellungen!$C$11,0,IF(Kundendaten!K874&gt;=Einstellungen!$C$24,5,IF(Kundendaten!K874&gt;=Einstellungen!$C$25,4,IF(Kundendaten!K874&gt;=Einstellungen!$C$26,3,IF(Kundendaten!K874&gt;=Einstellungen!$C$27,2,1)))))))</f>
        <v/>
      </c>
      <c r="M873" s="37" t="str">
        <f>IF(Kundendaten!C874="","",IF(J873&lt;0,-1,IF(J873&gt;Einstellungen!$C$11,0,IF(Kundendaten!L874&gt;=Einstellungen!$C$32,5,IF(Kundendaten!L874&gt;=Einstellungen!$C$33,4,IF(Kundendaten!L874&gt;=Einstellungen!$C$34,3,IF(Kundendaten!L874&gt;=Einstellungen!$C$35,2,1)))))))</f>
        <v/>
      </c>
      <c r="N873" s="37" t="str">
        <f>IF(Kundendaten!C874="","",IF(K873=-1,"",IF(K873=0,0,IF(SUM(Einstellungen!$G$15,Einstellungen!$G$24,Einstellungen!$G$32)&lt;&gt;100,"—",ROUND((K873*Einstellungen!$G$15+L873*Einstellungen!$G$24+M873*Einstellungen!$G$32)/100,1)))))</f>
        <v/>
      </c>
      <c r="O873" s="37" t="str">
        <f>IF(Kundendaten!C874="","",IF(K873=-1,"⚠ Datenfehler",IF(K873=0,"Inaktiv",IF(SUM(Einstellungen!$G$15,Einstellungen!$G$24,Einstellungen!$G$32)&lt;&gt;100,"—",IF(N873&gt;=4,"Champion",IF(N873&gt;=3,"Entwicklung",IF(N873&gt;=2,"Gefährdet","Abwanderung")))))))</f>
        <v/>
      </c>
    </row>
    <row r="874" spans="2:15" ht="14.25" customHeight="1" x14ac:dyDescent="0.35">
      <c r="B874" s="37" t="str">
        <f>IF(Kundendaten!C875="","",Kundendaten!B875)</f>
        <v/>
      </c>
      <c r="C874" s="38" t="str">
        <f>IF(Kundendaten!C875="","",IF(Kundendaten!C875="","",Kundendaten!C875))</f>
        <v/>
      </c>
      <c r="D874" s="38" t="str">
        <f>IF(Kundendaten!C875="","",IF(Kundendaten!D875="","",Kundendaten!D875))</f>
        <v/>
      </c>
      <c r="E874" s="38" t="str">
        <f>IF(Kundendaten!C875="","",IF(Kundendaten!E875="","",Kundendaten!E875))</f>
        <v/>
      </c>
      <c r="F874" s="38" t="str">
        <f>IF(Kundendaten!C875="","",IF(Kundendaten!F875="","",Kundendaten!F875))</f>
        <v/>
      </c>
      <c r="G874" s="37" t="str">
        <f>IF(Kundendaten!C875="","",IF(Kundendaten!G875="","",Kundendaten!G875))</f>
        <v/>
      </c>
      <c r="H874" s="38" t="str">
        <f>IF(Kundendaten!C875="","",IF(Kundendaten!H875="","",Kundendaten!H875))</f>
        <v/>
      </c>
      <c r="I874" s="37" t="str">
        <f>IF(Kundendaten!C875="","",IF(Kundendaten!I875="","",IF(OR(UPPER(Kundendaten!I875)="D",UPPER(Kundendaten!I875)="DE",UPPER(Kundendaten!I875)="DEU",UPPER(Kundendaten!I875)="DEUTSCHLAND",UPPER(Kundendaten!I875)="GERMANY",UPPER(Kundendaten!I875)="GER"),"",IFERROR(UPPER(VLOOKUP(UPPER(Kundendaten!I875),Laendercodes!$A:$B,2,FALSE())),UPPER(Kundendaten!I875)))))</f>
        <v/>
      </c>
      <c r="J874" s="59" t="str">
        <f>IF(Kundendaten!C875="","",Einstellungen!$C$9-Kundendaten!J875)</f>
        <v/>
      </c>
      <c r="K874" s="37" t="str">
        <f>IF(Kundendaten!C875="","",IF(J874&lt;0,-1,IF(J874&gt;Einstellungen!$C$11,0,IF(J874&lt;=Einstellungen!$D$15,5,IF(J874&lt;=Einstellungen!$D$16,4,IF(J874&lt;=Einstellungen!$D$17,3,IF(J874&lt;=Einstellungen!$D$18,2,1)))))))</f>
        <v/>
      </c>
      <c r="L874" s="37" t="str">
        <f>IF(Kundendaten!C875="","",IF(J874&lt;0,-1,IF(J874&gt;Einstellungen!$C$11,0,IF(Kundendaten!K875&gt;=Einstellungen!$C$24,5,IF(Kundendaten!K875&gt;=Einstellungen!$C$25,4,IF(Kundendaten!K875&gt;=Einstellungen!$C$26,3,IF(Kundendaten!K875&gt;=Einstellungen!$C$27,2,1)))))))</f>
        <v/>
      </c>
      <c r="M874" s="37" t="str">
        <f>IF(Kundendaten!C875="","",IF(J874&lt;0,-1,IF(J874&gt;Einstellungen!$C$11,0,IF(Kundendaten!L875&gt;=Einstellungen!$C$32,5,IF(Kundendaten!L875&gt;=Einstellungen!$C$33,4,IF(Kundendaten!L875&gt;=Einstellungen!$C$34,3,IF(Kundendaten!L875&gt;=Einstellungen!$C$35,2,1)))))))</f>
        <v/>
      </c>
      <c r="N874" s="37" t="str">
        <f>IF(Kundendaten!C875="","",IF(K874=-1,"",IF(K874=0,0,IF(SUM(Einstellungen!$G$15,Einstellungen!$G$24,Einstellungen!$G$32)&lt;&gt;100,"—",ROUND((K874*Einstellungen!$G$15+L874*Einstellungen!$G$24+M874*Einstellungen!$G$32)/100,1)))))</f>
        <v/>
      </c>
      <c r="O874" s="37" t="str">
        <f>IF(Kundendaten!C875="","",IF(K874=-1,"⚠ Datenfehler",IF(K874=0,"Inaktiv",IF(SUM(Einstellungen!$G$15,Einstellungen!$G$24,Einstellungen!$G$32)&lt;&gt;100,"—",IF(N874&gt;=4,"Champion",IF(N874&gt;=3,"Entwicklung",IF(N874&gt;=2,"Gefährdet","Abwanderung")))))))</f>
        <v/>
      </c>
    </row>
    <row r="875" spans="2:15" ht="14.25" customHeight="1" x14ac:dyDescent="0.35">
      <c r="B875" s="37" t="str">
        <f>IF(Kundendaten!C876="","",Kundendaten!B876)</f>
        <v/>
      </c>
      <c r="C875" s="38" t="str">
        <f>IF(Kundendaten!C876="","",IF(Kundendaten!C876="","",Kundendaten!C876))</f>
        <v/>
      </c>
      <c r="D875" s="38" t="str">
        <f>IF(Kundendaten!C876="","",IF(Kundendaten!D876="","",Kundendaten!D876))</f>
        <v/>
      </c>
      <c r="E875" s="38" t="str">
        <f>IF(Kundendaten!C876="","",IF(Kundendaten!E876="","",Kundendaten!E876))</f>
        <v/>
      </c>
      <c r="F875" s="38" t="str">
        <f>IF(Kundendaten!C876="","",IF(Kundendaten!F876="","",Kundendaten!F876))</f>
        <v/>
      </c>
      <c r="G875" s="37" t="str">
        <f>IF(Kundendaten!C876="","",IF(Kundendaten!G876="","",Kundendaten!G876))</f>
        <v/>
      </c>
      <c r="H875" s="38" t="str">
        <f>IF(Kundendaten!C876="","",IF(Kundendaten!H876="","",Kundendaten!H876))</f>
        <v/>
      </c>
      <c r="I875" s="37" t="str">
        <f>IF(Kundendaten!C876="","",IF(Kundendaten!I876="","",IF(OR(UPPER(Kundendaten!I876)="D",UPPER(Kundendaten!I876)="DE",UPPER(Kundendaten!I876)="DEU",UPPER(Kundendaten!I876)="DEUTSCHLAND",UPPER(Kundendaten!I876)="GERMANY",UPPER(Kundendaten!I876)="GER"),"",IFERROR(UPPER(VLOOKUP(UPPER(Kundendaten!I876),Laendercodes!$A:$B,2,FALSE())),UPPER(Kundendaten!I876)))))</f>
        <v/>
      </c>
      <c r="J875" s="59" t="str">
        <f>IF(Kundendaten!C876="","",Einstellungen!$C$9-Kundendaten!J876)</f>
        <v/>
      </c>
      <c r="K875" s="37" t="str">
        <f>IF(Kundendaten!C876="","",IF(J875&lt;0,-1,IF(J875&gt;Einstellungen!$C$11,0,IF(J875&lt;=Einstellungen!$D$15,5,IF(J875&lt;=Einstellungen!$D$16,4,IF(J875&lt;=Einstellungen!$D$17,3,IF(J875&lt;=Einstellungen!$D$18,2,1)))))))</f>
        <v/>
      </c>
      <c r="L875" s="37" t="str">
        <f>IF(Kundendaten!C876="","",IF(J875&lt;0,-1,IF(J875&gt;Einstellungen!$C$11,0,IF(Kundendaten!K876&gt;=Einstellungen!$C$24,5,IF(Kundendaten!K876&gt;=Einstellungen!$C$25,4,IF(Kundendaten!K876&gt;=Einstellungen!$C$26,3,IF(Kundendaten!K876&gt;=Einstellungen!$C$27,2,1)))))))</f>
        <v/>
      </c>
      <c r="M875" s="37" t="str">
        <f>IF(Kundendaten!C876="","",IF(J875&lt;0,-1,IF(J875&gt;Einstellungen!$C$11,0,IF(Kundendaten!L876&gt;=Einstellungen!$C$32,5,IF(Kundendaten!L876&gt;=Einstellungen!$C$33,4,IF(Kundendaten!L876&gt;=Einstellungen!$C$34,3,IF(Kundendaten!L876&gt;=Einstellungen!$C$35,2,1)))))))</f>
        <v/>
      </c>
      <c r="N875" s="37" t="str">
        <f>IF(Kundendaten!C876="","",IF(K875=-1,"",IF(K875=0,0,IF(SUM(Einstellungen!$G$15,Einstellungen!$G$24,Einstellungen!$G$32)&lt;&gt;100,"—",ROUND((K875*Einstellungen!$G$15+L875*Einstellungen!$G$24+M875*Einstellungen!$G$32)/100,1)))))</f>
        <v/>
      </c>
      <c r="O875" s="37" t="str">
        <f>IF(Kundendaten!C876="","",IF(K875=-1,"⚠ Datenfehler",IF(K875=0,"Inaktiv",IF(SUM(Einstellungen!$G$15,Einstellungen!$G$24,Einstellungen!$G$32)&lt;&gt;100,"—",IF(N875&gt;=4,"Champion",IF(N875&gt;=3,"Entwicklung",IF(N875&gt;=2,"Gefährdet","Abwanderung")))))))</f>
        <v/>
      </c>
    </row>
    <row r="876" spans="2:15" ht="14.25" customHeight="1" x14ac:dyDescent="0.35">
      <c r="B876" s="37" t="str">
        <f>IF(Kundendaten!C877="","",Kundendaten!B877)</f>
        <v/>
      </c>
      <c r="C876" s="38" t="str">
        <f>IF(Kundendaten!C877="","",IF(Kundendaten!C877="","",Kundendaten!C877))</f>
        <v/>
      </c>
      <c r="D876" s="38" t="str">
        <f>IF(Kundendaten!C877="","",IF(Kundendaten!D877="","",Kundendaten!D877))</f>
        <v/>
      </c>
      <c r="E876" s="38" t="str">
        <f>IF(Kundendaten!C877="","",IF(Kundendaten!E877="","",Kundendaten!E877))</f>
        <v/>
      </c>
      <c r="F876" s="38" t="str">
        <f>IF(Kundendaten!C877="","",IF(Kundendaten!F877="","",Kundendaten!F877))</f>
        <v/>
      </c>
      <c r="G876" s="37" t="str">
        <f>IF(Kundendaten!C877="","",IF(Kundendaten!G877="","",Kundendaten!G877))</f>
        <v/>
      </c>
      <c r="H876" s="38" t="str">
        <f>IF(Kundendaten!C877="","",IF(Kundendaten!H877="","",Kundendaten!H877))</f>
        <v/>
      </c>
      <c r="I876" s="37" t="str">
        <f>IF(Kundendaten!C877="","",IF(Kundendaten!I877="","",IF(OR(UPPER(Kundendaten!I877)="D",UPPER(Kundendaten!I877)="DE",UPPER(Kundendaten!I877)="DEU",UPPER(Kundendaten!I877)="DEUTSCHLAND",UPPER(Kundendaten!I877)="GERMANY",UPPER(Kundendaten!I877)="GER"),"",IFERROR(UPPER(VLOOKUP(UPPER(Kundendaten!I877),Laendercodes!$A:$B,2,FALSE())),UPPER(Kundendaten!I877)))))</f>
        <v/>
      </c>
      <c r="J876" s="59" t="str">
        <f>IF(Kundendaten!C877="","",Einstellungen!$C$9-Kundendaten!J877)</f>
        <v/>
      </c>
      <c r="K876" s="37" t="str">
        <f>IF(Kundendaten!C877="","",IF(J876&lt;0,-1,IF(J876&gt;Einstellungen!$C$11,0,IF(J876&lt;=Einstellungen!$D$15,5,IF(J876&lt;=Einstellungen!$D$16,4,IF(J876&lt;=Einstellungen!$D$17,3,IF(J876&lt;=Einstellungen!$D$18,2,1)))))))</f>
        <v/>
      </c>
      <c r="L876" s="37" t="str">
        <f>IF(Kundendaten!C877="","",IF(J876&lt;0,-1,IF(J876&gt;Einstellungen!$C$11,0,IF(Kundendaten!K877&gt;=Einstellungen!$C$24,5,IF(Kundendaten!K877&gt;=Einstellungen!$C$25,4,IF(Kundendaten!K877&gt;=Einstellungen!$C$26,3,IF(Kundendaten!K877&gt;=Einstellungen!$C$27,2,1)))))))</f>
        <v/>
      </c>
      <c r="M876" s="37" t="str">
        <f>IF(Kundendaten!C877="","",IF(J876&lt;0,-1,IF(J876&gt;Einstellungen!$C$11,0,IF(Kundendaten!L877&gt;=Einstellungen!$C$32,5,IF(Kundendaten!L877&gt;=Einstellungen!$C$33,4,IF(Kundendaten!L877&gt;=Einstellungen!$C$34,3,IF(Kundendaten!L877&gt;=Einstellungen!$C$35,2,1)))))))</f>
        <v/>
      </c>
      <c r="N876" s="37" t="str">
        <f>IF(Kundendaten!C877="","",IF(K876=-1,"",IF(K876=0,0,IF(SUM(Einstellungen!$G$15,Einstellungen!$G$24,Einstellungen!$G$32)&lt;&gt;100,"—",ROUND((K876*Einstellungen!$G$15+L876*Einstellungen!$G$24+M876*Einstellungen!$G$32)/100,1)))))</f>
        <v/>
      </c>
      <c r="O876" s="37" t="str">
        <f>IF(Kundendaten!C877="","",IF(K876=-1,"⚠ Datenfehler",IF(K876=0,"Inaktiv",IF(SUM(Einstellungen!$G$15,Einstellungen!$G$24,Einstellungen!$G$32)&lt;&gt;100,"—",IF(N876&gt;=4,"Champion",IF(N876&gt;=3,"Entwicklung",IF(N876&gt;=2,"Gefährdet","Abwanderung")))))))</f>
        <v/>
      </c>
    </row>
    <row r="877" spans="2:15" ht="14.25" customHeight="1" x14ac:dyDescent="0.35">
      <c r="B877" s="37" t="str">
        <f>IF(Kundendaten!C878="","",Kundendaten!B878)</f>
        <v/>
      </c>
      <c r="C877" s="38" t="str">
        <f>IF(Kundendaten!C878="","",IF(Kundendaten!C878="","",Kundendaten!C878))</f>
        <v/>
      </c>
      <c r="D877" s="38" t="str">
        <f>IF(Kundendaten!C878="","",IF(Kundendaten!D878="","",Kundendaten!D878))</f>
        <v/>
      </c>
      <c r="E877" s="38" t="str">
        <f>IF(Kundendaten!C878="","",IF(Kundendaten!E878="","",Kundendaten!E878))</f>
        <v/>
      </c>
      <c r="F877" s="38" t="str">
        <f>IF(Kundendaten!C878="","",IF(Kundendaten!F878="","",Kundendaten!F878))</f>
        <v/>
      </c>
      <c r="G877" s="37" t="str">
        <f>IF(Kundendaten!C878="","",IF(Kundendaten!G878="","",Kundendaten!G878))</f>
        <v/>
      </c>
      <c r="H877" s="38" t="str">
        <f>IF(Kundendaten!C878="","",IF(Kundendaten!H878="","",Kundendaten!H878))</f>
        <v/>
      </c>
      <c r="I877" s="37" t="str">
        <f>IF(Kundendaten!C878="","",IF(Kundendaten!I878="","",IF(OR(UPPER(Kundendaten!I878)="D",UPPER(Kundendaten!I878)="DE",UPPER(Kundendaten!I878)="DEU",UPPER(Kundendaten!I878)="DEUTSCHLAND",UPPER(Kundendaten!I878)="GERMANY",UPPER(Kundendaten!I878)="GER"),"",IFERROR(UPPER(VLOOKUP(UPPER(Kundendaten!I878),Laendercodes!$A:$B,2,FALSE())),UPPER(Kundendaten!I878)))))</f>
        <v/>
      </c>
      <c r="J877" s="59" t="str">
        <f>IF(Kundendaten!C878="","",Einstellungen!$C$9-Kundendaten!J878)</f>
        <v/>
      </c>
      <c r="K877" s="37" t="str">
        <f>IF(Kundendaten!C878="","",IF(J877&lt;0,-1,IF(J877&gt;Einstellungen!$C$11,0,IF(J877&lt;=Einstellungen!$D$15,5,IF(J877&lt;=Einstellungen!$D$16,4,IF(J877&lt;=Einstellungen!$D$17,3,IF(J877&lt;=Einstellungen!$D$18,2,1)))))))</f>
        <v/>
      </c>
      <c r="L877" s="37" t="str">
        <f>IF(Kundendaten!C878="","",IF(J877&lt;0,-1,IF(J877&gt;Einstellungen!$C$11,0,IF(Kundendaten!K878&gt;=Einstellungen!$C$24,5,IF(Kundendaten!K878&gt;=Einstellungen!$C$25,4,IF(Kundendaten!K878&gt;=Einstellungen!$C$26,3,IF(Kundendaten!K878&gt;=Einstellungen!$C$27,2,1)))))))</f>
        <v/>
      </c>
      <c r="M877" s="37" t="str">
        <f>IF(Kundendaten!C878="","",IF(J877&lt;0,-1,IF(J877&gt;Einstellungen!$C$11,0,IF(Kundendaten!L878&gt;=Einstellungen!$C$32,5,IF(Kundendaten!L878&gt;=Einstellungen!$C$33,4,IF(Kundendaten!L878&gt;=Einstellungen!$C$34,3,IF(Kundendaten!L878&gt;=Einstellungen!$C$35,2,1)))))))</f>
        <v/>
      </c>
      <c r="N877" s="37" t="str">
        <f>IF(Kundendaten!C878="","",IF(K877=-1,"",IF(K877=0,0,IF(SUM(Einstellungen!$G$15,Einstellungen!$G$24,Einstellungen!$G$32)&lt;&gt;100,"—",ROUND((K877*Einstellungen!$G$15+L877*Einstellungen!$G$24+M877*Einstellungen!$G$32)/100,1)))))</f>
        <v/>
      </c>
      <c r="O877" s="37" t="str">
        <f>IF(Kundendaten!C878="","",IF(K877=-1,"⚠ Datenfehler",IF(K877=0,"Inaktiv",IF(SUM(Einstellungen!$G$15,Einstellungen!$G$24,Einstellungen!$G$32)&lt;&gt;100,"—",IF(N877&gt;=4,"Champion",IF(N877&gt;=3,"Entwicklung",IF(N877&gt;=2,"Gefährdet","Abwanderung")))))))</f>
        <v/>
      </c>
    </row>
    <row r="878" spans="2:15" ht="14.25" customHeight="1" x14ac:dyDescent="0.35">
      <c r="B878" s="37" t="str">
        <f>IF(Kundendaten!C879="","",Kundendaten!B879)</f>
        <v/>
      </c>
      <c r="C878" s="38" t="str">
        <f>IF(Kundendaten!C879="","",IF(Kundendaten!C879="","",Kundendaten!C879))</f>
        <v/>
      </c>
      <c r="D878" s="38" t="str">
        <f>IF(Kundendaten!C879="","",IF(Kundendaten!D879="","",Kundendaten!D879))</f>
        <v/>
      </c>
      <c r="E878" s="38" t="str">
        <f>IF(Kundendaten!C879="","",IF(Kundendaten!E879="","",Kundendaten!E879))</f>
        <v/>
      </c>
      <c r="F878" s="38" t="str">
        <f>IF(Kundendaten!C879="","",IF(Kundendaten!F879="","",Kundendaten!F879))</f>
        <v/>
      </c>
      <c r="G878" s="37" t="str">
        <f>IF(Kundendaten!C879="","",IF(Kundendaten!G879="","",Kundendaten!G879))</f>
        <v/>
      </c>
      <c r="H878" s="38" t="str">
        <f>IF(Kundendaten!C879="","",IF(Kundendaten!H879="","",Kundendaten!H879))</f>
        <v/>
      </c>
      <c r="I878" s="37" t="str">
        <f>IF(Kundendaten!C879="","",IF(Kundendaten!I879="","",IF(OR(UPPER(Kundendaten!I879)="D",UPPER(Kundendaten!I879)="DE",UPPER(Kundendaten!I879)="DEU",UPPER(Kundendaten!I879)="DEUTSCHLAND",UPPER(Kundendaten!I879)="GERMANY",UPPER(Kundendaten!I879)="GER"),"",IFERROR(UPPER(VLOOKUP(UPPER(Kundendaten!I879),Laendercodes!$A:$B,2,FALSE())),UPPER(Kundendaten!I879)))))</f>
        <v/>
      </c>
      <c r="J878" s="59" t="str">
        <f>IF(Kundendaten!C879="","",Einstellungen!$C$9-Kundendaten!J879)</f>
        <v/>
      </c>
      <c r="K878" s="37" t="str">
        <f>IF(Kundendaten!C879="","",IF(J878&lt;0,-1,IF(J878&gt;Einstellungen!$C$11,0,IF(J878&lt;=Einstellungen!$D$15,5,IF(J878&lt;=Einstellungen!$D$16,4,IF(J878&lt;=Einstellungen!$D$17,3,IF(J878&lt;=Einstellungen!$D$18,2,1)))))))</f>
        <v/>
      </c>
      <c r="L878" s="37" t="str">
        <f>IF(Kundendaten!C879="","",IF(J878&lt;0,-1,IF(J878&gt;Einstellungen!$C$11,0,IF(Kundendaten!K879&gt;=Einstellungen!$C$24,5,IF(Kundendaten!K879&gt;=Einstellungen!$C$25,4,IF(Kundendaten!K879&gt;=Einstellungen!$C$26,3,IF(Kundendaten!K879&gt;=Einstellungen!$C$27,2,1)))))))</f>
        <v/>
      </c>
      <c r="M878" s="37" t="str">
        <f>IF(Kundendaten!C879="","",IF(J878&lt;0,-1,IF(J878&gt;Einstellungen!$C$11,0,IF(Kundendaten!L879&gt;=Einstellungen!$C$32,5,IF(Kundendaten!L879&gt;=Einstellungen!$C$33,4,IF(Kundendaten!L879&gt;=Einstellungen!$C$34,3,IF(Kundendaten!L879&gt;=Einstellungen!$C$35,2,1)))))))</f>
        <v/>
      </c>
      <c r="N878" s="37" t="str">
        <f>IF(Kundendaten!C879="","",IF(K878=-1,"",IF(K878=0,0,IF(SUM(Einstellungen!$G$15,Einstellungen!$G$24,Einstellungen!$G$32)&lt;&gt;100,"—",ROUND((K878*Einstellungen!$G$15+L878*Einstellungen!$G$24+M878*Einstellungen!$G$32)/100,1)))))</f>
        <v/>
      </c>
      <c r="O878" s="37" t="str">
        <f>IF(Kundendaten!C879="","",IF(K878=-1,"⚠ Datenfehler",IF(K878=0,"Inaktiv",IF(SUM(Einstellungen!$G$15,Einstellungen!$G$24,Einstellungen!$G$32)&lt;&gt;100,"—",IF(N878&gt;=4,"Champion",IF(N878&gt;=3,"Entwicklung",IF(N878&gt;=2,"Gefährdet","Abwanderung")))))))</f>
        <v/>
      </c>
    </row>
    <row r="879" spans="2:15" ht="14.25" customHeight="1" x14ac:dyDescent="0.35">
      <c r="B879" s="37" t="str">
        <f>IF(Kundendaten!C880="","",Kundendaten!B880)</f>
        <v/>
      </c>
      <c r="C879" s="38" t="str">
        <f>IF(Kundendaten!C880="","",IF(Kundendaten!C880="","",Kundendaten!C880))</f>
        <v/>
      </c>
      <c r="D879" s="38" t="str">
        <f>IF(Kundendaten!C880="","",IF(Kundendaten!D880="","",Kundendaten!D880))</f>
        <v/>
      </c>
      <c r="E879" s="38" t="str">
        <f>IF(Kundendaten!C880="","",IF(Kundendaten!E880="","",Kundendaten!E880))</f>
        <v/>
      </c>
      <c r="F879" s="38" t="str">
        <f>IF(Kundendaten!C880="","",IF(Kundendaten!F880="","",Kundendaten!F880))</f>
        <v/>
      </c>
      <c r="G879" s="37" t="str">
        <f>IF(Kundendaten!C880="","",IF(Kundendaten!G880="","",Kundendaten!G880))</f>
        <v/>
      </c>
      <c r="H879" s="38" t="str">
        <f>IF(Kundendaten!C880="","",IF(Kundendaten!H880="","",Kundendaten!H880))</f>
        <v/>
      </c>
      <c r="I879" s="37" t="str">
        <f>IF(Kundendaten!C880="","",IF(Kundendaten!I880="","",IF(OR(UPPER(Kundendaten!I880)="D",UPPER(Kundendaten!I880)="DE",UPPER(Kundendaten!I880)="DEU",UPPER(Kundendaten!I880)="DEUTSCHLAND",UPPER(Kundendaten!I880)="GERMANY",UPPER(Kundendaten!I880)="GER"),"",IFERROR(UPPER(VLOOKUP(UPPER(Kundendaten!I880),Laendercodes!$A:$B,2,FALSE())),UPPER(Kundendaten!I880)))))</f>
        <v/>
      </c>
      <c r="J879" s="59" t="str">
        <f>IF(Kundendaten!C880="","",Einstellungen!$C$9-Kundendaten!J880)</f>
        <v/>
      </c>
      <c r="K879" s="37" t="str">
        <f>IF(Kundendaten!C880="","",IF(J879&lt;0,-1,IF(J879&gt;Einstellungen!$C$11,0,IF(J879&lt;=Einstellungen!$D$15,5,IF(J879&lt;=Einstellungen!$D$16,4,IF(J879&lt;=Einstellungen!$D$17,3,IF(J879&lt;=Einstellungen!$D$18,2,1)))))))</f>
        <v/>
      </c>
      <c r="L879" s="37" t="str">
        <f>IF(Kundendaten!C880="","",IF(J879&lt;0,-1,IF(J879&gt;Einstellungen!$C$11,0,IF(Kundendaten!K880&gt;=Einstellungen!$C$24,5,IF(Kundendaten!K880&gt;=Einstellungen!$C$25,4,IF(Kundendaten!K880&gt;=Einstellungen!$C$26,3,IF(Kundendaten!K880&gt;=Einstellungen!$C$27,2,1)))))))</f>
        <v/>
      </c>
      <c r="M879" s="37" t="str">
        <f>IF(Kundendaten!C880="","",IF(J879&lt;0,-1,IF(J879&gt;Einstellungen!$C$11,0,IF(Kundendaten!L880&gt;=Einstellungen!$C$32,5,IF(Kundendaten!L880&gt;=Einstellungen!$C$33,4,IF(Kundendaten!L880&gt;=Einstellungen!$C$34,3,IF(Kundendaten!L880&gt;=Einstellungen!$C$35,2,1)))))))</f>
        <v/>
      </c>
      <c r="N879" s="37" t="str">
        <f>IF(Kundendaten!C880="","",IF(K879=-1,"",IF(K879=0,0,IF(SUM(Einstellungen!$G$15,Einstellungen!$G$24,Einstellungen!$G$32)&lt;&gt;100,"—",ROUND((K879*Einstellungen!$G$15+L879*Einstellungen!$G$24+M879*Einstellungen!$G$32)/100,1)))))</f>
        <v/>
      </c>
      <c r="O879" s="37" t="str">
        <f>IF(Kundendaten!C880="","",IF(K879=-1,"⚠ Datenfehler",IF(K879=0,"Inaktiv",IF(SUM(Einstellungen!$G$15,Einstellungen!$G$24,Einstellungen!$G$32)&lt;&gt;100,"—",IF(N879&gt;=4,"Champion",IF(N879&gt;=3,"Entwicklung",IF(N879&gt;=2,"Gefährdet","Abwanderung")))))))</f>
        <v/>
      </c>
    </row>
    <row r="880" spans="2:15" ht="14.25" customHeight="1" x14ac:dyDescent="0.35">
      <c r="B880" s="37" t="str">
        <f>IF(Kundendaten!C881="","",Kundendaten!B881)</f>
        <v/>
      </c>
      <c r="C880" s="38" t="str">
        <f>IF(Kundendaten!C881="","",IF(Kundendaten!C881="","",Kundendaten!C881))</f>
        <v/>
      </c>
      <c r="D880" s="38" t="str">
        <f>IF(Kundendaten!C881="","",IF(Kundendaten!D881="","",Kundendaten!D881))</f>
        <v/>
      </c>
      <c r="E880" s="38" t="str">
        <f>IF(Kundendaten!C881="","",IF(Kundendaten!E881="","",Kundendaten!E881))</f>
        <v/>
      </c>
      <c r="F880" s="38" t="str">
        <f>IF(Kundendaten!C881="","",IF(Kundendaten!F881="","",Kundendaten!F881))</f>
        <v/>
      </c>
      <c r="G880" s="37" t="str">
        <f>IF(Kundendaten!C881="","",IF(Kundendaten!G881="","",Kundendaten!G881))</f>
        <v/>
      </c>
      <c r="H880" s="38" t="str">
        <f>IF(Kundendaten!C881="","",IF(Kundendaten!H881="","",Kundendaten!H881))</f>
        <v/>
      </c>
      <c r="I880" s="37" t="str">
        <f>IF(Kundendaten!C881="","",IF(Kundendaten!I881="","",IF(OR(UPPER(Kundendaten!I881)="D",UPPER(Kundendaten!I881)="DE",UPPER(Kundendaten!I881)="DEU",UPPER(Kundendaten!I881)="DEUTSCHLAND",UPPER(Kundendaten!I881)="GERMANY",UPPER(Kundendaten!I881)="GER"),"",IFERROR(UPPER(VLOOKUP(UPPER(Kundendaten!I881),Laendercodes!$A:$B,2,FALSE())),UPPER(Kundendaten!I881)))))</f>
        <v/>
      </c>
      <c r="J880" s="59" t="str">
        <f>IF(Kundendaten!C881="","",Einstellungen!$C$9-Kundendaten!J881)</f>
        <v/>
      </c>
      <c r="K880" s="37" t="str">
        <f>IF(Kundendaten!C881="","",IF(J880&lt;0,-1,IF(J880&gt;Einstellungen!$C$11,0,IF(J880&lt;=Einstellungen!$D$15,5,IF(J880&lt;=Einstellungen!$D$16,4,IF(J880&lt;=Einstellungen!$D$17,3,IF(J880&lt;=Einstellungen!$D$18,2,1)))))))</f>
        <v/>
      </c>
      <c r="L880" s="37" t="str">
        <f>IF(Kundendaten!C881="","",IF(J880&lt;0,-1,IF(J880&gt;Einstellungen!$C$11,0,IF(Kundendaten!K881&gt;=Einstellungen!$C$24,5,IF(Kundendaten!K881&gt;=Einstellungen!$C$25,4,IF(Kundendaten!K881&gt;=Einstellungen!$C$26,3,IF(Kundendaten!K881&gt;=Einstellungen!$C$27,2,1)))))))</f>
        <v/>
      </c>
      <c r="M880" s="37" t="str">
        <f>IF(Kundendaten!C881="","",IF(J880&lt;0,-1,IF(J880&gt;Einstellungen!$C$11,0,IF(Kundendaten!L881&gt;=Einstellungen!$C$32,5,IF(Kundendaten!L881&gt;=Einstellungen!$C$33,4,IF(Kundendaten!L881&gt;=Einstellungen!$C$34,3,IF(Kundendaten!L881&gt;=Einstellungen!$C$35,2,1)))))))</f>
        <v/>
      </c>
      <c r="N880" s="37" t="str">
        <f>IF(Kundendaten!C881="","",IF(K880=-1,"",IF(K880=0,0,IF(SUM(Einstellungen!$G$15,Einstellungen!$G$24,Einstellungen!$G$32)&lt;&gt;100,"—",ROUND((K880*Einstellungen!$G$15+L880*Einstellungen!$G$24+M880*Einstellungen!$G$32)/100,1)))))</f>
        <v/>
      </c>
      <c r="O880" s="37" t="str">
        <f>IF(Kundendaten!C881="","",IF(K880=-1,"⚠ Datenfehler",IF(K880=0,"Inaktiv",IF(SUM(Einstellungen!$G$15,Einstellungen!$G$24,Einstellungen!$G$32)&lt;&gt;100,"—",IF(N880&gt;=4,"Champion",IF(N880&gt;=3,"Entwicklung",IF(N880&gt;=2,"Gefährdet","Abwanderung")))))))</f>
        <v/>
      </c>
    </row>
    <row r="881" spans="2:15" ht="14.25" customHeight="1" x14ac:dyDescent="0.35">
      <c r="B881" s="37" t="str">
        <f>IF(Kundendaten!C882="","",Kundendaten!B882)</f>
        <v/>
      </c>
      <c r="C881" s="38" t="str">
        <f>IF(Kundendaten!C882="","",IF(Kundendaten!C882="","",Kundendaten!C882))</f>
        <v/>
      </c>
      <c r="D881" s="38" t="str">
        <f>IF(Kundendaten!C882="","",IF(Kundendaten!D882="","",Kundendaten!D882))</f>
        <v/>
      </c>
      <c r="E881" s="38" t="str">
        <f>IF(Kundendaten!C882="","",IF(Kundendaten!E882="","",Kundendaten!E882))</f>
        <v/>
      </c>
      <c r="F881" s="38" t="str">
        <f>IF(Kundendaten!C882="","",IF(Kundendaten!F882="","",Kundendaten!F882))</f>
        <v/>
      </c>
      <c r="G881" s="37" t="str">
        <f>IF(Kundendaten!C882="","",IF(Kundendaten!G882="","",Kundendaten!G882))</f>
        <v/>
      </c>
      <c r="H881" s="38" t="str">
        <f>IF(Kundendaten!C882="","",IF(Kundendaten!H882="","",Kundendaten!H882))</f>
        <v/>
      </c>
      <c r="I881" s="37" t="str">
        <f>IF(Kundendaten!C882="","",IF(Kundendaten!I882="","",IF(OR(UPPER(Kundendaten!I882)="D",UPPER(Kundendaten!I882)="DE",UPPER(Kundendaten!I882)="DEU",UPPER(Kundendaten!I882)="DEUTSCHLAND",UPPER(Kundendaten!I882)="GERMANY",UPPER(Kundendaten!I882)="GER"),"",IFERROR(UPPER(VLOOKUP(UPPER(Kundendaten!I882),Laendercodes!$A:$B,2,FALSE())),UPPER(Kundendaten!I882)))))</f>
        <v/>
      </c>
      <c r="J881" s="59" t="str">
        <f>IF(Kundendaten!C882="","",Einstellungen!$C$9-Kundendaten!J882)</f>
        <v/>
      </c>
      <c r="K881" s="37" t="str">
        <f>IF(Kundendaten!C882="","",IF(J881&lt;0,-1,IF(J881&gt;Einstellungen!$C$11,0,IF(J881&lt;=Einstellungen!$D$15,5,IF(J881&lt;=Einstellungen!$D$16,4,IF(J881&lt;=Einstellungen!$D$17,3,IF(J881&lt;=Einstellungen!$D$18,2,1)))))))</f>
        <v/>
      </c>
      <c r="L881" s="37" t="str">
        <f>IF(Kundendaten!C882="","",IF(J881&lt;0,-1,IF(J881&gt;Einstellungen!$C$11,0,IF(Kundendaten!K882&gt;=Einstellungen!$C$24,5,IF(Kundendaten!K882&gt;=Einstellungen!$C$25,4,IF(Kundendaten!K882&gt;=Einstellungen!$C$26,3,IF(Kundendaten!K882&gt;=Einstellungen!$C$27,2,1)))))))</f>
        <v/>
      </c>
      <c r="M881" s="37" t="str">
        <f>IF(Kundendaten!C882="","",IF(J881&lt;0,-1,IF(J881&gt;Einstellungen!$C$11,0,IF(Kundendaten!L882&gt;=Einstellungen!$C$32,5,IF(Kundendaten!L882&gt;=Einstellungen!$C$33,4,IF(Kundendaten!L882&gt;=Einstellungen!$C$34,3,IF(Kundendaten!L882&gt;=Einstellungen!$C$35,2,1)))))))</f>
        <v/>
      </c>
      <c r="N881" s="37" t="str">
        <f>IF(Kundendaten!C882="","",IF(K881=-1,"",IF(K881=0,0,IF(SUM(Einstellungen!$G$15,Einstellungen!$G$24,Einstellungen!$G$32)&lt;&gt;100,"—",ROUND((K881*Einstellungen!$G$15+L881*Einstellungen!$G$24+M881*Einstellungen!$G$32)/100,1)))))</f>
        <v/>
      </c>
      <c r="O881" s="37" t="str">
        <f>IF(Kundendaten!C882="","",IF(K881=-1,"⚠ Datenfehler",IF(K881=0,"Inaktiv",IF(SUM(Einstellungen!$G$15,Einstellungen!$G$24,Einstellungen!$G$32)&lt;&gt;100,"—",IF(N881&gt;=4,"Champion",IF(N881&gt;=3,"Entwicklung",IF(N881&gt;=2,"Gefährdet","Abwanderung")))))))</f>
        <v/>
      </c>
    </row>
    <row r="882" spans="2:15" ht="14.25" customHeight="1" x14ac:dyDescent="0.35">
      <c r="B882" s="37" t="str">
        <f>IF(Kundendaten!C883="","",Kundendaten!B883)</f>
        <v/>
      </c>
      <c r="C882" s="38" t="str">
        <f>IF(Kundendaten!C883="","",IF(Kundendaten!C883="","",Kundendaten!C883))</f>
        <v/>
      </c>
      <c r="D882" s="38" t="str">
        <f>IF(Kundendaten!C883="","",IF(Kundendaten!D883="","",Kundendaten!D883))</f>
        <v/>
      </c>
      <c r="E882" s="38" t="str">
        <f>IF(Kundendaten!C883="","",IF(Kundendaten!E883="","",Kundendaten!E883))</f>
        <v/>
      </c>
      <c r="F882" s="38" t="str">
        <f>IF(Kundendaten!C883="","",IF(Kundendaten!F883="","",Kundendaten!F883))</f>
        <v/>
      </c>
      <c r="G882" s="37" t="str">
        <f>IF(Kundendaten!C883="","",IF(Kundendaten!G883="","",Kundendaten!G883))</f>
        <v/>
      </c>
      <c r="H882" s="38" t="str">
        <f>IF(Kundendaten!C883="","",IF(Kundendaten!H883="","",Kundendaten!H883))</f>
        <v/>
      </c>
      <c r="I882" s="37" t="str">
        <f>IF(Kundendaten!C883="","",IF(Kundendaten!I883="","",IF(OR(UPPER(Kundendaten!I883)="D",UPPER(Kundendaten!I883)="DE",UPPER(Kundendaten!I883)="DEU",UPPER(Kundendaten!I883)="DEUTSCHLAND",UPPER(Kundendaten!I883)="GERMANY",UPPER(Kundendaten!I883)="GER"),"",IFERROR(UPPER(VLOOKUP(UPPER(Kundendaten!I883),Laendercodes!$A:$B,2,FALSE())),UPPER(Kundendaten!I883)))))</f>
        <v/>
      </c>
      <c r="J882" s="59" t="str">
        <f>IF(Kundendaten!C883="","",Einstellungen!$C$9-Kundendaten!J883)</f>
        <v/>
      </c>
      <c r="K882" s="37" t="str">
        <f>IF(Kundendaten!C883="","",IF(J882&lt;0,-1,IF(J882&gt;Einstellungen!$C$11,0,IF(J882&lt;=Einstellungen!$D$15,5,IF(J882&lt;=Einstellungen!$D$16,4,IF(J882&lt;=Einstellungen!$D$17,3,IF(J882&lt;=Einstellungen!$D$18,2,1)))))))</f>
        <v/>
      </c>
      <c r="L882" s="37" t="str">
        <f>IF(Kundendaten!C883="","",IF(J882&lt;0,-1,IF(J882&gt;Einstellungen!$C$11,0,IF(Kundendaten!K883&gt;=Einstellungen!$C$24,5,IF(Kundendaten!K883&gt;=Einstellungen!$C$25,4,IF(Kundendaten!K883&gt;=Einstellungen!$C$26,3,IF(Kundendaten!K883&gt;=Einstellungen!$C$27,2,1)))))))</f>
        <v/>
      </c>
      <c r="M882" s="37" t="str">
        <f>IF(Kundendaten!C883="","",IF(J882&lt;0,-1,IF(J882&gt;Einstellungen!$C$11,0,IF(Kundendaten!L883&gt;=Einstellungen!$C$32,5,IF(Kundendaten!L883&gt;=Einstellungen!$C$33,4,IF(Kundendaten!L883&gt;=Einstellungen!$C$34,3,IF(Kundendaten!L883&gt;=Einstellungen!$C$35,2,1)))))))</f>
        <v/>
      </c>
      <c r="N882" s="37" t="str">
        <f>IF(Kundendaten!C883="","",IF(K882=-1,"",IF(K882=0,0,IF(SUM(Einstellungen!$G$15,Einstellungen!$G$24,Einstellungen!$G$32)&lt;&gt;100,"—",ROUND((K882*Einstellungen!$G$15+L882*Einstellungen!$G$24+M882*Einstellungen!$G$32)/100,1)))))</f>
        <v/>
      </c>
      <c r="O882" s="37" t="str">
        <f>IF(Kundendaten!C883="","",IF(K882=-1,"⚠ Datenfehler",IF(K882=0,"Inaktiv",IF(SUM(Einstellungen!$G$15,Einstellungen!$G$24,Einstellungen!$G$32)&lt;&gt;100,"—",IF(N882&gt;=4,"Champion",IF(N882&gt;=3,"Entwicklung",IF(N882&gt;=2,"Gefährdet","Abwanderung")))))))</f>
        <v/>
      </c>
    </row>
    <row r="883" spans="2:15" ht="14.25" customHeight="1" x14ac:dyDescent="0.35">
      <c r="B883" s="37" t="str">
        <f>IF(Kundendaten!C884="","",Kundendaten!B884)</f>
        <v/>
      </c>
      <c r="C883" s="38" t="str">
        <f>IF(Kundendaten!C884="","",IF(Kundendaten!C884="","",Kundendaten!C884))</f>
        <v/>
      </c>
      <c r="D883" s="38" t="str">
        <f>IF(Kundendaten!C884="","",IF(Kundendaten!D884="","",Kundendaten!D884))</f>
        <v/>
      </c>
      <c r="E883" s="38" t="str">
        <f>IF(Kundendaten!C884="","",IF(Kundendaten!E884="","",Kundendaten!E884))</f>
        <v/>
      </c>
      <c r="F883" s="38" t="str">
        <f>IF(Kundendaten!C884="","",IF(Kundendaten!F884="","",Kundendaten!F884))</f>
        <v/>
      </c>
      <c r="G883" s="37" t="str">
        <f>IF(Kundendaten!C884="","",IF(Kundendaten!G884="","",Kundendaten!G884))</f>
        <v/>
      </c>
      <c r="H883" s="38" t="str">
        <f>IF(Kundendaten!C884="","",IF(Kundendaten!H884="","",Kundendaten!H884))</f>
        <v/>
      </c>
      <c r="I883" s="37" t="str">
        <f>IF(Kundendaten!C884="","",IF(Kundendaten!I884="","",IF(OR(UPPER(Kundendaten!I884)="D",UPPER(Kundendaten!I884)="DE",UPPER(Kundendaten!I884)="DEU",UPPER(Kundendaten!I884)="DEUTSCHLAND",UPPER(Kundendaten!I884)="GERMANY",UPPER(Kundendaten!I884)="GER"),"",IFERROR(UPPER(VLOOKUP(UPPER(Kundendaten!I884),Laendercodes!$A:$B,2,FALSE())),UPPER(Kundendaten!I884)))))</f>
        <v/>
      </c>
      <c r="J883" s="59" t="str">
        <f>IF(Kundendaten!C884="","",Einstellungen!$C$9-Kundendaten!J884)</f>
        <v/>
      </c>
      <c r="K883" s="37" t="str">
        <f>IF(Kundendaten!C884="","",IF(J883&lt;0,-1,IF(J883&gt;Einstellungen!$C$11,0,IF(J883&lt;=Einstellungen!$D$15,5,IF(J883&lt;=Einstellungen!$D$16,4,IF(J883&lt;=Einstellungen!$D$17,3,IF(J883&lt;=Einstellungen!$D$18,2,1)))))))</f>
        <v/>
      </c>
      <c r="L883" s="37" t="str">
        <f>IF(Kundendaten!C884="","",IF(J883&lt;0,-1,IF(J883&gt;Einstellungen!$C$11,0,IF(Kundendaten!K884&gt;=Einstellungen!$C$24,5,IF(Kundendaten!K884&gt;=Einstellungen!$C$25,4,IF(Kundendaten!K884&gt;=Einstellungen!$C$26,3,IF(Kundendaten!K884&gt;=Einstellungen!$C$27,2,1)))))))</f>
        <v/>
      </c>
      <c r="M883" s="37" t="str">
        <f>IF(Kundendaten!C884="","",IF(J883&lt;0,-1,IF(J883&gt;Einstellungen!$C$11,0,IF(Kundendaten!L884&gt;=Einstellungen!$C$32,5,IF(Kundendaten!L884&gt;=Einstellungen!$C$33,4,IF(Kundendaten!L884&gt;=Einstellungen!$C$34,3,IF(Kundendaten!L884&gt;=Einstellungen!$C$35,2,1)))))))</f>
        <v/>
      </c>
      <c r="N883" s="37" t="str">
        <f>IF(Kundendaten!C884="","",IF(K883=-1,"",IF(K883=0,0,IF(SUM(Einstellungen!$G$15,Einstellungen!$G$24,Einstellungen!$G$32)&lt;&gt;100,"—",ROUND((K883*Einstellungen!$G$15+L883*Einstellungen!$G$24+M883*Einstellungen!$G$32)/100,1)))))</f>
        <v/>
      </c>
      <c r="O883" s="37" t="str">
        <f>IF(Kundendaten!C884="","",IF(K883=-1,"⚠ Datenfehler",IF(K883=0,"Inaktiv",IF(SUM(Einstellungen!$G$15,Einstellungen!$G$24,Einstellungen!$G$32)&lt;&gt;100,"—",IF(N883&gt;=4,"Champion",IF(N883&gt;=3,"Entwicklung",IF(N883&gt;=2,"Gefährdet","Abwanderung")))))))</f>
        <v/>
      </c>
    </row>
    <row r="884" spans="2:15" ht="14.25" customHeight="1" x14ac:dyDescent="0.35">
      <c r="B884" s="37" t="str">
        <f>IF(Kundendaten!C885="","",Kundendaten!B885)</f>
        <v/>
      </c>
      <c r="C884" s="38" t="str">
        <f>IF(Kundendaten!C885="","",IF(Kundendaten!C885="","",Kundendaten!C885))</f>
        <v/>
      </c>
      <c r="D884" s="38" t="str">
        <f>IF(Kundendaten!C885="","",IF(Kundendaten!D885="","",Kundendaten!D885))</f>
        <v/>
      </c>
      <c r="E884" s="38" t="str">
        <f>IF(Kundendaten!C885="","",IF(Kundendaten!E885="","",Kundendaten!E885))</f>
        <v/>
      </c>
      <c r="F884" s="38" t="str">
        <f>IF(Kundendaten!C885="","",IF(Kundendaten!F885="","",Kundendaten!F885))</f>
        <v/>
      </c>
      <c r="G884" s="37" t="str">
        <f>IF(Kundendaten!C885="","",IF(Kundendaten!G885="","",Kundendaten!G885))</f>
        <v/>
      </c>
      <c r="H884" s="38" t="str">
        <f>IF(Kundendaten!C885="","",IF(Kundendaten!H885="","",Kundendaten!H885))</f>
        <v/>
      </c>
      <c r="I884" s="37" t="str">
        <f>IF(Kundendaten!C885="","",IF(Kundendaten!I885="","",IF(OR(UPPER(Kundendaten!I885)="D",UPPER(Kundendaten!I885)="DE",UPPER(Kundendaten!I885)="DEU",UPPER(Kundendaten!I885)="DEUTSCHLAND",UPPER(Kundendaten!I885)="GERMANY",UPPER(Kundendaten!I885)="GER"),"",IFERROR(UPPER(VLOOKUP(UPPER(Kundendaten!I885),Laendercodes!$A:$B,2,FALSE())),UPPER(Kundendaten!I885)))))</f>
        <v/>
      </c>
      <c r="J884" s="59" t="str">
        <f>IF(Kundendaten!C885="","",Einstellungen!$C$9-Kundendaten!J885)</f>
        <v/>
      </c>
      <c r="K884" s="37" t="str">
        <f>IF(Kundendaten!C885="","",IF(J884&lt;0,-1,IF(J884&gt;Einstellungen!$C$11,0,IF(J884&lt;=Einstellungen!$D$15,5,IF(J884&lt;=Einstellungen!$D$16,4,IF(J884&lt;=Einstellungen!$D$17,3,IF(J884&lt;=Einstellungen!$D$18,2,1)))))))</f>
        <v/>
      </c>
      <c r="L884" s="37" t="str">
        <f>IF(Kundendaten!C885="","",IF(J884&lt;0,-1,IF(J884&gt;Einstellungen!$C$11,0,IF(Kundendaten!K885&gt;=Einstellungen!$C$24,5,IF(Kundendaten!K885&gt;=Einstellungen!$C$25,4,IF(Kundendaten!K885&gt;=Einstellungen!$C$26,3,IF(Kundendaten!K885&gt;=Einstellungen!$C$27,2,1)))))))</f>
        <v/>
      </c>
      <c r="M884" s="37" t="str">
        <f>IF(Kundendaten!C885="","",IF(J884&lt;0,-1,IF(J884&gt;Einstellungen!$C$11,0,IF(Kundendaten!L885&gt;=Einstellungen!$C$32,5,IF(Kundendaten!L885&gt;=Einstellungen!$C$33,4,IF(Kundendaten!L885&gt;=Einstellungen!$C$34,3,IF(Kundendaten!L885&gt;=Einstellungen!$C$35,2,1)))))))</f>
        <v/>
      </c>
      <c r="N884" s="37" t="str">
        <f>IF(Kundendaten!C885="","",IF(K884=-1,"",IF(K884=0,0,IF(SUM(Einstellungen!$G$15,Einstellungen!$G$24,Einstellungen!$G$32)&lt;&gt;100,"—",ROUND((K884*Einstellungen!$G$15+L884*Einstellungen!$G$24+M884*Einstellungen!$G$32)/100,1)))))</f>
        <v/>
      </c>
      <c r="O884" s="37" t="str">
        <f>IF(Kundendaten!C885="","",IF(K884=-1,"⚠ Datenfehler",IF(K884=0,"Inaktiv",IF(SUM(Einstellungen!$G$15,Einstellungen!$G$24,Einstellungen!$G$32)&lt;&gt;100,"—",IF(N884&gt;=4,"Champion",IF(N884&gt;=3,"Entwicklung",IF(N884&gt;=2,"Gefährdet","Abwanderung")))))))</f>
        <v/>
      </c>
    </row>
    <row r="885" spans="2:15" ht="14.25" customHeight="1" x14ac:dyDescent="0.35">
      <c r="B885" s="37" t="str">
        <f>IF(Kundendaten!C886="","",Kundendaten!B886)</f>
        <v/>
      </c>
      <c r="C885" s="38" t="str">
        <f>IF(Kundendaten!C886="","",IF(Kundendaten!C886="","",Kundendaten!C886))</f>
        <v/>
      </c>
      <c r="D885" s="38" t="str">
        <f>IF(Kundendaten!C886="","",IF(Kundendaten!D886="","",Kundendaten!D886))</f>
        <v/>
      </c>
      <c r="E885" s="38" t="str">
        <f>IF(Kundendaten!C886="","",IF(Kundendaten!E886="","",Kundendaten!E886))</f>
        <v/>
      </c>
      <c r="F885" s="38" t="str">
        <f>IF(Kundendaten!C886="","",IF(Kundendaten!F886="","",Kundendaten!F886))</f>
        <v/>
      </c>
      <c r="G885" s="37" t="str">
        <f>IF(Kundendaten!C886="","",IF(Kundendaten!G886="","",Kundendaten!G886))</f>
        <v/>
      </c>
      <c r="H885" s="38" t="str">
        <f>IF(Kundendaten!C886="","",IF(Kundendaten!H886="","",Kundendaten!H886))</f>
        <v/>
      </c>
      <c r="I885" s="37" t="str">
        <f>IF(Kundendaten!C886="","",IF(Kundendaten!I886="","",IF(OR(UPPER(Kundendaten!I886)="D",UPPER(Kundendaten!I886)="DE",UPPER(Kundendaten!I886)="DEU",UPPER(Kundendaten!I886)="DEUTSCHLAND",UPPER(Kundendaten!I886)="GERMANY",UPPER(Kundendaten!I886)="GER"),"",IFERROR(UPPER(VLOOKUP(UPPER(Kundendaten!I886),Laendercodes!$A:$B,2,FALSE())),UPPER(Kundendaten!I886)))))</f>
        <v/>
      </c>
      <c r="J885" s="59" t="str">
        <f>IF(Kundendaten!C886="","",Einstellungen!$C$9-Kundendaten!J886)</f>
        <v/>
      </c>
      <c r="K885" s="37" t="str">
        <f>IF(Kundendaten!C886="","",IF(J885&lt;0,-1,IF(J885&gt;Einstellungen!$C$11,0,IF(J885&lt;=Einstellungen!$D$15,5,IF(J885&lt;=Einstellungen!$D$16,4,IF(J885&lt;=Einstellungen!$D$17,3,IF(J885&lt;=Einstellungen!$D$18,2,1)))))))</f>
        <v/>
      </c>
      <c r="L885" s="37" t="str">
        <f>IF(Kundendaten!C886="","",IF(J885&lt;0,-1,IF(J885&gt;Einstellungen!$C$11,0,IF(Kundendaten!K886&gt;=Einstellungen!$C$24,5,IF(Kundendaten!K886&gt;=Einstellungen!$C$25,4,IF(Kundendaten!K886&gt;=Einstellungen!$C$26,3,IF(Kundendaten!K886&gt;=Einstellungen!$C$27,2,1)))))))</f>
        <v/>
      </c>
      <c r="M885" s="37" t="str">
        <f>IF(Kundendaten!C886="","",IF(J885&lt;0,-1,IF(J885&gt;Einstellungen!$C$11,0,IF(Kundendaten!L886&gt;=Einstellungen!$C$32,5,IF(Kundendaten!L886&gt;=Einstellungen!$C$33,4,IF(Kundendaten!L886&gt;=Einstellungen!$C$34,3,IF(Kundendaten!L886&gt;=Einstellungen!$C$35,2,1)))))))</f>
        <v/>
      </c>
      <c r="N885" s="37" t="str">
        <f>IF(Kundendaten!C886="","",IF(K885=-1,"",IF(K885=0,0,IF(SUM(Einstellungen!$G$15,Einstellungen!$G$24,Einstellungen!$G$32)&lt;&gt;100,"—",ROUND((K885*Einstellungen!$G$15+L885*Einstellungen!$G$24+M885*Einstellungen!$G$32)/100,1)))))</f>
        <v/>
      </c>
      <c r="O885" s="37" t="str">
        <f>IF(Kundendaten!C886="","",IF(K885=-1,"⚠ Datenfehler",IF(K885=0,"Inaktiv",IF(SUM(Einstellungen!$G$15,Einstellungen!$G$24,Einstellungen!$G$32)&lt;&gt;100,"—",IF(N885&gt;=4,"Champion",IF(N885&gt;=3,"Entwicklung",IF(N885&gt;=2,"Gefährdet","Abwanderung")))))))</f>
        <v/>
      </c>
    </row>
    <row r="886" spans="2:15" ht="14.25" customHeight="1" x14ac:dyDescent="0.35">
      <c r="B886" s="37" t="str">
        <f>IF(Kundendaten!C887="","",Kundendaten!B887)</f>
        <v/>
      </c>
      <c r="C886" s="38" t="str">
        <f>IF(Kundendaten!C887="","",IF(Kundendaten!C887="","",Kundendaten!C887))</f>
        <v/>
      </c>
      <c r="D886" s="38" t="str">
        <f>IF(Kundendaten!C887="","",IF(Kundendaten!D887="","",Kundendaten!D887))</f>
        <v/>
      </c>
      <c r="E886" s="38" t="str">
        <f>IF(Kundendaten!C887="","",IF(Kundendaten!E887="","",Kundendaten!E887))</f>
        <v/>
      </c>
      <c r="F886" s="38" t="str">
        <f>IF(Kundendaten!C887="","",IF(Kundendaten!F887="","",Kundendaten!F887))</f>
        <v/>
      </c>
      <c r="G886" s="37" t="str">
        <f>IF(Kundendaten!C887="","",IF(Kundendaten!G887="","",Kundendaten!G887))</f>
        <v/>
      </c>
      <c r="H886" s="38" t="str">
        <f>IF(Kundendaten!C887="","",IF(Kundendaten!H887="","",Kundendaten!H887))</f>
        <v/>
      </c>
      <c r="I886" s="37" t="str">
        <f>IF(Kundendaten!C887="","",IF(Kundendaten!I887="","",IF(OR(UPPER(Kundendaten!I887)="D",UPPER(Kundendaten!I887)="DE",UPPER(Kundendaten!I887)="DEU",UPPER(Kundendaten!I887)="DEUTSCHLAND",UPPER(Kundendaten!I887)="GERMANY",UPPER(Kundendaten!I887)="GER"),"",IFERROR(UPPER(VLOOKUP(UPPER(Kundendaten!I887),Laendercodes!$A:$B,2,FALSE())),UPPER(Kundendaten!I887)))))</f>
        <v/>
      </c>
      <c r="J886" s="59" t="str">
        <f>IF(Kundendaten!C887="","",Einstellungen!$C$9-Kundendaten!J887)</f>
        <v/>
      </c>
      <c r="K886" s="37" t="str">
        <f>IF(Kundendaten!C887="","",IF(J886&lt;0,-1,IF(J886&gt;Einstellungen!$C$11,0,IF(J886&lt;=Einstellungen!$D$15,5,IF(J886&lt;=Einstellungen!$D$16,4,IF(J886&lt;=Einstellungen!$D$17,3,IF(J886&lt;=Einstellungen!$D$18,2,1)))))))</f>
        <v/>
      </c>
      <c r="L886" s="37" t="str">
        <f>IF(Kundendaten!C887="","",IF(J886&lt;0,-1,IF(J886&gt;Einstellungen!$C$11,0,IF(Kundendaten!K887&gt;=Einstellungen!$C$24,5,IF(Kundendaten!K887&gt;=Einstellungen!$C$25,4,IF(Kundendaten!K887&gt;=Einstellungen!$C$26,3,IF(Kundendaten!K887&gt;=Einstellungen!$C$27,2,1)))))))</f>
        <v/>
      </c>
      <c r="M886" s="37" t="str">
        <f>IF(Kundendaten!C887="","",IF(J886&lt;0,-1,IF(J886&gt;Einstellungen!$C$11,0,IF(Kundendaten!L887&gt;=Einstellungen!$C$32,5,IF(Kundendaten!L887&gt;=Einstellungen!$C$33,4,IF(Kundendaten!L887&gt;=Einstellungen!$C$34,3,IF(Kundendaten!L887&gt;=Einstellungen!$C$35,2,1)))))))</f>
        <v/>
      </c>
      <c r="N886" s="37" t="str">
        <f>IF(Kundendaten!C887="","",IF(K886=-1,"",IF(K886=0,0,IF(SUM(Einstellungen!$G$15,Einstellungen!$G$24,Einstellungen!$G$32)&lt;&gt;100,"—",ROUND((K886*Einstellungen!$G$15+L886*Einstellungen!$G$24+M886*Einstellungen!$G$32)/100,1)))))</f>
        <v/>
      </c>
      <c r="O886" s="37" t="str">
        <f>IF(Kundendaten!C887="","",IF(K886=-1,"⚠ Datenfehler",IF(K886=0,"Inaktiv",IF(SUM(Einstellungen!$G$15,Einstellungen!$G$24,Einstellungen!$G$32)&lt;&gt;100,"—",IF(N886&gt;=4,"Champion",IF(N886&gt;=3,"Entwicklung",IF(N886&gt;=2,"Gefährdet","Abwanderung")))))))</f>
        <v/>
      </c>
    </row>
    <row r="887" spans="2:15" ht="14.25" customHeight="1" x14ac:dyDescent="0.35">
      <c r="B887" s="37" t="str">
        <f>IF(Kundendaten!C888="","",Kundendaten!B888)</f>
        <v/>
      </c>
      <c r="C887" s="38" t="str">
        <f>IF(Kundendaten!C888="","",IF(Kundendaten!C888="","",Kundendaten!C888))</f>
        <v/>
      </c>
      <c r="D887" s="38" t="str">
        <f>IF(Kundendaten!C888="","",IF(Kundendaten!D888="","",Kundendaten!D888))</f>
        <v/>
      </c>
      <c r="E887" s="38" t="str">
        <f>IF(Kundendaten!C888="","",IF(Kundendaten!E888="","",Kundendaten!E888))</f>
        <v/>
      </c>
      <c r="F887" s="38" t="str">
        <f>IF(Kundendaten!C888="","",IF(Kundendaten!F888="","",Kundendaten!F888))</f>
        <v/>
      </c>
      <c r="G887" s="37" t="str">
        <f>IF(Kundendaten!C888="","",IF(Kundendaten!G888="","",Kundendaten!G888))</f>
        <v/>
      </c>
      <c r="H887" s="38" t="str">
        <f>IF(Kundendaten!C888="","",IF(Kundendaten!H888="","",Kundendaten!H888))</f>
        <v/>
      </c>
      <c r="I887" s="37" t="str">
        <f>IF(Kundendaten!C888="","",IF(Kundendaten!I888="","",IF(OR(UPPER(Kundendaten!I888)="D",UPPER(Kundendaten!I888)="DE",UPPER(Kundendaten!I888)="DEU",UPPER(Kundendaten!I888)="DEUTSCHLAND",UPPER(Kundendaten!I888)="GERMANY",UPPER(Kundendaten!I888)="GER"),"",IFERROR(UPPER(VLOOKUP(UPPER(Kundendaten!I888),Laendercodes!$A:$B,2,FALSE())),UPPER(Kundendaten!I888)))))</f>
        <v/>
      </c>
      <c r="J887" s="59" t="str">
        <f>IF(Kundendaten!C888="","",Einstellungen!$C$9-Kundendaten!J888)</f>
        <v/>
      </c>
      <c r="K887" s="37" t="str">
        <f>IF(Kundendaten!C888="","",IF(J887&lt;0,-1,IF(J887&gt;Einstellungen!$C$11,0,IF(J887&lt;=Einstellungen!$D$15,5,IF(J887&lt;=Einstellungen!$D$16,4,IF(J887&lt;=Einstellungen!$D$17,3,IF(J887&lt;=Einstellungen!$D$18,2,1)))))))</f>
        <v/>
      </c>
      <c r="L887" s="37" t="str">
        <f>IF(Kundendaten!C888="","",IF(J887&lt;0,-1,IF(J887&gt;Einstellungen!$C$11,0,IF(Kundendaten!K888&gt;=Einstellungen!$C$24,5,IF(Kundendaten!K888&gt;=Einstellungen!$C$25,4,IF(Kundendaten!K888&gt;=Einstellungen!$C$26,3,IF(Kundendaten!K888&gt;=Einstellungen!$C$27,2,1)))))))</f>
        <v/>
      </c>
      <c r="M887" s="37" t="str">
        <f>IF(Kundendaten!C888="","",IF(J887&lt;0,-1,IF(J887&gt;Einstellungen!$C$11,0,IF(Kundendaten!L888&gt;=Einstellungen!$C$32,5,IF(Kundendaten!L888&gt;=Einstellungen!$C$33,4,IF(Kundendaten!L888&gt;=Einstellungen!$C$34,3,IF(Kundendaten!L888&gt;=Einstellungen!$C$35,2,1)))))))</f>
        <v/>
      </c>
      <c r="N887" s="37" t="str">
        <f>IF(Kundendaten!C888="","",IF(K887=-1,"",IF(K887=0,0,IF(SUM(Einstellungen!$G$15,Einstellungen!$G$24,Einstellungen!$G$32)&lt;&gt;100,"—",ROUND((K887*Einstellungen!$G$15+L887*Einstellungen!$G$24+M887*Einstellungen!$G$32)/100,1)))))</f>
        <v/>
      </c>
      <c r="O887" s="37" t="str">
        <f>IF(Kundendaten!C888="","",IF(K887=-1,"⚠ Datenfehler",IF(K887=0,"Inaktiv",IF(SUM(Einstellungen!$G$15,Einstellungen!$G$24,Einstellungen!$G$32)&lt;&gt;100,"—",IF(N887&gt;=4,"Champion",IF(N887&gt;=3,"Entwicklung",IF(N887&gt;=2,"Gefährdet","Abwanderung")))))))</f>
        <v/>
      </c>
    </row>
    <row r="888" spans="2:15" ht="14.25" customHeight="1" x14ac:dyDescent="0.35">
      <c r="B888" s="37" t="str">
        <f>IF(Kundendaten!C889="","",Kundendaten!B889)</f>
        <v/>
      </c>
      <c r="C888" s="38" t="str">
        <f>IF(Kundendaten!C889="","",IF(Kundendaten!C889="","",Kundendaten!C889))</f>
        <v/>
      </c>
      <c r="D888" s="38" t="str">
        <f>IF(Kundendaten!C889="","",IF(Kundendaten!D889="","",Kundendaten!D889))</f>
        <v/>
      </c>
      <c r="E888" s="38" t="str">
        <f>IF(Kundendaten!C889="","",IF(Kundendaten!E889="","",Kundendaten!E889))</f>
        <v/>
      </c>
      <c r="F888" s="38" t="str">
        <f>IF(Kundendaten!C889="","",IF(Kundendaten!F889="","",Kundendaten!F889))</f>
        <v/>
      </c>
      <c r="G888" s="37" t="str">
        <f>IF(Kundendaten!C889="","",IF(Kundendaten!G889="","",Kundendaten!G889))</f>
        <v/>
      </c>
      <c r="H888" s="38" t="str">
        <f>IF(Kundendaten!C889="","",IF(Kundendaten!H889="","",Kundendaten!H889))</f>
        <v/>
      </c>
      <c r="I888" s="37" t="str">
        <f>IF(Kundendaten!C889="","",IF(Kundendaten!I889="","",IF(OR(UPPER(Kundendaten!I889)="D",UPPER(Kundendaten!I889)="DE",UPPER(Kundendaten!I889)="DEU",UPPER(Kundendaten!I889)="DEUTSCHLAND",UPPER(Kundendaten!I889)="GERMANY",UPPER(Kundendaten!I889)="GER"),"",IFERROR(UPPER(VLOOKUP(UPPER(Kundendaten!I889),Laendercodes!$A:$B,2,FALSE())),UPPER(Kundendaten!I889)))))</f>
        <v/>
      </c>
      <c r="J888" s="59" t="str">
        <f>IF(Kundendaten!C889="","",Einstellungen!$C$9-Kundendaten!J889)</f>
        <v/>
      </c>
      <c r="K888" s="37" t="str">
        <f>IF(Kundendaten!C889="","",IF(J888&lt;0,-1,IF(J888&gt;Einstellungen!$C$11,0,IF(J888&lt;=Einstellungen!$D$15,5,IF(J888&lt;=Einstellungen!$D$16,4,IF(J888&lt;=Einstellungen!$D$17,3,IF(J888&lt;=Einstellungen!$D$18,2,1)))))))</f>
        <v/>
      </c>
      <c r="L888" s="37" t="str">
        <f>IF(Kundendaten!C889="","",IF(J888&lt;0,-1,IF(J888&gt;Einstellungen!$C$11,0,IF(Kundendaten!K889&gt;=Einstellungen!$C$24,5,IF(Kundendaten!K889&gt;=Einstellungen!$C$25,4,IF(Kundendaten!K889&gt;=Einstellungen!$C$26,3,IF(Kundendaten!K889&gt;=Einstellungen!$C$27,2,1)))))))</f>
        <v/>
      </c>
      <c r="M888" s="37" t="str">
        <f>IF(Kundendaten!C889="","",IF(J888&lt;0,-1,IF(J888&gt;Einstellungen!$C$11,0,IF(Kundendaten!L889&gt;=Einstellungen!$C$32,5,IF(Kundendaten!L889&gt;=Einstellungen!$C$33,4,IF(Kundendaten!L889&gt;=Einstellungen!$C$34,3,IF(Kundendaten!L889&gt;=Einstellungen!$C$35,2,1)))))))</f>
        <v/>
      </c>
      <c r="N888" s="37" t="str">
        <f>IF(Kundendaten!C889="","",IF(K888=-1,"",IF(K888=0,0,IF(SUM(Einstellungen!$G$15,Einstellungen!$G$24,Einstellungen!$G$32)&lt;&gt;100,"—",ROUND((K888*Einstellungen!$G$15+L888*Einstellungen!$G$24+M888*Einstellungen!$G$32)/100,1)))))</f>
        <v/>
      </c>
      <c r="O888" s="37" t="str">
        <f>IF(Kundendaten!C889="","",IF(K888=-1,"⚠ Datenfehler",IF(K888=0,"Inaktiv",IF(SUM(Einstellungen!$G$15,Einstellungen!$G$24,Einstellungen!$G$32)&lt;&gt;100,"—",IF(N888&gt;=4,"Champion",IF(N888&gt;=3,"Entwicklung",IF(N888&gt;=2,"Gefährdet","Abwanderung")))))))</f>
        <v/>
      </c>
    </row>
    <row r="889" spans="2:15" ht="14.25" customHeight="1" x14ac:dyDescent="0.35">
      <c r="B889" s="37" t="str">
        <f>IF(Kundendaten!C890="","",Kundendaten!B890)</f>
        <v/>
      </c>
      <c r="C889" s="38" t="str">
        <f>IF(Kundendaten!C890="","",IF(Kundendaten!C890="","",Kundendaten!C890))</f>
        <v/>
      </c>
      <c r="D889" s="38" t="str">
        <f>IF(Kundendaten!C890="","",IF(Kundendaten!D890="","",Kundendaten!D890))</f>
        <v/>
      </c>
      <c r="E889" s="38" t="str">
        <f>IF(Kundendaten!C890="","",IF(Kundendaten!E890="","",Kundendaten!E890))</f>
        <v/>
      </c>
      <c r="F889" s="38" t="str">
        <f>IF(Kundendaten!C890="","",IF(Kundendaten!F890="","",Kundendaten!F890))</f>
        <v/>
      </c>
      <c r="G889" s="37" t="str">
        <f>IF(Kundendaten!C890="","",IF(Kundendaten!G890="","",Kundendaten!G890))</f>
        <v/>
      </c>
      <c r="H889" s="38" t="str">
        <f>IF(Kundendaten!C890="","",IF(Kundendaten!H890="","",Kundendaten!H890))</f>
        <v/>
      </c>
      <c r="I889" s="37" t="str">
        <f>IF(Kundendaten!C890="","",IF(Kundendaten!I890="","",IF(OR(UPPER(Kundendaten!I890)="D",UPPER(Kundendaten!I890)="DE",UPPER(Kundendaten!I890)="DEU",UPPER(Kundendaten!I890)="DEUTSCHLAND",UPPER(Kundendaten!I890)="GERMANY",UPPER(Kundendaten!I890)="GER"),"",IFERROR(UPPER(VLOOKUP(UPPER(Kundendaten!I890),Laendercodes!$A:$B,2,FALSE())),UPPER(Kundendaten!I890)))))</f>
        <v/>
      </c>
      <c r="J889" s="59" t="str">
        <f>IF(Kundendaten!C890="","",Einstellungen!$C$9-Kundendaten!J890)</f>
        <v/>
      </c>
      <c r="K889" s="37" t="str">
        <f>IF(Kundendaten!C890="","",IF(J889&lt;0,-1,IF(J889&gt;Einstellungen!$C$11,0,IF(J889&lt;=Einstellungen!$D$15,5,IF(J889&lt;=Einstellungen!$D$16,4,IF(J889&lt;=Einstellungen!$D$17,3,IF(J889&lt;=Einstellungen!$D$18,2,1)))))))</f>
        <v/>
      </c>
      <c r="L889" s="37" t="str">
        <f>IF(Kundendaten!C890="","",IF(J889&lt;0,-1,IF(J889&gt;Einstellungen!$C$11,0,IF(Kundendaten!K890&gt;=Einstellungen!$C$24,5,IF(Kundendaten!K890&gt;=Einstellungen!$C$25,4,IF(Kundendaten!K890&gt;=Einstellungen!$C$26,3,IF(Kundendaten!K890&gt;=Einstellungen!$C$27,2,1)))))))</f>
        <v/>
      </c>
      <c r="M889" s="37" t="str">
        <f>IF(Kundendaten!C890="","",IF(J889&lt;0,-1,IF(J889&gt;Einstellungen!$C$11,0,IF(Kundendaten!L890&gt;=Einstellungen!$C$32,5,IF(Kundendaten!L890&gt;=Einstellungen!$C$33,4,IF(Kundendaten!L890&gt;=Einstellungen!$C$34,3,IF(Kundendaten!L890&gt;=Einstellungen!$C$35,2,1)))))))</f>
        <v/>
      </c>
      <c r="N889" s="37" t="str">
        <f>IF(Kundendaten!C890="","",IF(K889=-1,"",IF(K889=0,0,IF(SUM(Einstellungen!$G$15,Einstellungen!$G$24,Einstellungen!$G$32)&lt;&gt;100,"—",ROUND((K889*Einstellungen!$G$15+L889*Einstellungen!$G$24+M889*Einstellungen!$G$32)/100,1)))))</f>
        <v/>
      </c>
      <c r="O889" s="37" t="str">
        <f>IF(Kundendaten!C890="","",IF(K889=-1,"⚠ Datenfehler",IF(K889=0,"Inaktiv",IF(SUM(Einstellungen!$G$15,Einstellungen!$G$24,Einstellungen!$G$32)&lt;&gt;100,"—",IF(N889&gt;=4,"Champion",IF(N889&gt;=3,"Entwicklung",IF(N889&gt;=2,"Gefährdet","Abwanderung")))))))</f>
        <v/>
      </c>
    </row>
    <row r="890" spans="2:15" ht="14.25" customHeight="1" x14ac:dyDescent="0.35">
      <c r="B890" s="37" t="str">
        <f>IF(Kundendaten!C891="","",Kundendaten!B891)</f>
        <v/>
      </c>
      <c r="C890" s="38" t="str">
        <f>IF(Kundendaten!C891="","",IF(Kundendaten!C891="","",Kundendaten!C891))</f>
        <v/>
      </c>
      <c r="D890" s="38" t="str">
        <f>IF(Kundendaten!C891="","",IF(Kundendaten!D891="","",Kundendaten!D891))</f>
        <v/>
      </c>
      <c r="E890" s="38" t="str">
        <f>IF(Kundendaten!C891="","",IF(Kundendaten!E891="","",Kundendaten!E891))</f>
        <v/>
      </c>
      <c r="F890" s="38" t="str">
        <f>IF(Kundendaten!C891="","",IF(Kundendaten!F891="","",Kundendaten!F891))</f>
        <v/>
      </c>
      <c r="G890" s="37" t="str">
        <f>IF(Kundendaten!C891="","",IF(Kundendaten!G891="","",Kundendaten!G891))</f>
        <v/>
      </c>
      <c r="H890" s="38" t="str">
        <f>IF(Kundendaten!C891="","",IF(Kundendaten!H891="","",Kundendaten!H891))</f>
        <v/>
      </c>
      <c r="I890" s="37" t="str">
        <f>IF(Kundendaten!C891="","",IF(Kundendaten!I891="","",IF(OR(UPPER(Kundendaten!I891)="D",UPPER(Kundendaten!I891)="DE",UPPER(Kundendaten!I891)="DEU",UPPER(Kundendaten!I891)="DEUTSCHLAND",UPPER(Kundendaten!I891)="GERMANY",UPPER(Kundendaten!I891)="GER"),"",IFERROR(UPPER(VLOOKUP(UPPER(Kundendaten!I891),Laendercodes!$A:$B,2,FALSE())),UPPER(Kundendaten!I891)))))</f>
        <v/>
      </c>
      <c r="J890" s="59" t="str">
        <f>IF(Kundendaten!C891="","",Einstellungen!$C$9-Kundendaten!J891)</f>
        <v/>
      </c>
      <c r="K890" s="37" t="str">
        <f>IF(Kundendaten!C891="","",IF(J890&lt;0,-1,IF(J890&gt;Einstellungen!$C$11,0,IF(J890&lt;=Einstellungen!$D$15,5,IF(J890&lt;=Einstellungen!$D$16,4,IF(J890&lt;=Einstellungen!$D$17,3,IF(J890&lt;=Einstellungen!$D$18,2,1)))))))</f>
        <v/>
      </c>
      <c r="L890" s="37" t="str">
        <f>IF(Kundendaten!C891="","",IF(J890&lt;0,-1,IF(J890&gt;Einstellungen!$C$11,0,IF(Kundendaten!K891&gt;=Einstellungen!$C$24,5,IF(Kundendaten!K891&gt;=Einstellungen!$C$25,4,IF(Kundendaten!K891&gt;=Einstellungen!$C$26,3,IF(Kundendaten!K891&gt;=Einstellungen!$C$27,2,1)))))))</f>
        <v/>
      </c>
      <c r="M890" s="37" t="str">
        <f>IF(Kundendaten!C891="","",IF(J890&lt;0,-1,IF(J890&gt;Einstellungen!$C$11,0,IF(Kundendaten!L891&gt;=Einstellungen!$C$32,5,IF(Kundendaten!L891&gt;=Einstellungen!$C$33,4,IF(Kundendaten!L891&gt;=Einstellungen!$C$34,3,IF(Kundendaten!L891&gt;=Einstellungen!$C$35,2,1)))))))</f>
        <v/>
      </c>
      <c r="N890" s="37" t="str">
        <f>IF(Kundendaten!C891="","",IF(K890=-1,"",IF(K890=0,0,IF(SUM(Einstellungen!$G$15,Einstellungen!$G$24,Einstellungen!$G$32)&lt;&gt;100,"—",ROUND((K890*Einstellungen!$G$15+L890*Einstellungen!$G$24+M890*Einstellungen!$G$32)/100,1)))))</f>
        <v/>
      </c>
      <c r="O890" s="37" t="str">
        <f>IF(Kundendaten!C891="","",IF(K890=-1,"⚠ Datenfehler",IF(K890=0,"Inaktiv",IF(SUM(Einstellungen!$G$15,Einstellungen!$G$24,Einstellungen!$G$32)&lt;&gt;100,"—",IF(N890&gt;=4,"Champion",IF(N890&gt;=3,"Entwicklung",IF(N890&gt;=2,"Gefährdet","Abwanderung")))))))</f>
        <v/>
      </c>
    </row>
    <row r="891" spans="2:15" ht="14.25" customHeight="1" x14ac:dyDescent="0.35">
      <c r="B891" s="37" t="str">
        <f>IF(Kundendaten!C892="","",Kundendaten!B892)</f>
        <v/>
      </c>
      <c r="C891" s="38" t="str">
        <f>IF(Kundendaten!C892="","",IF(Kundendaten!C892="","",Kundendaten!C892))</f>
        <v/>
      </c>
      <c r="D891" s="38" t="str">
        <f>IF(Kundendaten!C892="","",IF(Kundendaten!D892="","",Kundendaten!D892))</f>
        <v/>
      </c>
      <c r="E891" s="38" t="str">
        <f>IF(Kundendaten!C892="","",IF(Kundendaten!E892="","",Kundendaten!E892))</f>
        <v/>
      </c>
      <c r="F891" s="38" t="str">
        <f>IF(Kundendaten!C892="","",IF(Kundendaten!F892="","",Kundendaten!F892))</f>
        <v/>
      </c>
      <c r="G891" s="37" t="str">
        <f>IF(Kundendaten!C892="","",IF(Kundendaten!G892="","",Kundendaten!G892))</f>
        <v/>
      </c>
      <c r="H891" s="38" t="str">
        <f>IF(Kundendaten!C892="","",IF(Kundendaten!H892="","",Kundendaten!H892))</f>
        <v/>
      </c>
      <c r="I891" s="37" t="str">
        <f>IF(Kundendaten!C892="","",IF(Kundendaten!I892="","",IF(OR(UPPER(Kundendaten!I892)="D",UPPER(Kundendaten!I892)="DE",UPPER(Kundendaten!I892)="DEU",UPPER(Kundendaten!I892)="DEUTSCHLAND",UPPER(Kundendaten!I892)="GERMANY",UPPER(Kundendaten!I892)="GER"),"",IFERROR(UPPER(VLOOKUP(UPPER(Kundendaten!I892),Laendercodes!$A:$B,2,FALSE())),UPPER(Kundendaten!I892)))))</f>
        <v/>
      </c>
      <c r="J891" s="59" t="str">
        <f>IF(Kundendaten!C892="","",Einstellungen!$C$9-Kundendaten!J892)</f>
        <v/>
      </c>
      <c r="K891" s="37" t="str">
        <f>IF(Kundendaten!C892="","",IF(J891&lt;0,-1,IF(J891&gt;Einstellungen!$C$11,0,IF(J891&lt;=Einstellungen!$D$15,5,IF(J891&lt;=Einstellungen!$D$16,4,IF(J891&lt;=Einstellungen!$D$17,3,IF(J891&lt;=Einstellungen!$D$18,2,1)))))))</f>
        <v/>
      </c>
      <c r="L891" s="37" t="str">
        <f>IF(Kundendaten!C892="","",IF(J891&lt;0,-1,IF(J891&gt;Einstellungen!$C$11,0,IF(Kundendaten!K892&gt;=Einstellungen!$C$24,5,IF(Kundendaten!K892&gt;=Einstellungen!$C$25,4,IF(Kundendaten!K892&gt;=Einstellungen!$C$26,3,IF(Kundendaten!K892&gt;=Einstellungen!$C$27,2,1)))))))</f>
        <v/>
      </c>
      <c r="M891" s="37" t="str">
        <f>IF(Kundendaten!C892="","",IF(J891&lt;0,-1,IF(J891&gt;Einstellungen!$C$11,0,IF(Kundendaten!L892&gt;=Einstellungen!$C$32,5,IF(Kundendaten!L892&gt;=Einstellungen!$C$33,4,IF(Kundendaten!L892&gt;=Einstellungen!$C$34,3,IF(Kundendaten!L892&gt;=Einstellungen!$C$35,2,1)))))))</f>
        <v/>
      </c>
      <c r="N891" s="37" t="str">
        <f>IF(Kundendaten!C892="","",IF(K891=-1,"",IF(K891=0,0,IF(SUM(Einstellungen!$G$15,Einstellungen!$G$24,Einstellungen!$G$32)&lt;&gt;100,"—",ROUND((K891*Einstellungen!$G$15+L891*Einstellungen!$G$24+M891*Einstellungen!$G$32)/100,1)))))</f>
        <v/>
      </c>
      <c r="O891" s="37" t="str">
        <f>IF(Kundendaten!C892="","",IF(K891=-1,"⚠ Datenfehler",IF(K891=0,"Inaktiv",IF(SUM(Einstellungen!$G$15,Einstellungen!$G$24,Einstellungen!$G$32)&lt;&gt;100,"—",IF(N891&gt;=4,"Champion",IF(N891&gt;=3,"Entwicklung",IF(N891&gt;=2,"Gefährdet","Abwanderung")))))))</f>
        <v/>
      </c>
    </row>
    <row r="892" spans="2:15" ht="14.25" customHeight="1" x14ac:dyDescent="0.35">
      <c r="B892" s="37" t="str">
        <f>IF(Kundendaten!C893="","",Kundendaten!B893)</f>
        <v/>
      </c>
      <c r="C892" s="38" t="str">
        <f>IF(Kundendaten!C893="","",IF(Kundendaten!C893="","",Kundendaten!C893))</f>
        <v/>
      </c>
      <c r="D892" s="38" t="str">
        <f>IF(Kundendaten!C893="","",IF(Kundendaten!D893="","",Kundendaten!D893))</f>
        <v/>
      </c>
      <c r="E892" s="38" t="str">
        <f>IF(Kundendaten!C893="","",IF(Kundendaten!E893="","",Kundendaten!E893))</f>
        <v/>
      </c>
      <c r="F892" s="38" t="str">
        <f>IF(Kundendaten!C893="","",IF(Kundendaten!F893="","",Kundendaten!F893))</f>
        <v/>
      </c>
      <c r="G892" s="37" t="str">
        <f>IF(Kundendaten!C893="","",IF(Kundendaten!G893="","",Kundendaten!G893))</f>
        <v/>
      </c>
      <c r="H892" s="38" t="str">
        <f>IF(Kundendaten!C893="","",IF(Kundendaten!H893="","",Kundendaten!H893))</f>
        <v/>
      </c>
      <c r="I892" s="37" t="str">
        <f>IF(Kundendaten!C893="","",IF(Kundendaten!I893="","",IF(OR(UPPER(Kundendaten!I893)="D",UPPER(Kundendaten!I893)="DE",UPPER(Kundendaten!I893)="DEU",UPPER(Kundendaten!I893)="DEUTSCHLAND",UPPER(Kundendaten!I893)="GERMANY",UPPER(Kundendaten!I893)="GER"),"",IFERROR(UPPER(VLOOKUP(UPPER(Kundendaten!I893),Laendercodes!$A:$B,2,FALSE())),UPPER(Kundendaten!I893)))))</f>
        <v/>
      </c>
      <c r="J892" s="59" t="str">
        <f>IF(Kundendaten!C893="","",Einstellungen!$C$9-Kundendaten!J893)</f>
        <v/>
      </c>
      <c r="K892" s="37" t="str">
        <f>IF(Kundendaten!C893="","",IF(J892&lt;0,-1,IF(J892&gt;Einstellungen!$C$11,0,IF(J892&lt;=Einstellungen!$D$15,5,IF(J892&lt;=Einstellungen!$D$16,4,IF(J892&lt;=Einstellungen!$D$17,3,IF(J892&lt;=Einstellungen!$D$18,2,1)))))))</f>
        <v/>
      </c>
      <c r="L892" s="37" t="str">
        <f>IF(Kundendaten!C893="","",IF(J892&lt;0,-1,IF(J892&gt;Einstellungen!$C$11,0,IF(Kundendaten!K893&gt;=Einstellungen!$C$24,5,IF(Kundendaten!K893&gt;=Einstellungen!$C$25,4,IF(Kundendaten!K893&gt;=Einstellungen!$C$26,3,IF(Kundendaten!K893&gt;=Einstellungen!$C$27,2,1)))))))</f>
        <v/>
      </c>
      <c r="M892" s="37" t="str">
        <f>IF(Kundendaten!C893="","",IF(J892&lt;0,-1,IF(J892&gt;Einstellungen!$C$11,0,IF(Kundendaten!L893&gt;=Einstellungen!$C$32,5,IF(Kundendaten!L893&gt;=Einstellungen!$C$33,4,IF(Kundendaten!L893&gt;=Einstellungen!$C$34,3,IF(Kundendaten!L893&gt;=Einstellungen!$C$35,2,1)))))))</f>
        <v/>
      </c>
      <c r="N892" s="37" t="str">
        <f>IF(Kundendaten!C893="","",IF(K892=-1,"",IF(K892=0,0,IF(SUM(Einstellungen!$G$15,Einstellungen!$G$24,Einstellungen!$G$32)&lt;&gt;100,"—",ROUND((K892*Einstellungen!$G$15+L892*Einstellungen!$G$24+M892*Einstellungen!$G$32)/100,1)))))</f>
        <v/>
      </c>
      <c r="O892" s="37" t="str">
        <f>IF(Kundendaten!C893="","",IF(K892=-1,"⚠ Datenfehler",IF(K892=0,"Inaktiv",IF(SUM(Einstellungen!$G$15,Einstellungen!$G$24,Einstellungen!$G$32)&lt;&gt;100,"—",IF(N892&gt;=4,"Champion",IF(N892&gt;=3,"Entwicklung",IF(N892&gt;=2,"Gefährdet","Abwanderung")))))))</f>
        <v/>
      </c>
    </row>
    <row r="893" spans="2:15" ht="14.25" customHeight="1" x14ac:dyDescent="0.35">
      <c r="B893" s="37" t="str">
        <f>IF(Kundendaten!C894="","",Kundendaten!B894)</f>
        <v/>
      </c>
      <c r="C893" s="38" t="str">
        <f>IF(Kundendaten!C894="","",IF(Kundendaten!C894="","",Kundendaten!C894))</f>
        <v/>
      </c>
      <c r="D893" s="38" t="str">
        <f>IF(Kundendaten!C894="","",IF(Kundendaten!D894="","",Kundendaten!D894))</f>
        <v/>
      </c>
      <c r="E893" s="38" t="str">
        <f>IF(Kundendaten!C894="","",IF(Kundendaten!E894="","",Kundendaten!E894))</f>
        <v/>
      </c>
      <c r="F893" s="38" t="str">
        <f>IF(Kundendaten!C894="","",IF(Kundendaten!F894="","",Kundendaten!F894))</f>
        <v/>
      </c>
      <c r="G893" s="37" t="str">
        <f>IF(Kundendaten!C894="","",IF(Kundendaten!G894="","",Kundendaten!G894))</f>
        <v/>
      </c>
      <c r="H893" s="38" t="str">
        <f>IF(Kundendaten!C894="","",IF(Kundendaten!H894="","",Kundendaten!H894))</f>
        <v/>
      </c>
      <c r="I893" s="37" t="str">
        <f>IF(Kundendaten!C894="","",IF(Kundendaten!I894="","",IF(OR(UPPER(Kundendaten!I894)="D",UPPER(Kundendaten!I894)="DE",UPPER(Kundendaten!I894)="DEU",UPPER(Kundendaten!I894)="DEUTSCHLAND",UPPER(Kundendaten!I894)="GERMANY",UPPER(Kundendaten!I894)="GER"),"",IFERROR(UPPER(VLOOKUP(UPPER(Kundendaten!I894),Laendercodes!$A:$B,2,FALSE())),UPPER(Kundendaten!I894)))))</f>
        <v/>
      </c>
      <c r="J893" s="59" t="str">
        <f>IF(Kundendaten!C894="","",Einstellungen!$C$9-Kundendaten!J894)</f>
        <v/>
      </c>
      <c r="K893" s="37" t="str">
        <f>IF(Kundendaten!C894="","",IF(J893&lt;0,-1,IF(J893&gt;Einstellungen!$C$11,0,IF(J893&lt;=Einstellungen!$D$15,5,IF(J893&lt;=Einstellungen!$D$16,4,IF(J893&lt;=Einstellungen!$D$17,3,IF(J893&lt;=Einstellungen!$D$18,2,1)))))))</f>
        <v/>
      </c>
      <c r="L893" s="37" t="str">
        <f>IF(Kundendaten!C894="","",IF(J893&lt;0,-1,IF(J893&gt;Einstellungen!$C$11,0,IF(Kundendaten!K894&gt;=Einstellungen!$C$24,5,IF(Kundendaten!K894&gt;=Einstellungen!$C$25,4,IF(Kundendaten!K894&gt;=Einstellungen!$C$26,3,IF(Kundendaten!K894&gt;=Einstellungen!$C$27,2,1)))))))</f>
        <v/>
      </c>
      <c r="M893" s="37" t="str">
        <f>IF(Kundendaten!C894="","",IF(J893&lt;0,-1,IF(J893&gt;Einstellungen!$C$11,0,IF(Kundendaten!L894&gt;=Einstellungen!$C$32,5,IF(Kundendaten!L894&gt;=Einstellungen!$C$33,4,IF(Kundendaten!L894&gt;=Einstellungen!$C$34,3,IF(Kundendaten!L894&gt;=Einstellungen!$C$35,2,1)))))))</f>
        <v/>
      </c>
      <c r="N893" s="37" t="str">
        <f>IF(Kundendaten!C894="","",IF(K893=-1,"",IF(K893=0,0,IF(SUM(Einstellungen!$G$15,Einstellungen!$G$24,Einstellungen!$G$32)&lt;&gt;100,"—",ROUND((K893*Einstellungen!$G$15+L893*Einstellungen!$G$24+M893*Einstellungen!$G$32)/100,1)))))</f>
        <v/>
      </c>
      <c r="O893" s="37" t="str">
        <f>IF(Kundendaten!C894="","",IF(K893=-1,"⚠ Datenfehler",IF(K893=0,"Inaktiv",IF(SUM(Einstellungen!$G$15,Einstellungen!$G$24,Einstellungen!$G$32)&lt;&gt;100,"—",IF(N893&gt;=4,"Champion",IF(N893&gt;=3,"Entwicklung",IF(N893&gt;=2,"Gefährdet","Abwanderung")))))))</f>
        <v/>
      </c>
    </row>
    <row r="894" spans="2:15" ht="14.25" customHeight="1" x14ac:dyDescent="0.35">
      <c r="B894" s="37" t="str">
        <f>IF(Kundendaten!C895="","",Kundendaten!B895)</f>
        <v/>
      </c>
      <c r="C894" s="38" t="str">
        <f>IF(Kundendaten!C895="","",IF(Kundendaten!C895="","",Kundendaten!C895))</f>
        <v/>
      </c>
      <c r="D894" s="38" t="str">
        <f>IF(Kundendaten!C895="","",IF(Kundendaten!D895="","",Kundendaten!D895))</f>
        <v/>
      </c>
      <c r="E894" s="38" t="str">
        <f>IF(Kundendaten!C895="","",IF(Kundendaten!E895="","",Kundendaten!E895))</f>
        <v/>
      </c>
      <c r="F894" s="38" t="str">
        <f>IF(Kundendaten!C895="","",IF(Kundendaten!F895="","",Kundendaten!F895))</f>
        <v/>
      </c>
      <c r="G894" s="37" t="str">
        <f>IF(Kundendaten!C895="","",IF(Kundendaten!G895="","",Kundendaten!G895))</f>
        <v/>
      </c>
      <c r="H894" s="38" t="str">
        <f>IF(Kundendaten!C895="","",IF(Kundendaten!H895="","",Kundendaten!H895))</f>
        <v/>
      </c>
      <c r="I894" s="37" t="str">
        <f>IF(Kundendaten!C895="","",IF(Kundendaten!I895="","",IF(OR(UPPER(Kundendaten!I895)="D",UPPER(Kundendaten!I895)="DE",UPPER(Kundendaten!I895)="DEU",UPPER(Kundendaten!I895)="DEUTSCHLAND",UPPER(Kundendaten!I895)="GERMANY",UPPER(Kundendaten!I895)="GER"),"",IFERROR(UPPER(VLOOKUP(UPPER(Kundendaten!I895),Laendercodes!$A:$B,2,FALSE())),UPPER(Kundendaten!I895)))))</f>
        <v/>
      </c>
      <c r="J894" s="59" t="str">
        <f>IF(Kundendaten!C895="","",Einstellungen!$C$9-Kundendaten!J895)</f>
        <v/>
      </c>
      <c r="K894" s="37" t="str">
        <f>IF(Kundendaten!C895="","",IF(J894&lt;0,-1,IF(J894&gt;Einstellungen!$C$11,0,IF(J894&lt;=Einstellungen!$D$15,5,IF(J894&lt;=Einstellungen!$D$16,4,IF(J894&lt;=Einstellungen!$D$17,3,IF(J894&lt;=Einstellungen!$D$18,2,1)))))))</f>
        <v/>
      </c>
      <c r="L894" s="37" t="str">
        <f>IF(Kundendaten!C895="","",IF(J894&lt;0,-1,IF(J894&gt;Einstellungen!$C$11,0,IF(Kundendaten!K895&gt;=Einstellungen!$C$24,5,IF(Kundendaten!K895&gt;=Einstellungen!$C$25,4,IF(Kundendaten!K895&gt;=Einstellungen!$C$26,3,IF(Kundendaten!K895&gt;=Einstellungen!$C$27,2,1)))))))</f>
        <v/>
      </c>
      <c r="M894" s="37" t="str">
        <f>IF(Kundendaten!C895="","",IF(J894&lt;0,-1,IF(J894&gt;Einstellungen!$C$11,0,IF(Kundendaten!L895&gt;=Einstellungen!$C$32,5,IF(Kundendaten!L895&gt;=Einstellungen!$C$33,4,IF(Kundendaten!L895&gt;=Einstellungen!$C$34,3,IF(Kundendaten!L895&gt;=Einstellungen!$C$35,2,1)))))))</f>
        <v/>
      </c>
      <c r="N894" s="37" t="str">
        <f>IF(Kundendaten!C895="","",IF(K894=-1,"",IF(K894=0,0,IF(SUM(Einstellungen!$G$15,Einstellungen!$G$24,Einstellungen!$G$32)&lt;&gt;100,"—",ROUND((K894*Einstellungen!$G$15+L894*Einstellungen!$G$24+M894*Einstellungen!$G$32)/100,1)))))</f>
        <v/>
      </c>
      <c r="O894" s="37" t="str">
        <f>IF(Kundendaten!C895="","",IF(K894=-1,"⚠ Datenfehler",IF(K894=0,"Inaktiv",IF(SUM(Einstellungen!$G$15,Einstellungen!$G$24,Einstellungen!$G$32)&lt;&gt;100,"—",IF(N894&gt;=4,"Champion",IF(N894&gt;=3,"Entwicklung",IF(N894&gt;=2,"Gefährdet","Abwanderung")))))))</f>
        <v/>
      </c>
    </row>
    <row r="895" spans="2:15" ht="14.25" customHeight="1" x14ac:dyDescent="0.35">
      <c r="B895" s="37" t="str">
        <f>IF(Kundendaten!C896="","",Kundendaten!B896)</f>
        <v/>
      </c>
      <c r="C895" s="38" t="str">
        <f>IF(Kundendaten!C896="","",IF(Kundendaten!C896="","",Kundendaten!C896))</f>
        <v/>
      </c>
      <c r="D895" s="38" t="str">
        <f>IF(Kundendaten!C896="","",IF(Kundendaten!D896="","",Kundendaten!D896))</f>
        <v/>
      </c>
      <c r="E895" s="38" t="str">
        <f>IF(Kundendaten!C896="","",IF(Kundendaten!E896="","",Kundendaten!E896))</f>
        <v/>
      </c>
      <c r="F895" s="38" t="str">
        <f>IF(Kundendaten!C896="","",IF(Kundendaten!F896="","",Kundendaten!F896))</f>
        <v/>
      </c>
      <c r="G895" s="37" t="str">
        <f>IF(Kundendaten!C896="","",IF(Kundendaten!G896="","",Kundendaten!G896))</f>
        <v/>
      </c>
      <c r="H895" s="38" t="str">
        <f>IF(Kundendaten!C896="","",IF(Kundendaten!H896="","",Kundendaten!H896))</f>
        <v/>
      </c>
      <c r="I895" s="37" t="str">
        <f>IF(Kundendaten!C896="","",IF(Kundendaten!I896="","",IF(OR(UPPER(Kundendaten!I896)="D",UPPER(Kundendaten!I896)="DE",UPPER(Kundendaten!I896)="DEU",UPPER(Kundendaten!I896)="DEUTSCHLAND",UPPER(Kundendaten!I896)="GERMANY",UPPER(Kundendaten!I896)="GER"),"",IFERROR(UPPER(VLOOKUP(UPPER(Kundendaten!I896),Laendercodes!$A:$B,2,FALSE())),UPPER(Kundendaten!I896)))))</f>
        <v/>
      </c>
      <c r="J895" s="59" t="str">
        <f>IF(Kundendaten!C896="","",Einstellungen!$C$9-Kundendaten!J896)</f>
        <v/>
      </c>
      <c r="K895" s="37" t="str">
        <f>IF(Kundendaten!C896="","",IF(J895&lt;0,-1,IF(J895&gt;Einstellungen!$C$11,0,IF(J895&lt;=Einstellungen!$D$15,5,IF(J895&lt;=Einstellungen!$D$16,4,IF(J895&lt;=Einstellungen!$D$17,3,IF(J895&lt;=Einstellungen!$D$18,2,1)))))))</f>
        <v/>
      </c>
      <c r="L895" s="37" t="str">
        <f>IF(Kundendaten!C896="","",IF(J895&lt;0,-1,IF(J895&gt;Einstellungen!$C$11,0,IF(Kundendaten!K896&gt;=Einstellungen!$C$24,5,IF(Kundendaten!K896&gt;=Einstellungen!$C$25,4,IF(Kundendaten!K896&gt;=Einstellungen!$C$26,3,IF(Kundendaten!K896&gt;=Einstellungen!$C$27,2,1)))))))</f>
        <v/>
      </c>
      <c r="M895" s="37" t="str">
        <f>IF(Kundendaten!C896="","",IF(J895&lt;0,-1,IF(J895&gt;Einstellungen!$C$11,0,IF(Kundendaten!L896&gt;=Einstellungen!$C$32,5,IF(Kundendaten!L896&gt;=Einstellungen!$C$33,4,IF(Kundendaten!L896&gt;=Einstellungen!$C$34,3,IF(Kundendaten!L896&gt;=Einstellungen!$C$35,2,1)))))))</f>
        <v/>
      </c>
      <c r="N895" s="37" t="str">
        <f>IF(Kundendaten!C896="","",IF(K895=-1,"",IF(K895=0,0,IF(SUM(Einstellungen!$G$15,Einstellungen!$G$24,Einstellungen!$G$32)&lt;&gt;100,"—",ROUND((K895*Einstellungen!$G$15+L895*Einstellungen!$G$24+M895*Einstellungen!$G$32)/100,1)))))</f>
        <v/>
      </c>
      <c r="O895" s="37" t="str">
        <f>IF(Kundendaten!C896="","",IF(K895=-1,"⚠ Datenfehler",IF(K895=0,"Inaktiv",IF(SUM(Einstellungen!$G$15,Einstellungen!$G$24,Einstellungen!$G$32)&lt;&gt;100,"—",IF(N895&gt;=4,"Champion",IF(N895&gt;=3,"Entwicklung",IF(N895&gt;=2,"Gefährdet","Abwanderung")))))))</f>
        <v/>
      </c>
    </row>
    <row r="896" spans="2:15" ht="14.25" customHeight="1" x14ac:dyDescent="0.35">
      <c r="B896" s="37" t="str">
        <f>IF(Kundendaten!C897="","",Kundendaten!B897)</f>
        <v/>
      </c>
      <c r="C896" s="38" t="str">
        <f>IF(Kundendaten!C897="","",IF(Kundendaten!C897="","",Kundendaten!C897))</f>
        <v/>
      </c>
      <c r="D896" s="38" t="str">
        <f>IF(Kundendaten!C897="","",IF(Kundendaten!D897="","",Kundendaten!D897))</f>
        <v/>
      </c>
      <c r="E896" s="38" t="str">
        <f>IF(Kundendaten!C897="","",IF(Kundendaten!E897="","",Kundendaten!E897))</f>
        <v/>
      </c>
      <c r="F896" s="38" t="str">
        <f>IF(Kundendaten!C897="","",IF(Kundendaten!F897="","",Kundendaten!F897))</f>
        <v/>
      </c>
      <c r="G896" s="37" t="str">
        <f>IF(Kundendaten!C897="","",IF(Kundendaten!G897="","",Kundendaten!G897))</f>
        <v/>
      </c>
      <c r="H896" s="38" t="str">
        <f>IF(Kundendaten!C897="","",IF(Kundendaten!H897="","",Kundendaten!H897))</f>
        <v/>
      </c>
      <c r="I896" s="37" t="str">
        <f>IF(Kundendaten!C897="","",IF(Kundendaten!I897="","",IF(OR(UPPER(Kundendaten!I897)="D",UPPER(Kundendaten!I897)="DE",UPPER(Kundendaten!I897)="DEU",UPPER(Kundendaten!I897)="DEUTSCHLAND",UPPER(Kundendaten!I897)="GERMANY",UPPER(Kundendaten!I897)="GER"),"",IFERROR(UPPER(VLOOKUP(UPPER(Kundendaten!I897),Laendercodes!$A:$B,2,FALSE())),UPPER(Kundendaten!I897)))))</f>
        <v/>
      </c>
      <c r="J896" s="59" t="str">
        <f>IF(Kundendaten!C897="","",Einstellungen!$C$9-Kundendaten!J897)</f>
        <v/>
      </c>
      <c r="K896" s="37" t="str">
        <f>IF(Kundendaten!C897="","",IF(J896&lt;0,-1,IF(J896&gt;Einstellungen!$C$11,0,IF(J896&lt;=Einstellungen!$D$15,5,IF(J896&lt;=Einstellungen!$D$16,4,IF(J896&lt;=Einstellungen!$D$17,3,IF(J896&lt;=Einstellungen!$D$18,2,1)))))))</f>
        <v/>
      </c>
      <c r="L896" s="37" t="str">
        <f>IF(Kundendaten!C897="","",IF(J896&lt;0,-1,IF(J896&gt;Einstellungen!$C$11,0,IF(Kundendaten!K897&gt;=Einstellungen!$C$24,5,IF(Kundendaten!K897&gt;=Einstellungen!$C$25,4,IF(Kundendaten!K897&gt;=Einstellungen!$C$26,3,IF(Kundendaten!K897&gt;=Einstellungen!$C$27,2,1)))))))</f>
        <v/>
      </c>
      <c r="M896" s="37" t="str">
        <f>IF(Kundendaten!C897="","",IF(J896&lt;0,-1,IF(J896&gt;Einstellungen!$C$11,0,IF(Kundendaten!L897&gt;=Einstellungen!$C$32,5,IF(Kundendaten!L897&gt;=Einstellungen!$C$33,4,IF(Kundendaten!L897&gt;=Einstellungen!$C$34,3,IF(Kundendaten!L897&gt;=Einstellungen!$C$35,2,1)))))))</f>
        <v/>
      </c>
      <c r="N896" s="37" t="str">
        <f>IF(Kundendaten!C897="","",IF(K896=-1,"",IF(K896=0,0,IF(SUM(Einstellungen!$G$15,Einstellungen!$G$24,Einstellungen!$G$32)&lt;&gt;100,"—",ROUND((K896*Einstellungen!$G$15+L896*Einstellungen!$G$24+M896*Einstellungen!$G$32)/100,1)))))</f>
        <v/>
      </c>
      <c r="O896" s="37" t="str">
        <f>IF(Kundendaten!C897="","",IF(K896=-1,"⚠ Datenfehler",IF(K896=0,"Inaktiv",IF(SUM(Einstellungen!$G$15,Einstellungen!$G$24,Einstellungen!$G$32)&lt;&gt;100,"—",IF(N896&gt;=4,"Champion",IF(N896&gt;=3,"Entwicklung",IF(N896&gt;=2,"Gefährdet","Abwanderung")))))))</f>
        <v/>
      </c>
    </row>
    <row r="897" spans="2:15" ht="14.25" customHeight="1" x14ac:dyDescent="0.35">
      <c r="B897" s="37" t="str">
        <f>IF(Kundendaten!C898="","",Kundendaten!B898)</f>
        <v/>
      </c>
      <c r="C897" s="38" t="str">
        <f>IF(Kundendaten!C898="","",IF(Kundendaten!C898="","",Kundendaten!C898))</f>
        <v/>
      </c>
      <c r="D897" s="38" t="str">
        <f>IF(Kundendaten!C898="","",IF(Kundendaten!D898="","",Kundendaten!D898))</f>
        <v/>
      </c>
      <c r="E897" s="38" t="str">
        <f>IF(Kundendaten!C898="","",IF(Kundendaten!E898="","",Kundendaten!E898))</f>
        <v/>
      </c>
      <c r="F897" s="38" t="str">
        <f>IF(Kundendaten!C898="","",IF(Kundendaten!F898="","",Kundendaten!F898))</f>
        <v/>
      </c>
      <c r="G897" s="37" t="str">
        <f>IF(Kundendaten!C898="","",IF(Kundendaten!G898="","",Kundendaten!G898))</f>
        <v/>
      </c>
      <c r="H897" s="38" t="str">
        <f>IF(Kundendaten!C898="","",IF(Kundendaten!H898="","",Kundendaten!H898))</f>
        <v/>
      </c>
      <c r="I897" s="37" t="str">
        <f>IF(Kundendaten!C898="","",IF(Kundendaten!I898="","",IF(OR(UPPER(Kundendaten!I898)="D",UPPER(Kundendaten!I898)="DE",UPPER(Kundendaten!I898)="DEU",UPPER(Kundendaten!I898)="DEUTSCHLAND",UPPER(Kundendaten!I898)="GERMANY",UPPER(Kundendaten!I898)="GER"),"",IFERROR(UPPER(VLOOKUP(UPPER(Kundendaten!I898),Laendercodes!$A:$B,2,FALSE())),UPPER(Kundendaten!I898)))))</f>
        <v/>
      </c>
      <c r="J897" s="59" t="str">
        <f>IF(Kundendaten!C898="","",Einstellungen!$C$9-Kundendaten!J898)</f>
        <v/>
      </c>
      <c r="K897" s="37" t="str">
        <f>IF(Kundendaten!C898="","",IF(J897&lt;0,-1,IF(J897&gt;Einstellungen!$C$11,0,IF(J897&lt;=Einstellungen!$D$15,5,IF(J897&lt;=Einstellungen!$D$16,4,IF(J897&lt;=Einstellungen!$D$17,3,IF(J897&lt;=Einstellungen!$D$18,2,1)))))))</f>
        <v/>
      </c>
      <c r="L897" s="37" t="str">
        <f>IF(Kundendaten!C898="","",IF(J897&lt;0,-1,IF(J897&gt;Einstellungen!$C$11,0,IF(Kundendaten!K898&gt;=Einstellungen!$C$24,5,IF(Kundendaten!K898&gt;=Einstellungen!$C$25,4,IF(Kundendaten!K898&gt;=Einstellungen!$C$26,3,IF(Kundendaten!K898&gt;=Einstellungen!$C$27,2,1)))))))</f>
        <v/>
      </c>
      <c r="M897" s="37" t="str">
        <f>IF(Kundendaten!C898="","",IF(J897&lt;0,-1,IF(J897&gt;Einstellungen!$C$11,0,IF(Kundendaten!L898&gt;=Einstellungen!$C$32,5,IF(Kundendaten!L898&gt;=Einstellungen!$C$33,4,IF(Kundendaten!L898&gt;=Einstellungen!$C$34,3,IF(Kundendaten!L898&gt;=Einstellungen!$C$35,2,1)))))))</f>
        <v/>
      </c>
      <c r="N897" s="37" t="str">
        <f>IF(Kundendaten!C898="","",IF(K897=-1,"",IF(K897=0,0,IF(SUM(Einstellungen!$G$15,Einstellungen!$G$24,Einstellungen!$G$32)&lt;&gt;100,"—",ROUND((K897*Einstellungen!$G$15+L897*Einstellungen!$G$24+M897*Einstellungen!$G$32)/100,1)))))</f>
        <v/>
      </c>
      <c r="O897" s="37" t="str">
        <f>IF(Kundendaten!C898="","",IF(K897=-1,"⚠ Datenfehler",IF(K897=0,"Inaktiv",IF(SUM(Einstellungen!$G$15,Einstellungen!$G$24,Einstellungen!$G$32)&lt;&gt;100,"—",IF(N897&gt;=4,"Champion",IF(N897&gt;=3,"Entwicklung",IF(N897&gt;=2,"Gefährdet","Abwanderung")))))))</f>
        <v/>
      </c>
    </row>
    <row r="898" spans="2:15" ht="14.25" customHeight="1" x14ac:dyDescent="0.35">
      <c r="B898" s="37" t="str">
        <f>IF(Kundendaten!C899="","",Kundendaten!B899)</f>
        <v/>
      </c>
      <c r="C898" s="38" t="str">
        <f>IF(Kundendaten!C899="","",IF(Kundendaten!C899="","",Kundendaten!C899))</f>
        <v/>
      </c>
      <c r="D898" s="38" t="str">
        <f>IF(Kundendaten!C899="","",IF(Kundendaten!D899="","",Kundendaten!D899))</f>
        <v/>
      </c>
      <c r="E898" s="38" t="str">
        <f>IF(Kundendaten!C899="","",IF(Kundendaten!E899="","",Kundendaten!E899))</f>
        <v/>
      </c>
      <c r="F898" s="38" t="str">
        <f>IF(Kundendaten!C899="","",IF(Kundendaten!F899="","",Kundendaten!F899))</f>
        <v/>
      </c>
      <c r="G898" s="37" t="str">
        <f>IF(Kundendaten!C899="","",IF(Kundendaten!G899="","",Kundendaten!G899))</f>
        <v/>
      </c>
      <c r="H898" s="38" t="str">
        <f>IF(Kundendaten!C899="","",IF(Kundendaten!H899="","",Kundendaten!H899))</f>
        <v/>
      </c>
      <c r="I898" s="37" t="str">
        <f>IF(Kundendaten!C899="","",IF(Kundendaten!I899="","",IF(OR(UPPER(Kundendaten!I899)="D",UPPER(Kundendaten!I899)="DE",UPPER(Kundendaten!I899)="DEU",UPPER(Kundendaten!I899)="DEUTSCHLAND",UPPER(Kundendaten!I899)="GERMANY",UPPER(Kundendaten!I899)="GER"),"",IFERROR(UPPER(VLOOKUP(UPPER(Kundendaten!I899),Laendercodes!$A:$B,2,FALSE())),UPPER(Kundendaten!I899)))))</f>
        <v/>
      </c>
      <c r="J898" s="59" t="str">
        <f>IF(Kundendaten!C899="","",Einstellungen!$C$9-Kundendaten!J899)</f>
        <v/>
      </c>
      <c r="K898" s="37" t="str">
        <f>IF(Kundendaten!C899="","",IF(J898&lt;0,-1,IF(J898&gt;Einstellungen!$C$11,0,IF(J898&lt;=Einstellungen!$D$15,5,IF(J898&lt;=Einstellungen!$D$16,4,IF(J898&lt;=Einstellungen!$D$17,3,IF(J898&lt;=Einstellungen!$D$18,2,1)))))))</f>
        <v/>
      </c>
      <c r="L898" s="37" t="str">
        <f>IF(Kundendaten!C899="","",IF(J898&lt;0,-1,IF(J898&gt;Einstellungen!$C$11,0,IF(Kundendaten!K899&gt;=Einstellungen!$C$24,5,IF(Kundendaten!K899&gt;=Einstellungen!$C$25,4,IF(Kundendaten!K899&gt;=Einstellungen!$C$26,3,IF(Kundendaten!K899&gt;=Einstellungen!$C$27,2,1)))))))</f>
        <v/>
      </c>
      <c r="M898" s="37" t="str">
        <f>IF(Kundendaten!C899="","",IF(J898&lt;0,-1,IF(J898&gt;Einstellungen!$C$11,0,IF(Kundendaten!L899&gt;=Einstellungen!$C$32,5,IF(Kundendaten!L899&gt;=Einstellungen!$C$33,4,IF(Kundendaten!L899&gt;=Einstellungen!$C$34,3,IF(Kundendaten!L899&gt;=Einstellungen!$C$35,2,1)))))))</f>
        <v/>
      </c>
      <c r="N898" s="37" t="str">
        <f>IF(Kundendaten!C899="","",IF(K898=-1,"",IF(K898=0,0,IF(SUM(Einstellungen!$G$15,Einstellungen!$G$24,Einstellungen!$G$32)&lt;&gt;100,"—",ROUND((K898*Einstellungen!$G$15+L898*Einstellungen!$G$24+M898*Einstellungen!$G$32)/100,1)))))</f>
        <v/>
      </c>
      <c r="O898" s="37" t="str">
        <f>IF(Kundendaten!C899="","",IF(K898=-1,"⚠ Datenfehler",IF(K898=0,"Inaktiv",IF(SUM(Einstellungen!$G$15,Einstellungen!$G$24,Einstellungen!$G$32)&lt;&gt;100,"—",IF(N898&gt;=4,"Champion",IF(N898&gt;=3,"Entwicklung",IF(N898&gt;=2,"Gefährdet","Abwanderung")))))))</f>
        <v/>
      </c>
    </row>
    <row r="899" spans="2:15" ht="14.25" customHeight="1" x14ac:dyDescent="0.35">
      <c r="B899" s="37" t="str">
        <f>IF(Kundendaten!C900="","",Kundendaten!B900)</f>
        <v/>
      </c>
      <c r="C899" s="38" t="str">
        <f>IF(Kundendaten!C900="","",IF(Kundendaten!C900="","",Kundendaten!C900))</f>
        <v/>
      </c>
      <c r="D899" s="38" t="str">
        <f>IF(Kundendaten!C900="","",IF(Kundendaten!D900="","",Kundendaten!D900))</f>
        <v/>
      </c>
      <c r="E899" s="38" t="str">
        <f>IF(Kundendaten!C900="","",IF(Kundendaten!E900="","",Kundendaten!E900))</f>
        <v/>
      </c>
      <c r="F899" s="38" t="str">
        <f>IF(Kundendaten!C900="","",IF(Kundendaten!F900="","",Kundendaten!F900))</f>
        <v/>
      </c>
      <c r="G899" s="37" t="str">
        <f>IF(Kundendaten!C900="","",IF(Kundendaten!G900="","",Kundendaten!G900))</f>
        <v/>
      </c>
      <c r="H899" s="38" t="str">
        <f>IF(Kundendaten!C900="","",IF(Kundendaten!H900="","",Kundendaten!H900))</f>
        <v/>
      </c>
      <c r="I899" s="37" t="str">
        <f>IF(Kundendaten!C900="","",IF(Kundendaten!I900="","",IF(OR(UPPER(Kundendaten!I900)="D",UPPER(Kundendaten!I900)="DE",UPPER(Kundendaten!I900)="DEU",UPPER(Kundendaten!I900)="DEUTSCHLAND",UPPER(Kundendaten!I900)="GERMANY",UPPER(Kundendaten!I900)="GER"),"",IFERROR(UPPER(VLOOKUP(UPPER(Kundendaten!I900),Laendercodes!$A:$B,2,FALSE())),UPPER(Kundendaten!I900)))))</f>
        <v/>
      </c>
      <c r="J899" s="59" t="str">
        <f>IF(Kundendaten!C900="","",Einstellungen!$C$9-Kundendaten!J900)</f>
        <v/>
      </c>
      <c r="K899" s="37" t="str">
        <f>IF(Kundendaten!C900="","",IF(J899&lt;0,-1,IF(J899&gt;Einstellungen!$C$11,0,IF(J899&lt;=Einstellungen!$D$15,5,IF(J899&lt;=Einstellungen!$D$16,4,IF(J899&lt;=Einstellungen!$D$17,3,IF(J899&lt;=Einstellungen!$D$18,2,1)))))))</f>
        <v/>
      </c>
      <c r="L899" s="37" t="str">
        <f>IF(Kundendaten!C900="","",IF(J899&lt;0,-1,IF(J899&gt;Einstellungen!$C$11,0,IF(Kundendaten!K900&gt;=Einstellungen!$C$24,5,IF(Kundendaten!K900&gt;=Einstellungen!$C$25,4,IF(Kundendaten!K900&gt;=Einstellungen!$C$26,3,IF(Kundendaten!K900&gt;=Einstellungen!$C$27,2,1)))))))</f>
        <v/>
      </c>
      <c r="M899" s="37" t="str">
        <f>IF(Kundendaten!C900="","",IF(J899&lt;0,-1,IF(J899&gt;Einstellungen!$C$11,0,IF(Kundendaten!L900&gt;=Einstellungen!$C$32,5,IF(Kundendaten!L900&gt;=Einstellungen!$C$33,4,IF(Kundendaten!L900&gt;=Einstellungen!$C$34,3,IF(Kundendaten!L900&gt;=Einstellungen!$C$35,2,1)))))))</f>
        <v/>
      </c>
      <c r="N899" s="37" t="str">
        <f>IF(Kundendaten!C900="","",IF(K899=-1,"",IF(K899=0,0,IF(SUM(Einstellungen!$G$15,Einstellungen!$G$24,Einstellungen!$G$32)&lt;&gt;100,"—",ROUND((K899*Einstellungen!$G$15+L899*Einstellungen!$G$24+M899*Einstellungen!$G$32)/100,1)))))</f>
        <v/>
      </c>
      <c r="O899" s="37" t="str">
        <f>IF(Kundendaten!C900="","",IF(K899=-1,"⚠ Datenfehler",IF(K899=0,"Inaktiv",IF(SUM(Einstellungen!$G$15,Einstellungen!$G$24,Einstellungen!$G$32)&lt;&gt;100,"—",IF(N899&gt;=4,"Champion",IF(N899&gt;=3,"Entwicklung",IF(N899&gt;=2,"Gefährdet","Abwanderung")))))))</f>
        <v/>
      </c>
    </row>
    <row r="900" spans="2:15" ht="14.25" customHeight="1" x14ac:dyDescent="0.35">
      <c r="B900" s="37" t="str">
        <f>IF(Kundendaten!C901="","",Kundendaten!B901)</f>
        <v/>
      </c>
      <c r="C900" s="38" t="str">
        <f>IF(Kundendaten!C901="","",IF(Kundendaten!C901="","",Kundendaten!C901))</f>
        <v/>
      </c>
      <c r="D900" s="38" t="str">
        <f>IF(Kundendaten!C901="","",IF(Kundendaten!D901="","",Kundendaten!D901))</f>
        <v/>
      </c>
      <c r="E900" s="38" t="str">
        <f>IF(Kundendaten!C901="","",IF(Kundendaten!E901="","",Kundendaten!E901))</f>
        <v/>
      </c>
      <c r="F900" s="38" t="str">
        <f>IF(Kundendaten!C901="","",IF(Kundendaten!F901="","",Kundendaten!F901))</f>
        <v/>
      </c>
      <c r="G900" s="37" t="str">
        <f>IF(Kundendaten!C901="","",IF(Kundendaten!G901="","",Kundendaten!G901))</f>
        <v/>
      </c>
      <c r="H900" s="38" t="str">
        <f>IF(Kundendaten!C901="","",IF(Kundendaten!H901="","",Kundendaten!H901))</f>
        <v/>
      </c>
      <c r="I900" s="37" t="str">
        <f>IF(Kundendaten!C901="","",IF(Kundendaten!I901="","",IF(OR(UPPER(Kundendaten!I901)="D",UPPER(Kundendaten!I901)="DE",UPPER(Kundendaten!I901)="DEU",UPPER(Kundendaten!I901)="DEUTSCHLAND",UPPER(Kundendaten!I901)="GERMANY",UPPER(Kundendaten!I901)="GER"),"",IFERROR(UPPER(VLOOKUP(UPPER(Kundendaten!I901),Laendercodes!$A:$B,2,FALSE())),UPPER(Kundendaten!I901)))))</f>
        <v/>
      </c>
      <c r="J900" s="59" t="str">
        <f>IF(Kundendaten!C901="","",Einstellungen!$C$9-Kundendaten!J901)</f>
        <v/>
      </c>
      <c r="K900" s="37" t="str">
        <f>IF(Kundendaten!C901="","",IF(J900&lt;0,-1,IF(J900&gt;Einstellungen!$C$11,0,IF(J900&lt;=Einstellungen!$D$15,5,IF(J900&lt;=Einstellungen!$D$16,4,IF(J900&lt;=Einstellungen!$D$17,3,IF(J900&lt;=Einstellungen!$D$18,2,1)))))))</f>
        <v/>
      </c>
      <c r="L900" s="37" t="str">
        <f>IF(Kundendaten!C901="","",IF(J900&lt;0,-1,IF(J900&gt;Einstellungen!$C$11,0,IF(Kundendaten!K901&gt;=Einstellungen!$C$24,5,IF(Kundendaten!K901&gt;=Einstellungen!$C$25,4,IF(Kundendaten!K901&gt;=Einstellungen!$C$26,3,IF(Kundendaten!K901&gt;=Einstellungen!$C$27,2,1)))))))</f>
        <v/>
      </c>
      <c r="M900" s="37" t="str">
        <f>IF(Kundendaten!C901="","",IF(J900&lt;0,-1,IF(J900&gt;Einstellungen!$C$11,0,IF(Kundendaten!L901&gt;=Einstellungen!$C$32,5,IF(Kundendaten!L901&gt;=Einstellungen!$C$33,4,IF(Kundendaten!L901&gt;=Einstellungen!$C$34,3,IF(Kundendaten!L901&gt;=Einstellungen!$C$35,2,1)))))))</f>
        <v/>
      </c>
      <c r="N900" s="37" t="str">
        <f>IF(Kundendaten!C901="","",IF(K900=-1,"",IF(K900=0,0,IF(SUM(Einstellungen!$G$15,Einstellungen!$G$24,Einstellungen!$G$32)&lt;&gt;100,"—",ROUND((K900*Einstellungen!$G$15+L900*Einstellungen!$G$24+M900*Einstellungen!$G$32)/100,1)))))</f>
        <v/>
      </c>
      <c r="O900" s="37" t="str">
        <f>IF(Kundendaten!C901="","",IF(K900=-1,"⚠ Datenfehler",IF(K900=0,"Inaktiv",IF(SUM(Einstellungen!$G$15,Einstellungen!$G$24,Einstellungen!$G$32)&lt;&gt;100,"—",IF(N900&gt;=4,"Champion",IF(N900&gt;=3,"Entwicklung",IF(N900&gt;=2,"Gefährdet","Abwanderung")))))))</f>
        <v/>
      </c>
    </row>
    <row r="901" spans="2:15" ht="14.25" customHeight="1" x14ac:dyDescent="0.35">
      <c r="B901" s="37" t="str">
        <f>IF(Kundendaten!C902="","",Kundendaten!B902)</f>
        <v/>
      </c>
      <c r="C901" s="38" t="str">
        <f>IF(Kundendaten!C902="","",IF(Kundendaten!C902="","",Kundendaten!C902))</f>
        <v/>
      </c>
      <c r="D901" s="38" t="str">
        <f>IF(Kundendaten!C902="","",IF(Kundendaten!D902="","",Kundendaten!D902))</f>
        <v/>
      </c>
      <c r="E901" s="38" t="str">
        <f>IF(Kundendaten!C902="","",IF(Kundendaten!E902="","",Kundendaten!E902))</f>
        <v/>
      </c>
      <c r="F901" s="38" t="str">
        <f>IF(Kundendaten!C902="","",IF(Kundendaten!F902="","",Kundendaten!F902))</f>
        <v/>
      </c>
      <c r="G901" s="37" t="str">
        <f>IF(Kundendaten!C902="","",IF(Kundendaten!G902="","",Kundendaten!G902))</f>
        <v/>
      </c>
      <c r="H901" s="38" t="str">
        <f>IF(Kundendaten!C902="","",IF(Kundendaten!H902="","",Kundendaten!H902))</f>
        <v/>
      </c>
      <c r="I901" s="37" t="str">
        <f>IF(Kundendaten!C902="","",IF(Kundendaten!I902="","",IF(OR(UPPER(Kundendaten!I902)="D",UPPER(Kundendaten!I902)="DE",UPPER(Kundendaten!I902)="DEU",UPPER(Kundendaten!I902)="DEUTSCHLAND",UPPER(Kundendaten!I902)="GERMANY",UPPER(Kundendaten!I902)="GER"),"",IFERROR(UPPER(VLOOKUP(UPPER(Kundendaten!I902),Laendercodes!$A:$B,2,FALSE())),UPPER(Kundendaten!I902)))))</f>
        <v/>
      </c>
      <c r="J901" s="59" t="str">
        <f>IF(Kundendaten!C902="","",Einstellungen!$C$9-Kundendaten!J902)</f>
        <v/>
      </c>
      <c r="K901" s="37" t="str">
        <f>IF(Kundendaten!C902="","",IF(J901&lt;0,-1,IF(J901&gt;Einstellungen!$C$11,0,IF(J901&lt;=Einstellungen!$D$15,5,IF(J901&lt;=Einstellungen!$D$16,4,IF(J901&lt;=Einstellungen!$D$17,3,IF(J901&lt;=Einstellungen!$D$18,2,1)))))))</f>
        <v/>
      </c>
      <c r="L901" s="37" t="str">
        <f>IF(Kundendaten!C902="","",IF(J901&lt;0,-1,IF(J901&gt;Einstellungen!$C$11,0,IF(Kundendaten!K902&gt;=Einstellungen!$C$24,5,IF(Kundendaten!K902&gt;=Einstellungen!$C$25,4,IF(Kundendaten!K902&gt;=Einstellungen!$C$26,3,IF(Kundendaten!K902&gt;=Einstellungen!$C$27,2,1)))))))</f>
        <v/>
      </c>
      <c r="M901" s="37" t="str">
        <f>IF(Kundendaten!C902="","",IF(J901&lt;0,-1,IF(J901&gt;Einstellungen!$C$11,0,IF(Kundendaten!L902&gt;=Einstellungen!$C$32,5,IF(Kundendaten!L902&gt;=Einstellungen!$C$33,4,IF(Kundendaten!L902&gt;=Einstellungen!$C$34,3,IF(Kundendaten!L902&gt;=Einstellungen!$C$35,2,1)))))))</f>
        <v/>
      </c>
      <c r="N901" s="37" t="str">
        <f>IF(Kundendaten!C902="","",IF(K901=-1,"",IF(K901=0,0,IF(SUM(Einstellungen!$G$15,Einstellungen!$G$24,Einstellungen!$G$32)&lt;&gt;100,"—",ROUND((K901*Einstellungen!$G$15+L901*Einstellungen!$G$24+M901*Einstellungen!$G$32)/100,1)))))</f>
        <v/>
      </c>
      <c r="O901" s="37" t="str">
        <f>IF(Kundendaten!C902="","",IF(K901=-1,"⚠ Datenfehler",IF(K901=0,"Inaktiv",IF(SUM(Einstellungen!$G$15,Einstellungen!$G$24,Einstellungen!$G$32)&lt;&gt;100,"—",IF(N901&gt;=4,"Champion",IF(N901&gt;=3,"Entwicklung",IF(N901&gt;=2,"Gefährdet","Abwanderung")))))))</f>
        <v/>
      </c>
    </row>
    <row r="902" spans="2:15" ht="14.25" customHeight="1" x14ac:dyDescent="0.35">
      <c r="B902" s="37" t="str">
        <f>IF(Kundendaten!C903="","",Kundendaten!B903)</f>
        <v/>
      </c>
      <c r="C902" s="38" t="str">
        <f>IF(Kundendaten!C903="","",IF(Kundendaten!C903="","",Kundendaten!C903))</f>
        <v/>
      </c>
      <c r="D902" s="38" t="str">
        <f>IF(Kundendaten!C903="","",IF(Kundendaten!D903="","",Kundendaten!D903))</f>
        <v/>
      </c>
      <c r="E902" s="38" t="str">
        <f>IF(Kundendaten!C903="","",IF(Kundendaten!E903="","",Kundendaten!E903))</f>
        <v/>
      </c>
      <c r="F902" s="38" t="str">
        <f>IF(Kundendaten!C903="","",IF(Kundendaten!F903="","",Kundendaten!F903))</f>
        <v/>
      </c>
      <c r="G902" s="37" t="str">
        <f>IF(Kundendaten!C903="","",IF(Kundendaten!G903="","",Kundendaten!G903))</f>
        <v/>
      </c>
      <c r="H902" s="38" t="str">
        <f>IF(Kundendaten!C903="","",IF(Kundendaten!H903="","",Kundendaten!H903))</f>
        <v/>
      </c>
      <c r="I902" s="37" t="str">
        <f>IF(Kundendaten!C903="","",IF(Kundendaten!I903="","",IF(OR(UPPER(Kundendaten!I903)="D",UPPER(Kundendaten!I903)="DE",UPPER(Kundendaten!I903)="DEU",UPPER(Kundendaten!I903)="DEUTSCHLAND",UPPER(Kundendaten!I903)="GERMANY",UPPER(Kundendaten!I903)="GER"),"",IFERROR(UPPER(VLOOKUP(UPPER(Kundendaten!I903),Laendercodes!$A:$B,2,FALSE())),UPPER(Kundendaten!I903)))))</f>
        <v/>
      </c>
      <c r="J902" s="59" t="str">
        <f>IF(Kundendaten!C903="","",Einstellungen!$C$9-Kundendaten!J903)</f>
        <v/>
      </c>
      <c r="K902" s="37" t="str">
        <f>IF(Kundendaten!C903="","",IF(J902&lt;0,-1,IF(J902&gt;Einstellungen!$C$11,0,IF(J902&lt;=Einstellungen!$D$15,5,IF(J902&lt;=Einstellungen!$D$16,4,IF(J902&lt;=Einstellungen!$D$17,3,IF(J902&lt;=Einstellungen!$D$18,2,1)))))))</f>
        <v/>
      </c>
      <c r="L902" s="37" t="str">
        <f>IF(Kundendaten!C903="","",IF(J902&lt;0,-1,IF(J902&gt;Einstellungen!$C$11,0,IF(Kundendaten!K903&gt;=Einstellungen!$C$24,5,IF(Kundendaten!K903&gt;=Einstellungen!$C$25,4,IF(Kundendaten!K903&gt;=Einstellungen!$C$26,3,IF(Kundendaten!K903&gt;=Einstellungen!$C$27,2,1)))))))</f>
        <v/>
      </c>
      <c r="M902" s="37" t="str">
        <f>IF(Kundendaten!C903="","",IF(J902&lt;0,-1,IF(J902&gt;Einstellungen!$C$11,0,IF(Kundendaten!L903&gt;=Einstellungen!$C$32,5,IF(Kundendaten!L903&gt;=Einstellungen!$C$33,4,IF(Kundendaten!L903&gt;=Einstellungen!$C$34,3,IF(Kundendaten!L903&gt;=Einstellungen!$C$35,2,1)))))))</f>
        <v/>
      </c>
      <c r="N902" s="37" t="str">
        <f>IF(Kundendaten!C903="","",IF(K902=-1,"",IF(K902=0,0,IF(SUM(Einstellungen!$G$15,Einstellungen!$G$24,Einstellungen!$G$32)&lt;&gt;100,"—",ROUND((K902*Einstellungen!$G$15+L902*Einstellungen!$G$24+M902*Einstellungen!$G$32)/100,1)))))</f>
        <v/>
      </c>
      <c r="O902" s="37" t="str">
        <f>IF(Kundendaten!C903="","",IF(K902=-1,"⚠ Datenfehler",IF(K902=0,"Inaktiv",IF(SUM(Einstellungen!$G$15,Einstellungen!$G$24,Einstellungen!$G$32)&lt;&gt;100,"—",IF(N902&gt;=4,"Champion",IF(N902&gt;=3,"Entwicklung",IF(N902&gt;=2,"Gefährdet","Abwanderung")))))))</f>
        <v/>
      </c>
    </row>
    <row r="903" spans="2:15" ht="14.25" customHeight="1" x14ac:dyDescent="0.35">
      <c r="B903" s="37" t="str">
        <f>IF(Kundendaten!C904="","",Kundendaten!B904)</f>
        <v/>
      </c>
      <c r="C903" s="38" t="str">
        <f>IF(Kundendaten!C904="","",IF(Kundendaten!C904="","",Kundendaten!C904))</f>
        <v/>
      </c>
      <c r="D903" s="38" t="str">
        <f>IF(Kundendaten!C904="","",IF(Kundendaten!D904="","",Kundendaten!D904))</f>
        <v/>
      </c>
      <c r="E903" s="38" t="str">
        <f>IF(Kundendaten!C904="","",IF(Kundendaten!E904="","",Kundendaten!E904))</f>
        <v/>
      </c>
      <c r="F903" s="38" t="str">
        <f>IF(Kundendaten!C904="","",IF(Kundendaten!F904="","",Kundendaten!F904))</f>
        <v/>
      </c>
      <c r="G903" s="37" t="str">
        <f>IF(Kundendaten!C904="","",IF(Kundendaten!G904="","",Kundendaten!G904))</f>
        <v/>
      </c>
      <c r="H903" s="38" t="str">
        <f>IF(Kundendaten!C904="","",IF(Kundendaten!H904="","",Kundendaten!H904))</f>
        <v/>
      </c>
      <c r="I903" s="37" t="str">
        <f>IF(Kundendaten!C904="","",IF(Kundendaten!I904="","",IF(OR(UPPER(Kundendaten!I904)="D",UPPER(Kundendaten!I904)="DE",UPPER(Kundendaten!I904)="DEU",UPPER(Kundendaten!I904)="DEUTSCHLAND",UPPER(Kundendaten!I904)="GERMANY",UPPER(Kundendaten!I904)="GER"),"",IFERROR(UPPER(VLOOKUP(UPPER(Kundendaten!I904),Laendercodes!$A:$B,2,FALSE())),UPPER(Kundendaten!I904)))))</f>
        <v/>
      </c>
      <c r="J903" s="59" t="str">
        <f>IF(Kundendaten!C904="","",Einstellungen!$C$9-Kundendaten!J904)</f>
        <v/>
      </c>
      <c r="K903" s="37" t="str">
        <f>IF(Kundendaten!C904="","",IF(J903&lt;0,-1,IF(J903&gt;Einstellungen!$C$11,0,IF(J903&lt;=Einstellungen!$D$15,5,IF(J903&lt;=Einstellungen!$D$16,4,IF(J903&lt;=Einstellungen!$D$17,3,IF(J903&lt;=Einstellungen!$D$18,2,1)))))))</f>
        <v/>
      </c>
      <c r="L903" s="37" t="str">
        <f>IF(Kundendaten!C904="","",IF(J903&lt;0,-1,IF(J903&gt;Einstellungen!$C$11,0,IF(Kundendaten!K904&gt;=Einstellungen!$C$24,5,IF(Kundendaten!K904&gt;=Einstellungen!$C$25,4,IF(Kundendaten!K904&gt;=Einstellungen!$C$26,3,IF(Kundendaten!K904&gt;=Einstellungen!$C$27,2,1)))))))</f>
        <v/>
      </c>
      <c r="M903" s="37" t="str">
        <f>IF(Kundendaten!C904="","",IF(J903&lt;0,-1,IF(J903&gt;Einstellungen!$C$11,0,IF(Kundendaten!L904&gt;=Einstellungen!$C$32,5,IF(Kundendaten!L904&gt;=Einstellungen!$C$33,4,IF(Kundendaten!L904&gt;=Einstellungen!$C$34,3,IF(Kundendaten!L904&gt;=Einstellungen!$C$35,2,1)))))))</f>
        <v/>
      </c>
      <c r="N903" s="37" t="str">
        <f>IF(Kundendaten!C904="","",IF(K903=-1,"",IF(K903=0,0,IF(SUM(Einstellungen!$G$15,Einstellungen!$G$24,Einstellungen!$G$32)&lt;&gt;100,"—",ROUND((K903*Einstellungen!$G$15+L903*Einstellungen!$G$24+M903*Einstellungen!$G$32)/100,1)))))</f>
        <v/>
      </c>
      <c r="O903" s="37" t="str">
        <f>IF(Kundendaten!C904="","",IF(K903=-1,"⚠ Datenfehler",IF(K903=0,"Inaktiv",IF(SUM(Einstellungen!$G$15,Einstellungen!$G$24,Einstellungen!$G$32)&lt;&gt;100,"—",IF(N903&gt;=4,"Champion",IF(N903&gt;=3,"Entwicklung",IF(N903&gt;=2,"Gefährdet","Abwanderung")))))))</f>
        <v/>
      </c>
    </row>
    <row r="904" spans="2:15" ht="14.25" customHeight="1" x14ac:dyDescent="0.35">
      <c r="B904" s="37" t="str">
        <f>IF(Kundendaten!C905="","",Kundendaten!B905)</f>
        <v/>
      </c>
      <c r="C904" s="38" t="str">
        <f>IF(Kundendaten!C905="","",IF(Kundendaten!C905="","",Kundendaten!C905))</f>
        <v/>
      </c>
      <c r="D904" s="38" t="str">
        <f>IF(Kundendaten!C905="","",IF(Kundendaten!D905="","",Kundendaten!D905))</f>
        <v/>
      </c>
      <c r="E904" s="38" t="str">
        <f>IF(Kundendaten!C905="","",IF(Kundendaten!E905="","",Kundendaten!E905))</f>
        <v/>
      </c>
      <c r="F904" s="38" t="str">
        <f>IF(Kundendaten!C905="","",IF(Kundendaten!F905="","",Kundendaten!F905))</f>
        <v/>
      </c>
      <c r="G904" s="37" t="str">
        <f>IF(Kundendaten!C905="","",IF(Kundendaten!G905="","",Kundendaten!G905))</f>
        <v/>
      </c>
      <c r="H904" s="38" t="str">
        <f>IF(Kundendaten!C905="","",IF(Kundendaten!H905="","",Kundendaten!H905))</f>
        <v/>
      </c>
      <c r="I904" s="37" t="str">
        <f>IF(Kundendaten!C905="","",IF(Kundendaten!I905="","",IF(OR(UPPER(Kundendaten!I905)="D",UPPER(Kundendaten!I905)="DE",UPPER(Kundendaten!I905)="DEU",UPPER(Kundendaten!I905)="DEUTSCHLAND",UPPER(Kundendaten!I905)="GERMANY",UPPER(Kundendaten!I905)="GER"),"",IFERROR(UPPER(VLOOKUP(UPPER(Kundendaten!I905),Laendercodes!$A:$B,2,FALSE())),UPPER(Kundendaten!I905)))))</f>
        <v/>
      </c>
      <c r="J904" s="59" t="str">
        <f>IF(Kundendaten!C905="","",Einstellungen!$C$9-Kundendaten!J905)</f>
        <v/>
      </c>
      <c r="K904" s="37" t="str">
        <f>IF(Kundendaten!C905="","",IF(J904&lt;0,-1,IF(J904&gt;Einstellungen!$C$11,0,IF(J904&lt;=Einstellungen!$D$15,5,IF(J904&lt;=Einstellungen!$D$16,4,IF(J904&lt;=Einstellungen!$D$17,3,IF(J904&lt;=Einstellungen!$D$18,2,1)))))))</f>
        <v/>
      </c>
      <c r="L904" s="37" t="str">
        <f>IF(Kundendaten!C905="","",IF(J904&lt;0,-1,IF(J904&gt;Einstellungen!$C$11,0,IF(Kundendaten!K905&gt;=Einstellungen!$C$24,5,IF(Kundendaten!K905&gt;=Einstellungen!$C$25,4,IF(Kundendaten!K905&gt;=Einstellungen!$C$26,3,IF(Kundendaten!K905&gt;=Einstellungen!$C$27,2,1)))))))</f>
        <v/>
      </c>
      <c r="M904" s="37" t="str">
        <f>IF(Kundendaten!C905="","",IF(J904&lt;0,-1,IF(J904&gt;Einstellungen!$C$11,0,IF(Kundendaten!L905&gt;=Einstellungen!$C$32,5,IF(Kundendaten!L905&gt;=Einstellungen!$C$33,4,IF(Kundendaten!L905&gt;=Einstellungen!$C$34,3,IF(Kundendaten!L905&gt;=Einstellungen!$C$35,2,1)))))))</f>
        <v/>
      </c>
      <c r="N904" s="37" t="str">
        <f>IF(Kundendaten!C905="","",IF(K904=-1,"",IF(K904=0,0,IF(SUM(Einstellungen!$G$15,Einstellungen!$G$24,Einstellungen!$G$32)&lt;&gt;100,"—",ROUND((K904*Einstellungen!$G$15+L904*Einstellungen!$G$24+M904*Einstellungen!$G$32)/100,1)))))</f>
        <v/>
      </c>
      <c r="O904" s="37" t="str">
        <f>IF(Kundendaten!C905="","",IF(K904=-1,"⚠ Datenfehler",IF(K904=0,"Inaktiv",IF(SUM(Einstellungen!$G$15,Einstellungen!$G$24,Einstellungen!$G$32)&lt;&gt;100,"—",IF(N904&gt;=4,"Champion",IF(N904&gt;=3,"Entwicklung",IF(N904&gt;=2,"Gefährdet","Abwanderung")))))))</f>
        <v/>
      </c>
    </row>
    <row r="905" spans="2:15" ht="14.25" customHeight="1" x14ac:dyDescent="0.35">
      <c r="B905" s="37" t="str">
        <f>IF(Kundendaten!C906="","",Kundendaten!B906)</f>
        <v/>
      </c>
      <c r="C905" s="38" t="str">
        <f>IF(Kundendaten!C906="","",IF(Kundendaten!C906="","",Kundendaten!C906))</f>
        <v/>
      </c>
      <c r="D905" s="38" t="str">
        <f>IF(Kundendaten!C906="","",IF(Kundendaten!D906="","",Kundendaten!D906))</f>
        <v/>
      </c>
      <c r="E905" s="38" t="str">
        <f>IF(Kundendaten!C906="","",IF(Kundendaten!E906="","",Kundendaten!E906))</f>
        <v/>
      </c>
      <c r="F905" s="38" t="str">
        <f>IF(Kundendaten!C906="","",IF(Kundendaten!F906="","",Kundendaten!F906))</f>
        <v/>
      </c>
      <c r="G905" s="37" t="str">
        <f>IF(Kundendaten!C906="","",IF(Kundendaten!G906="","",Kundendaten!G906))</f>
        <v/>
      </c>
      <c r="H905" s="38" t="str">
        <f>IF(Kundendaten!C906="","",IF(Kundendaten!H906="","",Kundendaten!H906))</f>
        <v/>
      </c>
      <c r="I905" s="37" t="str">
        <f>IF(Kundendaten!C906="","",IF(Kundendaten!I906="","",IF(OR(UPPER(Kundendaten!I906)="D",UPPER(Kundendaten!I906)="DE",UPPER(Kundendaten!I906)="DEU",UPPER(Kundendaten!I906)="DEUTSCHLAND",UPPER(Kundendaten!I906)="GERMANY",UPPER(Kundendaten!I906)="GER"),"",IFERROR(UPPER(VLOOKUP(UPPER(Kundendaten!I906),Laendercodes!$A:$B,2,FALSE())),UPPER(Kundendaten!I906)))))</f>
        <v/>
      </c>
      <c r="J905" s="59" t="str">
        <f>IF(Kundendaten!C906="","",Einstellungen!$C$9-Kundendaten!J906)</f>
        <v/>
      </c>
      <c r="K905" s="37" t="str">
        <f>IF(Kundendaten!C906="","",IF(J905&lt;0,-1,IF(J905&gt;Einstellungen!$C$11,0,IF(J905&lt;=Einstellungen!$D$15,5,IF(J905&lt;=Einstellungen!$D$16,4,IF(J905&lt;=Einstellungen!$D$17,3,IF(J905&lt;=Einstellungen!$D$18,2,1)))))))</f>
        <v/>
      </c>
      <c r="L905" s="37" t="str">
        <f>IF(Kundendaten!C906="","",IF(J905&lt;0,-1,IF(J905&gt;Einstellungen!$C$11,0,IF(Kundendaten!K906&gt;=Einstellungen!$C$24,5,IF(Kundendaten!K906&gt;=Einstellungen!$C$25,4,IF(Kundendaten!K906&gt;=Einstellungen!$C$26,3,IF(Kundendaten!K906&gt;=Einstellungen!$C$27,2,1)))))))</f>
        <v/>
      </c>
      <c r="M905" s="37" t="str">
        <f>IF(Kundendaten!C906="","",IF(J905&lt;0,-1,IF(J905&gt;Einstellungen!$C$11,0,IF(Kundendaten!L906&gt;=Einstellungen!$C$32,5,IF(Kundendaten!L906&gt;=Einstellungen!$C$33,4,IF(Kundendaten!L906&gt;=Einstellungen!$C$34,3,IF(Kundendaten!L906&gt;=Einstellungen!$C$35,2,1)))))))</f>
        <v/>
      </c>
      <c r="N905" s="37" t="str">
        <f>IF(Kundendaten!C906="","",IF(K905=-1,"",IF(K905=0,0,IF(SUM(Einstellungen!$G$15,Einstellungen!$G$24,Einstellungen!$G$32)&lt;&gt;100,"—",ROUND((K905*Einstellungen!$G$15+L905*Einstellungen!$G$24+M905*Einstellungen!$G$32)/100,1)))))</f>
        <v/>
      </c>
      <c r="O905" s="37" t="str">
        <f>IF(Kundendaten!C906="","",IF(K905=-1,"⚠ Datenfehler",IF(K905=0,"Inaktiv",IF(SUM(Einstellungen!$G$15,Einstellungen!$G$24,Einstellungen!$G$32)&lt;&gt;100,"—",IF(N905&gt;=4,"Champion",IF(N905&gt;=3,"Entwicklung",IF(N905&gt;=2,"Gefährdet","Abwanderung")))))))</f>
        <v/>
      </c>
    </row>
    <row r="906" spans="2:15" ht="14.25" customHeight="1" x14ac:dyDescent="0.35">
      <c r="B906" s="37" t="str">
        <f>IF(Kundendaten!C907="","",Kundendaten!B907)</f>
        <v/>
      </c>
      <c r="C906" s="38" t="str">
        <f>IF(Kundendaten!C907="","",IF(Kundendaten!C907="","",Kundendaten!C907))</f>
        <v/>
      </c>
      <c r="D906" s="38" t="str">
        <f>IF(Kundendaten!C907="","",IF(Kundendaten!D907="","",Kundendaten!D907))</f>
        <v/>
      </c>
      <c r="E906" s="38" t="str">
        <f>IF(Kundendaten!C907="","",IF(Kundendaten!E907="","",Kundendaten!E907))</f>
        <v/>
      </c>
      <c r="F906" s="38" t="str">
        <f>IF(Kundendaten!C907="","",IF(Kundendaten!F907="","",Kundendaten!F907))</f>
        <v/>
      </c>
      <c r="G906" s="37" t="str">
        <f>IF(Kundendaten!C907="","",IF(Kundendaten!G907="","",Kundendaten!G907))</f>
        <v/>
      </c>
      <c r="H906" s="38" t="str">
        <f>IF(Kundendaten!C907="","",IF(Kundendaten!H907="","",Kundendaten!H907))</f>
        <v/>
      </c>
      <c r="I906" s="37" t="str">
        <f>IF(Kundendaten!C907="","",IF(Kundendaten!I907="","",IF(OR(UPPER(Kundendaten!I907)="D",UPPER(Kundendaten!I907)="DE",UPPER(Kundendaten!I907)="DEU",UPPER(Kundendaten!I907)="DEUTSCHLAND",UPPER(Kundendaten!I907)="GERMANY",UPPER(Kundendaten!I907)="GER"),"",IFERROR(UPPER(VLOOKUP(UPPER(Kundendaten!I907),Laendercodes!$A:$B,2,FALSE())),UPPER(Kundendaten!I907)))))</f>
        <v/>
      </c>
      <c r="J906" s="59" t="str">
        <f>IF(Kundendaten!C907="","",Einstellungen!$C$9-Kundendaten!J907)</f>
        <v/>
      </c>
      <c r="K906" s="37" t="str">
        <f>IF(Kundendaten!C907="","",IF(J906&lt;0,-1,IF(J906&gt;Einstellungen!$C$11,0,IF(J906&lt;=Einstellungen!$D$15,5,IF(J906&lt;=Einstellungen!$D$16,4,IF(J906&lt;=Einstellungen!$D$17,3,IF(J906&lt;=Einstellungen!$D$18,2,1)))))))</f>
        <v/>
      </c>
      <c r="L906" s="37" t="str">
        <f>IF(Kundendaten!C907="","",IF(J906&lt;0,-1,IF(J906&gt;Einstellungen!$C$11,0,IF(Kundendaten!K907&gt;=Einstellungen!$C$24,5,IF(Kundendaten!K907&gt;=Einstellungen!$C$25,4,IF(Kundendaten!K907&gt;=Einstellungen!$C$26,3,IF(Kundendaten!K907&gt;=Einstellungen!$C$27,2,1)))))))</f>
        <v/>
      </c>
      <c r="M906" s="37" t="str">
        <f>IF(Kundendaten!C907="","",IF(J906&lt;0,-1,IF(J906&gt;Einstellungen!$C$11,0,IF(Kundendaten!L907&gt;=Einstellungen!$C$32,5,IF(Kundendaten!L907&gt;=Einstellungen!$C$33,4,IF(Kundendaten!L907&gt;=Einstellungen!$C$34,3,IF(Kundendaten!L907&gt;=Einstellungen!$C$35,2,1)))))))</f>
        <v/>
      </c>
      <c r="N906" s="37" t="str">
        <f>IF(Kundendaten!C907="","",IF(K906=-1,"",IF(K906=0,0,IF(SUM(Einstellungen!$G$15,Einstellungen!$G$24,Einstellungen!$G$32)&lt;&gt;100,"—",ROUND((K906*Einstellungen!$G$15+L906*Einstellungen!$G$24+M906*Einstellungen!$G$32)/100,1)))))</f>
        <v/>
      </c>
      <c r="O906" s="37" t="str">
        <f>IF(Kundendaten!C907="","",IF(K906=-1,"⚠ Datenfehler",IF(K906=0,"Inaktiv",IF(SUM(Einstellungen!$G$15,Einstellungen!$G$24,Einstellungen!$G$32)&lt;&gt;100,"—",IF(N906&gt;=4,"Champion",IF(N906&gt;=3,"Entwicklung",IF(N906&gt;=2,"Gefährdet","Abwanderung")))))))</f>
        <v/>
      </c>
    </row>
    <row r="907" spans="2:15" ht="14.25" customHeight="1" x14ac:dyDescent="0.35">
      <c r="B907" s="37" t="str">
        <f>IF(Kundendaten!C908="","",Kundendaten!B908)</f>
        <v/>
      </c>
      <c r="C907" s="38" t="str">
        <f>IF(Kundendaten!C908="","",IF(Kundendaten!C908="","",Kundendaten!C908))</f>
        <v/>
      </c>
      <c r="D907" s="38" t="str">
        <f>IF(Kundendaten!C908="","",IF(Kundendaten!D908="","",Kundendaten!D908))</f>
        <v/>
      </c>
      <c r="E907" s="38" t="str">
        <f>IF(Kundendaten!C908="","",IF(Kundendaten!E908="","",Kundendaten!E908))</f>
        <v/>
      </c>
      <c r="F907" s="38" t="str">
        <f>IF(Kundendaten!C908="","",IF(Kundendaten!F908="","",Kundendaten!F908))</f>
        <v/>
      </c>
      <c r="G907" s="37" t="str">
        <f>IF(Kundendaten!C908="","",IF(Kundendaten!G908="","",Kundendaten!G908))</f>
        <v/>
      </c>
      <c r="H907" s="38" t="str">
        <f>IF(Kundendaten!C908="","",IF(Kundendaten!H908="","",Kundendaten!H908))</f>
        <v/>
      </c>
      <c r="I907" s="37" t="str">
        <f>IF(Kundendaten!C908="","",IF(Kundendaten!I908="","",IF(OR(UPPER(Kundendaten!I908)="D",UPPER(Kundendaten!I908)="DE",UPPER(Kundendaten!I908)="DEU",UPPER(Kundendaten!I908)="DEUTSCHLAND",UPPER(Kundendaten!I908)="GERMANY",UPPER(Kundendaten!I908)="GER"),"",IFERROR(UPPER(VLOOKUP(UPPER(Kundendaten!I908),Laendercodes!$A:$B,2,FALSE())),UPPER(Kundendaten!I908)))))</f>
        <v/>
      </c>
      <c r="J907" s="59" t="str">
        <f>IF(Kundendaten!C908="","",Einstellungen!$C$9-Kundendaten!J908)</f>
        <v/>
      </c>
      <c r="K907" s="37" t="str">
        <f>IF(Kundendaten!C908="","",IF(J907&lt;0,-1,IF(J907&gt;Einstellungen!$C$11,0,IF(J907&lt;=Einstellungen!$D$15,5,IF(J907&lt;=Einstellungen!$D$16,4,IF(J907&lt;=Einstellungen!$D$17,3,IF(J907&lt;=Einstellungen!$D$18,2,1)))))))</f>
        <v/>
      </c>
      <c r="L907" s="37" t="str">
        <f>IF(Kundendaten!C908="","",IF(J907&lt;0,-1,IF(J907&gt;Einstellungen!$C$11,0,IF(Kundendaten!K908&gt;=Einstellungen!$C$24,5,IF(Kundendaten!K908&gt;=Einstellungen!$C$25,4,IF(Kundendaten!K908&gt;=Einstellungen!$C$26,3,IF(Kundendaten!K908&gt;=Einstellungen!$C$27,2,1)))))))</f>
        <v/>
      </c>
      <c r="M907" s="37" t="str">
        <f>IF(Kundendaten!C908="","",IF(J907&lt;0,-1,IF(J907&gt;Einstellungen!$C$11,0,IF(Kundendaten!L908&gt;=Einstellungen!$C$32,5,IF(Kundendaten!L908&gt;=Einstellungen!$C$33,4,IF(Kundendaten!L908&gt;=Einstellungen!$C$34,3,IF(Kundendaten!L908&gt;=Einstellungen!$C$35,2,1)))))))</f>
        <v/>
      </c>
      <c r="N907" s="37" t="str">
        <f>IF(Kundendaten!C908="","",IF(K907=-1,"",IF(K907=0,0,IF(SUM(Einstellungen!$G$15,Einstellungen!$G$24,Einstellungen!$G$32)&lt;&gt;100,"—",ROUND((K907*Einstellungen!$G$15+L907*Einstellungen!$G$24+M907*Einstellungen!$G$32)/100,1)))))</f>
        <v/>
      </c>
      <c r="O907" s="37" t="str">
        <f>IF(Kundendaten!C908="","",IF(K907=-1,"⚠ Datenfehler",IF(K907=0,"Inaktiv",IF(SUM(Einstellungen!$G$15,Einstellungen!$G$24,Einstellungen!$G$32)&lt;&gt;100,"—",IF(N907&gt;=4,"Champion",IF(N907&gt;=3,"Entwicklung",IF(N907&gt;=2,"Gefährdet","Abwanderung")))))))</f>
        <v/>
      </c>
    </row>
    <row r="908" spans="2:15" ht="14.25" customHeight="1" x14ac:dyDescent="0.35">
      <c r="B908" s="37" t="str">
        <f>IF(Kundendaten!C909="","",Kundendaten!B909)</f>
        <v/>
      </c>
      <c r="C908" s="38" t="str">
        <f>IF(Kundendaten!C909="","",IF(Kundendaten!C909="","",Kundendaten!C909))</f>
        <v/>
      </c>
      <c r="D908" s="38" t="str">
        <f>IF(Kundendaten!C909="","",IF(Kundendaten!D909="","",Kundendaten!D909))</f>
        <v/>
      </c>
      <c r="E908" s="38" t="str">
        <f>IF(Kundendaten!C909="","",IF(Kundendaten!E909="","",Kundendaten!E909))</f>
        <v/>
      </c>
      <c r="F908" s="38" t="str">
        <f>IF(Kundendaten!C909="","",IF(Kundendaten!F909="","",Kundendaten!F909))</f>
        <v/>
      </c>
      <c r="G908" s="37" t="str">
        <f>IF(Kundendaten!C909="","",IF(Kundendaten!G909="","",Kundendaten!G909))</f>
        <v/>
      </c>
      <c r="H908" s="38" t="str">
        <f>IF(Kundendaten!C909="","",IF(Kundendaten!H909="","",Kundendaten!H909))</f>
        <v/>
      </c>
      <c r="I908" s="37" t="str">
        <f>IF(Kundendaten!C909="","",IF(Kundendaten!I909="","",IF(OR(UPPER(Kundendaten!I909)="D",UPPER(Kundendaten!I909)="DE",UPPER(Kundendaten!I909)="DEU",UPPER(Kundendaten!I909)="DEUTSCHLAND",UPPER(Kundendaten!I909)="GERMANY",UPPER(Kundendaten!I909)="GER"),"",IFERROR(UPPER(VLOOKUP(UPPER(Kundendaten!I909),Laendercodes!$A:$B,2,FALSE())),UPPER(Kundendaten!I909)))))</f>
        <v/>
      </c>
      <c r="J908" s="59" t="str">
        <f>IF(Kundendaten!C909="","",Einstellungen!$C$9-Kundendaten!J909)</f>
        <v/>
      </c>
      <c r="K908" s="37" t="str">
        <f>IF(Kundendaten!C909="","",IF(J908&lt;0,-1,IF(J908&gt;Einstellungen!$C$11,0,IF(J908&lt;=Einstellungen!$D$15,5,IF(J908&lt;=Einstellungen!$D$16,4,IF(J908&lt;=Einstellungen!$D$17,3,IF(J908&lt;=Einstellungen!$D$18,2,1)))))))</f>
        <v/>
      </c>
      <c r="L908" s="37" t="str">
        <f>IF(Kundendaten!C909="","",IF(J908&lt;0,-1,IF(J908&gt;Einstellungen!$C$11,0,IF(Kundendaten!K909&gt;=Einstellungen!$C$24,5,IF(Kundendaten!K909&gt;=Einstellungen!$C$25,4,IF(Kundendaten!K909&gt;=Einstellungen!$C$26,3,IF(Kundendaten!K909&gt;=Einstellungen!$C$27,2,1)))))))</f>
        <v/>
      </c>
      <c r="M908" s="37" t="str">
        <f>IF(Kundendaten!C909="","",IF(J908&lt;0,-1,IF(J908&gt;Einstellungen!$C$11,0,IF(Kundendaten!L909&gt;=Einstellungen!$C$32,5,IF(Kundendaten!L909&gt;=Einstellungen!$C$33,4,IF(Kundendaten!L909&gt;=Einstellungen!$C$34,3,IF(Kundendaten!L909&gt;=Einstellungen!$C$35,2,1)))))))</f>
        <v/>
      </c>
      <c r="N908" s="37" t="str">
        <f>IF(Kundendaten!C909="","",IF(K908=-1,"",IF(K908=0,0,IF(SUM(Einstellungen!$G$15,Einstellungen!$G$24,Einstellungen!$G$32)&lt;&gt;100,"—",ROUND((K908*Einstellungen!$G$15+L908*Einstellungen!$G$24+M908*Einstellungen!$G$32)/100,1)))))</f>
        <v/>
      </c>
      <c r="O908" s="37" t="str">
        <f>IF(Kundendaten!C909="","",IF(K908=-1,"⚠ Datenfehler",IF(K908=0,"Inaktiv",IF(SUM(Einstellungen!$G$15,Einstellungen!$G$24,Einstellungen!$G$32)&lt;&gt;100,"—",IF(N908&gt;=4,"Champion",IF(N908&gt;=3,"Entwicklung",IF(N908&gt;=2,"Gefährdet","Abwanderung")))))))</f>
        <v/>
      </c>
    </row>
    <row r="909" spans="2:15" ht="14.25" customHeight="1" x14ac:dyDescent="0.35">
      <c r="B909" s="37" t="str">
        <f>IF(Kundendaten!C910="","",Kundendaten!B910)</f>
        <v/>
      </c>
      <c r="C909" s="38" t="str">
        <f>IF(Kundendaten!C910="","",IF(Kundendaten!C910="","",Kundendaten!C910))</f>
        <v/>
      </c>
      <c r="D909" s="38" t="str">
        <f>IF(Kundendaten!C910="","",IF(Kundendaten!D910="","",Kundendaten!D910))</f>
        <v/>
      </c>
      <c r="E909" s="38" t="str">
        <f>IF(Kundendaten!C910="","",IF(Kundendaten!E910="","",Kundendaten!E910))</f>
        <v/>
      </c>
      <c r="F909" s="38" t="str">
        <f>IF(Kundendaten!C910="","",IF(Kundendaten!F910="","",Kundendaten!F910))</f>
        <v/>
      </c>
      <c r="G909" s="37" t="str">
        <f>IF(Kundendaten!C910="","",IF(Kundendaten!G910="","",Kundendaten!G910))</f>
        <v/>
      </c>
      <c r="H909" s="38" t="str">
        <f>IF(Kundendaten!C910="","",IF(Kundendaten!H910="","",Kundendaten!H910))</f>
        <v/>
      </c>
      <c r="I909" s="37" t="str">
        <f>IF(Kundendaten!C910="","",IF(Kundendaten!I910="","",IF(OR(UPPER(Kundendaten!I910)="D",UPPER(Kundendaten!I910)="DE",UPPER(Kundendaten!I910)="DEU",UPPER(Kundendaten!I910)="DEUTSCHLAND",UPPER(Kundendaten!I910)="GERMANY",UPPER(Kundendaten!I910)="GER"),"",IFERROR(UPPER(VLOOKUP(UPPER(Kundendaten!I910),Laendercodes!$A:$B,2,FALSE())),UPPER(Kundendaten!I910)))))</f>
        <v/>
      </c>
      <c r="J909" s="59" t="str">
        <f>IF(Kundendaten!C910="","",Einstellungen!$C$9-Kundendaten!J910)</f>
        <v/>
      </c>
      <c r="K909" s="37" t="str">
        <f>IF(Kundendaten!C910="","",IF(J909&lt;0,-1,IF(J909&gt;Einstellungen!$C$11,0,IF(J909&lt;=Einstellungen!$D$15,5,IF(J909&lt;=Einstellungen!$D$16,4,IF(J909&lt;=Einstellungen!$D$17,3,IF(J909&lt;=Einstellungen!$D$18,2,1)))))))</f>
        <v/>
      </c>
      <c r="L909" s="37" t="str">
        <f>IF(Kundendaten!C910="","",IF(J909&lt;0,-1,IF(J909&gt;Einstellungen!$C$11,0,IF(Kundendaten!K910&gt;=Einstellungen!$C$24,5,IF(Kundendaten!K910&gt;=Einstellungen!$C$25,4,IF(Kundendaten!K910&gt;=Einstellungen!$C$26,3,IF(Kundendaten!K910&gt;=Einstellungen!$C$27,2,1)))))))</f>
        <v/>
      </c>
      <c r="M909" s="37" t="str">
        <f>IF(Kundendaten!C910="","",IF(J909&lt;0,-1,IF(J909&gt;Einstellungen!$C$11,0,IF(Kundendaten!L910&gt;=Einstellungen!$C$32,5,IF(Kundendaten!L910&gt;=Einstellungen!$C$33,4,IF(Kundendaten!L910&gt;=Einstellungen!$C$34,3,IF(Kundendaten!L910&gt;=Einstellungen!$C$35,2,1)))))))</f>
        <v/>
      </c>
      <c r="N909" s="37" t="str">
        <f>IF(Kundendaten!C910="","",IF(K909=-1,"",IF(K909=0,0,IF(SUM(Einstellungen!$G$15,Einstellungen!$G$24,Einstellungen!$G$32)&lt;&gt;100,"—",ROUND((K909*Einstellungen!$G$15+L909*Einstellungen!$G$24+M909*Einstellungen!$G$32)/100,1)))))</f>
        <v/>
      </c>
      <c r="O909" s="37" t="str">
        <f>IF(Kundendaten!C910="","",IF(K909=-1,"⚠ Datenfehler",IF(K909=0,"Inaktiv",IF(SUM(Einstellungen!$G$15,Einstellungen!$G$24,Einstellungen!$G$32)&lt;&gt;100,"—",IF(N909&gt;=4,"Champion",IF(N909&gt;=3,"Entwicklung",IF(N909&gt;=2,"Gefährdet","Abwanderung")))))))</f>
        <v/>
      </c>
    </row>
    <row r="910" spans="2:15" ht="14.25" customHeight="1" x14ac:dyDescent="0.35">
      <c r="B910" s="37" t="str">
        <f>IF(Kundendaten!C911="","",Kundendaten!B911)</f>
        <v/>
      </c>
      <c r="C910" s="38" t="str">
        <f>IF(Kundendaten!C911="","",IF(Kundendaten!C911="","",Kundendaten!C911))</f>
        <v/>
      </c>
      <c r="D910" s="38" t="str">
        <f>IF(Kundendaten!C911="","",IF(Kundendaten!D911="","",Kundendaten!D911))</f>
        <v/>
      </c>
      <c r="E910" s="38" t="str">
        <f>IF(Kundendaten!C911="","",IF(Kundendaten!E911="","",Kundendaten!E911))</f>
        <v/>
      </c>
      <c r="F910" s="38" t="str">
        <f>IF(Kundendaten!C911="","",IF(Kundendaten!F911="","",Kundendaten!F911))</f>
        <v/>
      </c>
      <c r="G910" s="37" t="str">
        <f>IF(Kundendaten!C911="","",IF(Kundendaten!G911="","",Kundendaten!G911))</f>
        <v/>
      </c>
      <c r="H910" s="38" t="str">
        <f>IF(Kundendaten!C911="","",IF(Kundendaten!H911="","",Kundendaten!H911))</f>
        <v/>
      </c>
      <c r="I910" s="37" t="str">
        <f>IF(Kundendaten!C911="","",IF(Kundendaten!I911="","",IF(OR(UPPER(Kundendaten!I911)="D",UPPER(Kundendaten!I911)="DE",UPPER(Kundendaten!I911)="DEU",UPPER(Kundendaten!I911)="DEUTSCHLAND",UPPER(Kundendaten!I911)="GERMANY",UPPER(Kundendaten!I911)="GER"),"",IFERROR(UPPER(VLOOKUP(UPPER(Kundendaten!I911),Laendercodes!$A:$B,2,FALSE())),UPPER(Kundendaten!I911)))))</f>
        <v/>
      </c>
      <c r="J910" s="59" t="str">
        <f>IF(Kundendaten!C911="","",Einstellungen!$C$9-Kundendaten!J911)</f>
        <v/>
      </c>
      <c r="K910" s="37" t="str">
        <f>IF(Kundendaten!C911="","",IF(J910&lt;0,-1,IF(J910&gt;Einstellungen!$C$11,0,IF(J910&lt;=Einstellungen!$D$15,5,IF(J910&lt;=Einstellungen!$D$16,4,IF(J910&lt;=Einstellungen!$D$17,3,IF(J910&lt;=Einstellungen!$D$18,2,1)))))))</f>
        <v/>
      </c>
      <c r="L910" s="37" t="str">
        <f>IF(Kundendaten!C911="","",IF(J910&lt;0,-1,IF(J910&gt;Einstellungen!$C$11,0,IF(Kundendaten!K911&gt;=Einstellungen!$C$24,5,IF(Kundendaten!K911&gt;=Einstellungen!$C$25,4,IF(Kundendaten!K911&gt;=Einstellungen!$C$26,3,IF(Kundendaten!K911&gt;=Einstellungen!$C$27,2,1)))))))</f>
        <v/>
      </c>
      <c r="M910" s="37" t="str">
        <f>IF(Kundendaten!C911="","",IF(J910&lt;0,-1,IF(J910&gt;Einstellungen!$C$11,0,IF(Kundendaten!L911&gt;=Einstellungen!$C$32,5,IF(Kundendaten!L911&gt;=Einstellungen!$C$33,4,IF(Kundendaten!L911&gt;=Einstellungen!$C$34,3,IF(Kundendaten!L911&gt;=Einstellungen!$C$35,2,1)))))))</f>
        <v/>
      </c>
      <c r="N910" s="37" t="str">
        <f>IF(Kundendaten!C911="","",IF(K910=-1,"",IF(K910=0,0,IF(SUM(Einstellungen!$G$15,Einstellungen!$G$24,Einstellungen!$G$32)&lt;&gt;100,"—",ROUND((K910*Einstellungen!$G$15+L910*Einstellungen!$G$24+M910*Einstellungen!$G$32)/100,1)))))</f>
        <v/>
      </c>
      <c r="O910" s="37" t="str">
        <f>IF(Kundendaten!C911="","",IF(K910=-1,"⚠ Datenfehler",IF(K910=0,"Inaktiv",IF(SUM(Einstellungen!$G$15,Einstellungen!$G$24,Einstellungen!$G$32)&lt;&gt;100,"—",IF(N910&gt;=4,"Champion",IF(N910&gt;=3,"Entwicklung",IF(N910&gt;=2,"Gefährdet","Abwanderung")))))))</f>
        <v/>
      </c>
    </row>
    <row r="911" spans="2:15" ht="14.25" customHeight="1" x14ac:dyDescent="0.35">
      <c r="B911" s="37" t="str">
        <f>IF(Kundendaten!C912="","",Kundendaten!B912)</f>
        <v/>
      </c>
      <c r="C911" s="38" t="str">
        <f>IF(Kundendaten!C912="","",IF(Kundendaten!C912="","",Kundendaten!C912))</f>
        <v/>
      </c>
      <c r="D911" s="38" t="str">
        <f>IF(Kundendaten!C912="","",IF(Kundendaten!D912="","",Kundendaten!D912))</f>
        <v/>
      </c>
      <c r="E911" s="38" t="str">
        <f>IF(Kundendaten!C912="","",IF(Kundendaten!E912="","",Kundendaten!E912))</f>
        <v/>
      </c>
      <c r="F911" s="38" t="str">
        <f>IF(Kundendaten!C912="","",IF(Kundendaten!F912="","",Kundendaten!F912))</f>
        <v/>
      </c>
      <c r="G911" s="37" t="str">
        <f>IF(Kundendaten!C912="","",IF(Kundendaten!G912="","",Kundendaten!G912))</f>
        <v/>
      </c>
      <c r="H911" s="38" t="str">
        <f>IF(Kundendaten!C912="","",IF(Kundendaten!H912="","",Kundendaten!H912))</f>
        <v/>
      </c>
      <c r="I911" s="37" t="str">
        <f>IF(Kundendaten!C912="","",IF(Kundendaten!I912="","",IF(OR(UPPER(Kundendaten!I912)="D",UPPER(Kundendaten!I912)="DE",UPPER(Kundendaten!I912)="DEU",UPPER(Kundendaten!I912)="DEUTSCHLAND",UPPER(Kundendaten!I912)="GERMANY",UPPER(Kundendaten!I912)="GER"),"",IFERROR(UPPER(VLOOKUP(UPPER(Kundendaten!I912),Laendercodes!$A:$B,2,FALSE())),UPPER(Kundendaten!I912)))))</f>
        <v/>
      </c>
      <c r="J911" s="59" t="str">
        <f>IF(Kundendaten!C912="","",Einstellungen!$C$9-Kundendaten!J912)</f>
        <v/>
      </c>
      <c r="K911" s="37" t="str">
        <f>IF(Kundendaten!C912="","",IF(J911&lt;0,-1,IF(J911&gt;Einstellungen!$C$11,0,IF(J911&lt;=Einstellungen!$D$15,5,IF(J911&lt;=Einstellungen!$D$16,4,IF(J911&lt;=Einstellungen!$D$17,3,IF(J911&lt;=Einstellungen!$D$18,2,1)))))))</f>
        <v/>
      </c>
      <c r="L911" s="37" t="str">
        <f>IF(Kundendaten!C912="","",IF(J911&lt;0,-1,IF(J911&gt;Einstellungen!$C$11,0,IF(Kundendaten!K912&gt;=Einstellungen!$C$24,5,IF(Kundendaten!K912&gt;=Einstellungen!$C$25,4,IF(Kundendaten!K912&gt;=Einstellungen!$C$26,3,IF(Kundendaten!K912&gt;=Einstellungen!$C$27,2,1)))))))</f>
        <v/>
      </c>
      <c r="M911" s="37" t="str">
        <f>IF(Kundendaten!C912="","",IF(J911&lt;0,-1,IF(J911&gt;Einstellungen!$C$11,0,IF(Kundendaten!L912&gt;=Einstellungen!$C$32,5,IF(Kundendaten!L912&gt;=Einstellungen!$C$33,4,IF(Kundendaten!L912&gt;=Einstellungen!$C$34,3,IF(Kundendaten!L912&gt;=Einstellungen!$C$35,2,1)))))))</f>
        <v/>
      </c>
      <c r="N911" s="37" t="str">
        <f>IF(Kundendaten!C912="","",IF(K911=-1,"",IF(K911=0,0,IF(SUM(Einstellungen!$G$15,Einstellungen!$G$24,Einstellungen!$G$32)&lt;&gt;100,"—",ROUND((K911*Einstellungen!$G$15+L911*Einstellungen!$G$24+M911*Einstellungen!$G$32)/100,1)))))</f>
        <v/>
      </c>
      <c r="O911" s="37" t="str">
        <f>IF(Kundendaten!C912="","",IF(K911=-1,"⚠ Datenfehler",IF(K911=0,"Inaktiv",IF(SUM(Einstellungen!$G$15,Einstellungen!$G$24,Einstellungen!$G$32)&lt;&gt;100,"—",IF(N911&gt;=4,"Champion",IF(N911&gt;=3,"Entwicklung",IF(N911&gt;=2,"Gefährdet","Abwanderung")))))))</f>
        <v/>
      </c>
    </row>
    <row r="912" spans="2:15" ht="14.25" customHeight="1" x14ac:dyDescent="0.35">
      <c r="B912" s="37" t="str">
        <f>IF(Kundendaten!C913="","",Kundendaten!B913)</f>
        <v/>
      </c>
      <c r="C912" s="38" t="str">
        <f>IF(Kundendaten!C913="","",IF(Kundendaten!C913="","",Kundendaten!C913))</f>
        <v/>
      </c>
      <c r="D912" s="38" t="str">
        <f>IF(Kundendaten!C913="","",IF(Kundendaten!D913="","",Kundendaten!D913))</f>
        <v/>
      </c>
      <c r="E912" s="38" t="str">
        <f>IF(Kundendaten!C913="","",IF(Kundendaten!E913="","",Kundendaten!E913))</f>
        <v/>
      </c>
      <c r="F912" s="38" t="str">
        <f>IF(Kundendaten!C913="","",IF(Kundendaten!F913="","",Kundendaten!F913))</f>
        <v/>
      </c>
      <c r="G912" s="37" t="str">
        <f>IF(Kundendaten!C913="","",IF(Kundendaten!G913="","",Kundendaten!G913))</f>
        <v/>
      </c>
      <c r="H912" s="38" t="str">
        <f>IF(Kundendaten!C913="","",IF(Kundendaten!H913="","",Kundendaten!H913))</f>
        <v/>
      </c>
      <c r="I912" s="37" t="str">
        <f>IF(Kundendaten!C913="","",IF(Kundendaten!I913="","",IF(OR(UPPER(Kundendaten!I913)="D",UPPER(Kundendaten!I913)="DE",UPPER(Kundendaten!I913)="DEU",UPPER(Kundendaten!I913)="DEUTSCHLAND",UPPER(Kundendaten!I913)="GERMANY",UPPER(Kundendaten!I913)="GER"),"",IFERROR(UPPER(VLOOKUP(UPPER(Kundendaten!I913),Laendercodes!$A:$B,2,FALSE())),UPPER(Kundendaten!I913)))))</f>
        <v/>
      </c>
      <c r="J912" s="59" t="str">
        <f>IF(Kundendaten!C913="","",Einstellungen!$C$9-Kundendaten!J913)</f>
        <v/>
      </c>
      <c r="K912" s="37" t="str">
        <f>IF(Kundendaten!C913="","",IF(J912&lt;0,-1,IF(J912&gt;Einstellungen!$C$11,0,IF(J912&lt;=Einstellungen!$D$15,5,IF(J912&lt;=Einstellungen!$D$16,4,IF(J912&lt;=Einstellungen!$D$17,3,IF(J912&lt;=Einstellungen!$D$18,2,1)))))))</f>
        <v/>
      </c>
      <c r="L912" s="37" t="str">
        <f>IF(Kundendaten!C913="","",IF(J912&lt;0,-1,IF(J912&gt;Einstellungen!$C$11,0,IF(Kundendaten!K913&gt;=Einstellungen!$C$24,5,IF(Kundendaten!K913&gt;=Einstellungen!$C$25,4,IF(Kundendaten!K913&gt;=Einstellungen!$C$26,3,IF(Kundendaten!K913&gt;=Einstellungen!$C$27,2,1)))))))</f>
        <v/>
      </c>
      <c r="M912" s="37" t="str">
        <f>IF(Kundendaten!C913="","",IF(J912&lt;0,-1,IF(J912&gt;Einstellungen!$C$11,0,IF(Kundendaten!L913&gt;=Einstellungen!$C$32,5,IF(Kundendaten!L913&gt;=Einstellungen!$C$33,4,IF(Kundendaten!L913&gt;=Einstellungen!$C$34,3,IF(Kundendaten!L913&gt;=Einstellungen!$C$35,2,1)))))))</f>
        <v/>
      </c>
      <c r="N912" s="37" t="str">
        <f>IF(Kundendaten!C913="","",IF(K912=-1,"",IF(K912=0,0,IF(SUM(Einstellungen!$G$15,Einstellungen!$G$24,Einstellungen!$G$32)&lt;&gt;100,"—",ROUND((K912*Einstellungen!$G$15+L912*Einstellungen!$G$24+M912*Einstellungen!$G$32)/100,1)))))</f>
        <v/>
      </c>
      <c r="O912" s="37" t="str">
        <f>IF(Kundendaten!C913="","",IF(K912=-1,"⚠ Datenfehler",IF(K912=0,"Inaktiv",IF(SUM(Einstellungen!$G$15,Einstellungen!$G$24,Einstellungen!$G$32)&lt;&gt;100,"—",IF(N912&gt;=4,"Champion",IF(N912&gt;=3,"Entwicklung",IF(N912&gt;=2,"Gefährdet","Abwanderung")))))))</f>
        <v/>
      </c>
    </row>
    <row r="913" spans="2:15" ht="14.25" customHeight="1" x14ac:dyDescent="0.35">
      <c r="B913" s="37" t="str">
        <f>IF(Kundendaten!C914="","",Kundendaten!B914)</f>
        <v/>
      </c>
      <c r="C913" s="38" t="str">
        <f>IF(Kundendaten!C914="","",IF(Kundendaten!C914="","",Kundendaten!C914))</f>
        <v/>
      </c>
      <c r="D913" s="38" t="str">
        <f>IF(Kundendaten!C914="","",IF(Kundendaten!D914="","",Kundendaten!D914))</f>
        <v/>
      </c>
      <c r="E913" s="38" t="str">
        <f>IF(Kundendaten!C914="","",IF(Kundendaten!E914="","",Kundendaten!E914))</f>
        <v/>
      </c>
      <c r="F913" s="38" t="str">
        <f>IF(Kundendaten!C914="","",IF(Kundendaten!F914="","",Kundendaten!F914))</f>
        <v/>
      </c>
      <c r="G913" s="37" t="str">
        <f>IF(Kundendaten!C914="","",IF(Kundendaten!G914="","",Kundendaten!G914))</f>
        <v/>
      </c>
      <c r="H913" s="38" t="str">
        <f>IF(Kundendaten!C914="","",IF(Kundendaten!H914="","",Kundendaten!H914))</f>
        <v/>
      </c>
      <c r="I913" s="37" t="str">
        <f>IF(Kundendaten!C914="","",IF(Kundendaten!I914="","",IF(OR(UPPER(Kundendaten!I914)="D",UPPER(Kundendaten!I914)="DE",UPPER(Kundendaten!I914)="DEU",UPPER(Kundendaten!I914)="DEUTSCHLAND",UPPER(Kundendaten!I914)="GERMANY",UPPER(Kundendaten!I914)="GER"),"",IFERROR(UPPER(VLOOKUP(UPPER(Kundendaten!I914),Laendercodes!$A:$B,2,FALSE())),UPPER(Kundendaten!I914)))))</f>
        <v/>
      </c>
      <c r="J913" s="59" t="str">
        <f>IF(Kundendaten!C914="","",Einstellungen!$C$9-Kundendaten!J914)</f>
        <v/>
      </c>
      <c r="K913" s="37" t="str">
        <f>IF(Kundendaten!C914="","",IF(J913&lt;0,-1,IF(J913&gt;Einstellungen!$C$11,0,IF(J913&lt;=Einstellungen!$D$15,5,IF(J913&lt;=Einstellungen!$D$16,4,IF(J913&lt;=Einstellungen!$D$17,3,IF(J913&lt;=Einstellungen!$D$18,2,1)))))))</f>
        <v/>
      </c>
      <c r="L913" s="37" t="str">
        <f>IF(Kundendaten!C914="","",IF(J913&lt;0,-1,IF(J913&gt;Einstellungen!$C$11,0,IF(Kundendaten!K914&gt;=Einstellungen!$C$24,5,IF(Kundendaten!K914&gt;=Einstellungen!$C$25,4,IF(Kundendaten!K914&gt;=Einstellungen!$C$26,3,IF(Kundendaten!K914&gt;=Einstellungen!$C$27,2,1)))))))</f>
        <v/>
      </c>
      <c r="M913" s="37" t="str">
        <f>IF(Kundendaten!C914="","",IF(J913&lt;0,-1,IF(J913&gt;Einstellungen!$C$11,0,IF(Kundendaten!L914&gt;=Einstellungen!$C$32,5,IF(Kundendaten!L914&gt;=Einstellungen!$C$33,4,IF(Kundendaten!L914&gt;=Einstellungen!$C$34,3,IF(Kundendaten!L914&gt;=Einstellungen!$C$35,2,1)))))))</f>
        <v/>
      </c>
      <c r="N913" s="37" t="str">
        <f>IF(Kundendaten!C914="","",IF(K913=-1,"",IF(K913=0,0,IF(SUM(Einstellungen!$G$15,Einstellungen!$G$24,Einstellungen!$G$32)&lt;&gt;100,"—",ROUND((K913*Einstellungen!$G$15+L913*Einstellungen!$G$24+M913*Einstellungen!$G$32)/100,1)))))</f>
        <v/>
      </c>
      <c r="O913" s="37" t="str">
        <f>IF(Kundendaten!C914="","",IF(K913=-1,"⚠ Datenfehler",IF(K913=0,"Inaktiv",IF(SUM(Einstellungen!$G$15,Einstellungen!$G$24,Einstellungen!$G$32)&lt;&gt;100,"—",IF(N913&gt;=4,"Champion",IF(N913&gt;=3,"Entwicklung",IF(N913&gt;=2,"Gefährdet","Abwanderung")))))))</f>
        <v/>
      </c>
    </row>
    <row r="914" spans="2:15" ht="14.25" customHeight="1" x14ac:dyDescent="0.35">
      <c r="B914" s="37" t="str">
        <f>IF(Kundendaten!C915="","",Kundendaten!B915)</f>
        <v/>
      </c>
      <c r="C914" s="38" t="str">
        <f>IF(Kundendaten!C915="","",IF(Kundendaten!C915="","",Kundendaten!C915))</f>
        <v/>
      </c>
      <c r="D914" s="38" t="str">
        <f>IF(Kundendaten!C915="","",IF(Kundendaten!D915="","",Kundendaten!D915))</f>
        <v/>
      </c>
      <c r="E914" s="38" t="str">
        <f>IF(Kundendaten!C915="","",IF(Kundendaten!E915="","",Kundendaten!E915))</f>
        <v/>
      </c>
      <c r="F914" s="38" t="str">
        <f>IF(Kundendaten!C915="","",IF(Kundendaten!F915="","",Kundendaten!F915))</f>
        <v/>
      </c>
      <c r="G914" s="37" t="str">
        <f>IF(Kundendaten!C915="","",IF(Kundendaten!G915="","",Kundendaten!G915))</f>
        <v/>
      </c>
      <c r="H914" s="38" t="str">
        <f>IF(Kundendaten!C915="","",IF(Kundendaten!H915="","",Kundendaten!H915))</f>
        <v/>
      </c>
      <c r="I914" s="37" t="str">
        <f>IF(Kundendaten!C915="","",IF(Kundendaten!I915="","",IF(OR(UPPER(Kundendaten!I915)="D",UPPER(Kundendaten!I915)="DE",UPPER(Kundendaten!I915)="DEU",UPPER(Kundendaten!I915)="DEUTSCHLAND",UPPER(Kundendaten!I915)="GERMANY",UPPER(Kundendaten!I915)="GER"),"",IFERROR(UPPER(VLOOKUP(UPPER(Kundendaten!I915),Laendercodes!$A:$B,2,FALSE())),UPPER(Kundendaten!I915)))))</f>
        <v/>
      </c>
      <c r="J914" s="59" t="str">
        <f>IF(Kundendaten!C915="","",Einstellungen!$C$9-Kundendaten!J915)</f>
        <v/>
      </c>
      <c r="K914" s="37" t="str">
        <f>IF(Kundendaten!C915="","",IF(J914&lt;0,-1,IF(J914&gt;Einstellungen!$C$11,0,IF(J914&lt;=Einstellungen!$D$15,5,IF(J914&lt;=Einstellungen!$D$16,4,IF(J914&lt;=Einstellungen!$D$17,3,IF(J914&lt;=Einstellungen!$D$18,2,1)))))))</f>
        <v/>
      </c>
      <c r="L914" s="37" t="str">
        <f>IF(Kundendaten!C915="","",IF(J914&lt;0,-1,IF(J914&gt;Einstellungen!$C$11,0,IF(Kundendaten!K915&gt;=Einstellungen!$C$24,5,IF(Kundendaten!K915&gt;=Einstellungen!$C$25,4,IF(Kundendaten!K915&gt;=Einstellungen!$C$26,3,IF(Kundendaten!K915&gt;=Einstellungen!$C$27,2,1)))))))</f>
        <v/>
      </c>
      <c r="M914" s="37" t="str">
        <f>IF(Kundendaten!C915="","",IF(J914&lt;0,-1,IF(J914&gt;Einstellungen!$C$11,0,IF(Kundendaten!L915&gt;=Einstellungen!$C$32,5,IF(Kundendaten!L915&gt;=Einstellungen!$C$33,4,IF(Kundendaten!L915&gt;=Einstellungen!$C$34,3,IF(Kundendaten!L915&gt;=Einstellungen!$C$35,2,1)))))))</f>
        <v/>
      </c>
      <c r="N914" s="37" t="str">
        <f>IF(Kundendaten!C915="","",IF(K914=-1,"",IF(K914=0,0,IF(SUM(Einstellungen!$G$15,Einstellungen!$G$24,Einstellungen!$G$32)&lt;&gt;100,"—",ROUND((K914*Einstellungen!$G$15+L914*Einstellungen!$G$24+M914*Einstellungen!$G$32)/100,1)))))</f>
        <v/>
      </c>
      <c r="O914" s="37" t="str">
        <f>IF(Kundendaten!C915="","",IF(K914=-1,"⚠ Datenfehler",IF(K914=0,"Inaktiv",IF(SUM(Einstellungen!$G$15,Einstellungen!$G$24,Einstellungen!$G$32)&lt;&gt;100,"—",IF(N914&gt;=4,"Champion",IF(N914&gt;=3,"Entwicklung",IF(N914&gt;=2,"Gefährdet","Abwanderung")))))))</f>
        <v/>
      </c>
    </row>
    <row r="915" spans="2:15" ht="14.25" customHeight="1" x14ac:dyDescent="0.35">
      <c r="B915" s="37" t="str">
        <f>IF(Kundendaten!C916="","",Kundendaten!B916)</f>
        <v/>
      </c>
      <c r="C915" s="38" t="str">
        <f>IF(Kundendaten!C916="","",IF(Kundendaten!C916="","",Kundendaten!C916))</f>
        <v/>
      </c>
      <c r="D915" s="38" t="str">
        <f>IF(Kundendaten!C916="","",IF(Kundendaten!D916="","",Kundendaten!D916))</f>
        <v/>
      </c>
      <c r="E915" s="38" t="str">
        <f>IF(Kundendaten!C916="","",IF(Kundendaten!E916="","",Kundendaten!E916))</f>
        <v/>
      </c>
      <c r="F915" s="38" t="str">
        <f>IF(Kundendaten!C916="","",IF(Kundendaten!F916="","",Kundendaten!F916))</f>
        <v/>
      </c>
      <c r="G915" s="37" t="str">
        <f>IF(Kundendaten!C916="","",IF(Kundendaten!G916="","",Kundendaten!G916))</f>
        <v/>
      </c>
      <c r="H915" s="38" t="str">
        <f>IF(Kundendaten!C916="","",IF(Kundendaten!H916="","",Kundendaten!H916))</f>
        <v/>
      </c>
      <c r="I915" s="37" t="str">
        <f>IF(Kundendaten!C916="","",IF(Kundendaten!I916="","",IF(OR(UPPER(Kundendaten!I916)="D",UPPER(Kundendaten!I916)="DE",UPPER(Kundendaten!I916)="DEU",UPPER(Kundendaten!I916)="DEUTSCHLAND",UPPER(Kundendaten!I916)="GERMANY",UPPER(Kundendaten!I916)="GER"),"",IFERROR(UPPER(VLOOKUP(UPPER(Kundendaten!I916),Laendercodes!$A:$B,2,FALSE())),UPPER(Kundendaten!I916)))))</f>
        <v/>
      </c>
      <c r="J915" s="59" t="str">
        <f>IF(Kundendaten!C916="","",Einstellungen!$C$9-Kundendaten!J916)</f>
        <v/>
      </c>
      <c r="K915" s="37" t="str">
        <f>IF(Kundendaten!C916="","",IF(J915&lt;0,-1,IF(J915&gt;Einstellungen!$C$11,0,IF(J915&lt;=Einstellungen!$D$15,5,IF(J915&lt;=Einstellungen!$D$16,4,IF(J915&lt;=Einstellungen!$D$17,3,IF(J915&lt;=Einstellungen!$D$18,2,1)))))))</f>
        <v/>
      </c>
      <c r="L915" s="37" t="str">
        <f>IF(Kundendaten!C916="","",IF(J915&lt;0,-1,IF(J915&gt;Einstellungen!$C$11,0,IF(Kundendaten!K916&gt;=Einstellungen!$C$24,5,IF(Kundendaten!K916&gt;=Einstellungen!$C$25,4,IF(Kundendaten!K916&gt;=Einstellungen!$C$26,3,IF(Kundendaten!K916&gt;=Einstellungen!$C$27,2,1)))))))</f>
        <v/>
      </c>
      <c r="M915" s="37" t="str">
        <f>IF(Kundendaten!C916="","",IF(J915&lt;0,-1,IF(J915&gt;Einstellungen!$C$11,0,IF(Kundendaten!L916&gt;=Einstellungen!$C$32,5,IF(Kundendaten!L916&gt;=Einstellungen!$C$33,4,IF(Kundendaten!L916&gt;=Einstellungen!$C$34,3,IF(Kundendaten!L916&gt;=Einstellungen!$C$35,2,1)))))))</f>
        <v/>
      </c>
      <c r="N915" s="37" t="str">
        <f>IF(Kundendaten!C916="","",IF(K915=-1,"",IF(K915=0,0,IF(SUM(Einstellungen!$G$15,Einstellungen!$G$24,Einstellungen!$G$32)&lt;&gt;100,"—",ROUND((K915*Einstellungen!$G$15+L915*Einstellungen!$G$24+M915*Einstellungen!$G$32)/100,1)))))</f>
        <v/>
      </c>
      <c r="O915" s="37" t="str">
        <f>IF(Kundendaten!C916="","",IF(K915=-1,"⚠ Datenfehler",IF(K915=0,"Inaktiv",IF(SUM(Einstellungen!$G$15,Einstellungen!$G$24,Einstellungen!$G$32)&lt;&gt;100,"—",IF(N915&gt;=4,"Champion",IF(N915&gt;=3,"Entwicklung",IF(N915&gt;=2,"Gefährdet","Abwanderung")))))))</f>
        <v/>
      </c>
    </row>
    <row r="916" spans="2:15" ht="14.25" customHeight="1" x14ac:dyDescent="0.35">
      <c r="B916" s="37" t="str">
        <f>IF(Kundendaten!C917="","",Kundendaten!B917)</f>
        <v/>
      </c>
      <c r="C916" s="38" t="str">
        <f>IF(Kundendaten!C917="","",IF(Kundendaten!C917="","",Kundendaten!C917))</f>
        <v/>
      </c>
      <c r="D916" s="38" t="str">
        <f>IF(Kundendaten!C917="","",IF(Kundendaten!D917="","",Kundendaten!D917))</f>
        <v/>
      </c>
      <c r="E916" s="38" t="str">
        <f>IF(Kundendaten!C917="","",IF(Kundendaten!E917="","",Kundendaten!E917))</f>
        <v/>
      </c>
      <c r="F916" s="38" t="str">
        <f>IF(Kundendaten!C917="","",IF(Kundendaten!F917="","",Kundendaten!F917))</f>
        <v/>
      </c>
      <c r="G916" s="37" t="str">
        <f>IF(Kundendaten!C917="","",IF(Kundendaten!G917="","",Kundendaten!G917))</f>
        <v/>
      </c>
      <c r="H916" s="38" t="str">
        <f>IF(Kundendaten!C917="","",IF(Kundendaten!H917="","",Kundendaten!H917))</f>
        <v/>
      </c>
      <c r="I916" s="37" t="str">
        <f>IF(Kundendaten!C917="","",IF(Kundendaten!I917="","",IF(OR(UPPER(Kundendaten!I917)="D",UPPER(Kundendaten!I917)="DE",UPPER(Kundendaten!I917)="DEU",UPPER(Kundendaten!I917)="DEUTSCHLAND",UPPER(Kundendaten!I917)="GERMANY",UPPER(Kundendaten!I917)="GER"),"",IFERROR(UPPER(VLOOKUP(UPPER(Kundendaten!I917),Laendercodes!$A:$B,2,FALSE())),UPPER(Kundendaten!I917)))))</f>
        <v/>
      </c>
      <c r="J916" s="59" t="str">
        <f>IF(Kundendaten!C917="","",Einstellungen!$C$9-Kundendaten!J917)</f>
        <v/>
      </c>
      <c r="K916" s="37" t="str">
        <f>IF(Kundendaten!C917="","",IF(J916&lt;0,-1,IF(J916&gt;Einstellungen!$C$11,0,IF(J916&lt;=Einstellungen!$D$15,5,IF(J916&lt;=Einstellungen!$D$16,4,IF(J916&lt;=Einstellungen!$D$17,3,IF(J916&lt;=Einstellungen!$D$18,2,1)))))))</f>
        <v/>
      </c>
      <c r="L916" s="37" t="str">
        <f>IF(Kundendaten!C917="","",IF(J916&lt;0,-1,IF(J916&gt;Einstellungen!$C$11,0,IF(Kundendaten!K917&gt;=Einstellungen!$C$24,5,IF(Kundendaten!K917&gt;=Einstellungen!$C$25,4,IF(Kundendaten!K917&gt;=Einstellungen!$C$26,3,IF(Kundendaten!K917&gt;=Einstellungen!$C$27,2,1)))))))</f>
        <v/>
      </c>
      <c r="M916" s="37" t="str">
        <f>IF(Kundendaten!C917="","",IF(J916&lt;0,-1,IF(J916&gt;Einstellungen!$C$11,0,IF(Kundendaten!L917&gt;=Einstellungen!$C$32,5,IF(Kundendaten!L917&gt;=Einstellungen!$C$33,4,IF(Kundendaten!L917&gt;=Einstellungen!$C$34,3,IF(Kundendaten!L917&gt;=Einstellungen!$C$35,2,1)))))))</f>
        <v/>
      </c>
      <c r="N916" s="37" t="str">
        <f>IF(Kundendaten!C917="","",IF(K916=-1,"",IF(K916=0,0,IF(SUM(Einstellungen!$G$15,Einstellungen!$G$24,Einstellungen!$G$32)&lt;&gt;100,"—",ROUND((K916*Einstellungen!$G$15+L916*Einstellungen!$G$24+M916*Einstellungen!$G$32)/100,1)))))</f>
        <v/>
      </c>
      <c r="O916" s="37" t="str">
        <f>IF(Kundendaten!C917="","",IF(K916=-1,"⚠ Datenfehler",IF(K916=0,"Inaktiv",IF(SUM(Einstellungen!$G$15,Einstellungen!$G$24,Einstellungen!$G$32)&lt;&gt;100,"—",IF(N916&gt;=4,"Champion",IF(N916&gt;=3,"Entwicklung",IF(N916&gt;=2,"Gefährdet","Abwanderung")))))))</f>
        <v/>
      </c>
    </row>
    <row r="917" spans="2:15" ht="14.25" customHeight="1" x14ac:dyDescent="0.35">
      <c r="B917" s="37" t="str">
        <f>IF(Kundendaten!C918="","",Kundendaten!B918)</f>
        <v/>
      </c>
      <c r="C917" s="38" t="str">
        <f>IF(Kundendaten!C918="","",IF(Kundendaten!C918="","",Kundendaten!C918))</f>
        <v/>
      </c>
      <c r="D917" s="38" t="str">
        <f>IF(Kundendaten!C918="","",IF(Kundendaten!D918="","",Kundendaten!D918))</f>
        <v/>
      </c>
      <c r="E917" s="38" t="str">
        <f>IF(Kundendaten!C918="","",IF(Kundendaten!E918="","",Kundendaten!E918))</f>
        <v/>
      </c>
      <c r="F917" s="38" t="str">
        <f>IF(Kundendaten!C918="","",IF(Kundendaten!F918="","",Kundendaten!F918))</f>
        <v/>
      </c>
      <c r="G917" s="37" t="str">
        <f>IF(Kundendaten!C918="","",IF(Kundendaten!G918="","",Kundendaten!G918))</f>
        <v/>
      </c>
      <c r="H917" s="38" t="str">
        <f>IF(Kundendaten!C918="","",IF(Kundendaten!H918="","",Kundendaten!H918))</f>
        <v/>
      </c>
      <c r="I917" s="37" t="str">
        <f>IF(Kundendaten!C918="","",IF(Kundendaten!I918="","",IF(OR(UPPER(Kundendaten!I918)="D",UPPER(Kundendaten!I918)="DE",UPPER(Kundendaten!I918)="DEU",UPPER(Kundendaten!I918)="DEUTSCHLAND",UPPER(Kundendaten!I918)="GERMANY",UPPER(Kundendaten!I918)="GER"),"",IFERROR(UPPER(VLOOKUP(UPPER(Kundendaten!I918),Laendercodes!$A:$B,2,FALSE())),UPPER(Kundendaten!I918)))))</f>
        <v/>
      </c>
      <c r="J917" s="59" t="str">
        <f>IF(Kundendaten!C918="","",Einstellungen!$C$9-Kundendaten!J918)</f>
        <v/>
      </c>
      <c r="K917" s="37" t="str">
        <f>IF(Kundendaten!C918="","",IF(J917&lt;0,-1,IF(J917&gt;Einstellungen!$C$11,0,IF(J917&lt;=Einstellungen!$D$15,5,IF(J917&lt;=Einstellungen!$D$16,4,IF(J917&lt;=Einstellungen!$D$17,3,IF(J917&lt;=Einstellungen!$D$18,2,1)))))))</f>
        <v/>
      </c>
      <c r="L917" s="37" t="str">
        <f>IF(Kundendaten!C918="","",IF(J917&lt;0,-1,IF(J917&gt;Einstellungen!$C$11,0,IF(Kundendaten!K918&gt;=Einstellungen!$C$24,5,IF(Kundendaten!K918&gt;=Einstellungen!$C$25,4,IF(Kundendaten!K918&gt;=Einstellungen!$C$26,3,IF(Kundendaten!K918&gt;=Einstellungen!$C$27,2,1)))))))</f>
        <v/>
      </c>
      <c r="M917" s="37" t="str">
        <f>IF(Kundendaten!C918="","",IF(J917&lt;0,-1,IF(J917&gt;Einstellungen!$C$11,0,IF(Kundendaten!L918&gt;=Einstellungen!$C$32,5,IF(Kundendaten!L918&gt;=Einstellungen!$C$33,4,IF(Kundendaten!L918&gt;=Einstellungen!$C$34,3,IF(Kundendaten!L918&gt;=Einstellungen!$C$35,2,1)))))))</f>
        <v/>
      </c>
      <c r="N917" s="37" t="str">
        <f>IF(Kundendaten!C918="","",IF(K917=-1,"",IF(K917=0,0,IF(SUM(Einstellungen!$G$15,Einstellungen!$G$24,Einstellungen!$G$32)&lt;&gt;100,"—",ROUND((K917*Einstellungen!$G$15+L917*Einstellungen!$G$24+M917*Einstellungen!$G$32)/100,1)))))</f>
        <v/>
      </c>
      <c r="O917" s="37" t="str">
        <f>IF(Kundendaten!C918="","",IF(K917=-1,"⚠ Datenfehler",IF(K917=0,"Inaktiv",IF(SUM(Einstellungen!$G$15,Einstellungen!$G$24,Einstellungen!$G$32)&lt;&gt;100,"—",IF(N917&gt;=4,"Champion",IF(N917&gt;=3,"Entwicklung",IF(N917&gt;=2,"Gefährdet","Abwanderung")))))))</f>
        <v/>
      </c>
    </row>
    <row r="918" spans="2:15" ht="14.25" customHeight="1" x14ac:dyDescent="0.35">
      <c r="B918" s="37" t="str">
        <f>IF(Kundendaten!C919="","",Kundendaten!B919)</f>
        <v/>
      </c>
      <c r="C918" s="38" t="str">
        <f>IF(Kundendaten!C919="","",IF(Kundendaten!C919="","",Kundendaten!C919))</f>
        <v/>
      </c>
      <c r="D918" s="38" t="str">
        <f>IF(Kundendaten!C919="","",IF(Kundendaten!D919="","",Kundendaten!D919))</f>
        <v/>
      </c>
      <c r="E918" s="38" t="str">
        <f>IF(Kundendaten!C919="","",IF(Kundendaten!E919="","",Kundendaten!E919))</f>
        <v/>
      </c>
      <c r="F918" s="38" t="str">
        <f>IF(Kundendaten!C919="","",IF(Kundendaten!F919="","",Kundendaten!F919))</f>
        <v/>
      </c>
      <c r="G918" s="37" t="str">
        <f>IF(Kundendaten!C919="","",IF(Kundendaten!G919="","",Kundendaten!G919))</f>
        <v/>
      </c>
      <c r="H918" s="38" t="str">
        <f>IF(Kundendaten!C919="","",IF(Kundendaten!H919="","",Kundendaten!H919))</f>
        <v/>
      </c>
      <c r="I918" s="37" t="str">
        <f>IF(Kundendaten!C919="","",IF(Kundendaten!I919="","",IF(OR(UPPER(Kundendaten!I919)="D",UPPER(Kundendaten!I919)="DE",UPPER(Kundendaten!I919)="DEU",UPPER(Kundendaten!I919)="DEUTSCHLAND",UPPER(Kundendaten!I919)="GERMANY",UPPER(Kundendaten!I919)="GER"),"",IFERROR(UPPER(VLOOKUP(UPPER(Kundendaten!I919),Laendercodes!$A:$B,2,FALSE())),UPPER(Kundendaten!I919)))))</f>
        <v/>
      </c>
      <c r="J918" s="59" t="str">
        <f>IF(Kundendaten!C919="","",Einstellungen!$C$9-Kundendaten!J919)</f>
        <v/>
      </c>
      <c r="K918" s="37" t="str">
        <f>IF(Kundendaten!C919="","",IF(J918&lt;0,-1,IF(J918&gt;Einstellungen!$C$11,0,IF(J918&lt;=Einstellungen!$D$15,5,IF(J918&lt;=Einstellungen!$D$16,4,IF(J918&lt;=Einstellungen!$D$17,3,IF(J918&lt;=Einstellungen!$D$18,2,1)))))))</f>
        <v/>
      </c>
      <c r="L918" s="37" t="str">
        <f>IF(Kundendaten!C919="","",IF(J918&lt;0,-1,IF(J918&gt;Einstellungen!$C$11,0,IF(Kundendaten!K919&gt;=Einstellungen!$C$24,5,IF(Kundendaten!K919&gt;=Einstellungen!$C$25,4,IF(Kundendaten!K919&gt;=Einstellungen!$C$26,3,IF(Kundendaten!K919&gt;=Einstellungen!$C$27,2,1)))))))</f>
        <v/>
      </c>
      <c r="M918" s="37" t="str">
        <f>IF(Kundendaten!C919="","",IF(J918&lt;0,-1,IF(J918&gt;Einstellungen!$C$11,0,IF(Kundendaten!L919&gt;=Einstellungen!$C$32,5,IF(Kundendaten!L919&gt;=Einstellungen!$C$33,4,IF(Kundendaten!L919&gt;=Einstellungen!$C$34,3,IF(Kundendaten!L919&gt;=Einstellungen!$C$35,2,1)))))))</f>
        <v/>
      </c>
      <c r="N918" s="37" t="str">
        <f>IF(Kundendaten!C919="","",IF(K918=-1,"",IF(K918=0,0,IF(SUM(Einstellungen!$G$15,Einstellungen!$G$24,Einstellungen!$G$32)&lt;&gt;100,"—",ROUND((K918*Einstellungen!$G$15+L918*Einstellungen!$G$24+M918*Einstellungen!$G$32)/100,1)))))</f>
        <v/>
      </c>
      <c r="O918" s="37" t="str">
        <f>IF(Kundendaten!C919="","",IF(K918=-1,"⚠ Datenfehler",IF(K918=0,"Inaktiv",IF(SUM(Einstellungen!$G$15,Einstellungen!$G$24,Einstellungen!$G$32)&lt;&gt;100,"—",IF(N918&gt;=4,"Champion",IF(N918&gt;=3,"Entwicklung",IF(N918&gt;=2,"Gefährdet","Abwanderung")))))))</f>
        <v/>
      </c>
    </row>
    <row r="919" spans="2:15" ht="14.25" customHeight="1" x14ac:dyDescent="0.35">
      <c r="B919" s="37" t="str">
        <f>IF(Kundendaten!C920="","",Kundendaten!B920)</f>
        <v/>
      </c>
      <c r="C919" s="38" t="str">
        <f>IF(Kundendaten!C920="","",IF(Kundendaten!C920="","",Kundendaten!C920))</f>
        <v/>
      </c>
      <c r="D919" s="38" t="str">
        <f>IF(Kundendaten!C920="","",IF(Kundendaten!D920="","",Kundendaten!D920))</f>
        <v/>
      </c>
      <c r="E919" s="38" t="str">
        <f>IF(Kundendaten!C920="","",IF(Kundendaten!E920="","",Kundendaten!E920))</f>
        <v/>
      </c>
      <c r="F919" s="38" t="str">
        <f>IF(Kundendaten!C920="","",IF(Kundendaten!F920="","",Kundendaten!F920))</f>
        <v/>
      </c>
      <c r="G919" s="37" t="str">
        <f>IF(Kundendaten!C920="","",IF(Kundendaten!G920="","",Kundendaten!G920))</f>
        <v/>
      </c>
      <c r="H919" s="38" t="str">
        <f>IF(Kundendaten!C920="","",IF(Kundendaten!H920="","",Kundendaten!H920))</f>
        <v/>
      </c>
      <c r="I919" s="37" t="str">
        <f>IF(Kundendaten!C920="","",IF(Kundendaten!I920="","",IF(OR(UPPER(Kundendaten!I920)="D",UPPER(Kundendaten!I920)="DE",UPPER(Kundendaten!I920)="DEU",UPPER(Kundendaten!I920)="DEUTSCHLAND",UPPER(Kundendaten!I920)="GERMANY",UPPER(Kundendaten!I920)="GER"),"",IFERROR(UPPER(VLOOKUP(UPPER(Kundendaten!I920),Laendercodes!$A:$B,2,FALSE())),UPPER(Kundendaten!I920)))))</f>
        <v/>
      </c>
      <c r="J919" s="59" t="str">
        <f>IF(Kundendaten!C920="","",Einstellungen!$C$9-Kundendaten!J920)</f>
        <v/>
      </c>
      <c r="K919" s="37" t="str">
        <f>IF(Kundendaten!C920="","",IF(J919&lt;0,-1,IF(J919&gt;Einstellungen!$C$11,0,IF(J919&lt;=Einstellungen!$D$15,5,IF(J919&lt;=Einstellungen!$D$16,4,IF(J919&lt;=Einstellungen!$D$17,3,IF(J919&lt;=Einstellungen!$D$18,2,1)))))))</f>
        <v/>
      </c>
      <c r="L919" s="37" t="str">
        <f>IF(Kundendaten!C920="","",IF(J919&lt;0,-1,IF(J919&gt;Einstellungen!$C$11,0,IF(Kundendaten!K920&gt;=Einstellungen!$C$24,5,IF(Kundendaten!K920&gt;=Einstellungen!$C$25,4,IF(Kundendaten!K920&gt;=Einstellungen!$C$26,3,IF(Kundendaten!K920&gt;=Einstellungen!$C$27,2,1)))))))</f>
        <v/>
      </c>
      <c r="M919" s="37" t="str">
        <f>IF(Kundendaten!C920="","",IF(J919&lt;0,-1,IF(J919&gt;Einstellungen!$C$11,0,IF(Kundendaten!L920&gt;=Einstellungen!$C$32,5,IF(Kundendaten!L920&gt;=Einstellungen!$C$33,4,IF(Kundendaten!L920&gt;=Einstellungen!$C$34,3,IF(Kundendaten!L920&gt;=Einstellungen!$C$35,2,1)))))))</f>
        <v/>
      </c>
      <c r="N919" s="37" t="str">
        <f>IF(Kundendaten!C920="","",IF(K919=-1,"",IF(K919=0,0,IF(SUM(Einstellungen!$G$15,Einstellungen!$G$24,Einstellungen!$G$32)&lt;&gt;100,"—",ROUND((K919*Einstellungen!$G$15+L919*Einstellungen!$G$24+M919*Einstellungen!$G$32)/100,1)))))</f>
        <v/>
      </c>
      <c r="O919" s="37" t="str">
        <f>IF(Kundendaten!C920="","",IF(K919=-1,"⚠ Datenfehler",IF(K919=0,"Inaktiv",IF(SUM(Einstellungen!$G$15,Einstellungen!$G$24,Einstellungen!$G$32)&lt;&gt;100,"—",IF(N919&gt;=4,"Champion",IF(N919&gt;=3,"Entwicklung",IF(N919&gt;=2,"Gefährdet","Abwanderung")))))))</f>
        <v/>
      </c>
    </row>
    <row r="920" spans="2:15" ht="14.25" customHeight="1" x14ac:dyDescent="0.35">
      <c r="B920" s="37" t="str">
        <f>IF(Kundendaten!C921="","",Kundendaten!B921)</f>
        <v/>
      </c>
      <c r="C920" s="38" t="str">
        <f>IF(Kundendaten!C921="","",IF(Kundendaten!C921="","",Kundendaten!C921))</f>
        <v/>
      </c>
      <c r="D920" s="38" t="str">
        <f>IF(Kundendaten!C921="","",IF(Kundendaten!D921="","",Kundendaten!D921))</f>
        <v/>
      </c>
      <c r="E920" s="38" t="str">
        <f>IF(Kundendaten!C921="","",IF(Kundendaten!E921="","",Kundendaten!E921))</f>
        <v/>
      </c>
      <c r="F920" s="38" t="str">
        <f>IF(Kundendaten!C921="","",IF(Kundendaten!F921="","",Kundendaten!F921))</f>
        <v/>
      </c>
      <c r="G920" s="37" t="str">
        <f>IF(Kundendaten!C921="","",IF(Kundendaten!G921="","",Kundendaten!G921))</f>
        <v/>
      </c>
      <c r="H920" s="38" t="str">
        <f>IF(Kundendaten!C921="","",IF(Kundendaten!H921="","",Kundendaten!H921))</f>
        <v/>
      </c>
      <c r="I920" s="37" t="str">
        <f>IF(Kundendaten!C921="","",IF(Kundendaten!I921="","",IF(OR(UPPER(Kundendaten!I921)="D",UPPER(Kundendaten!I921)="DE",UPPER(Kundendaten!I921)="DEU",UPPER(Kundendaten!I921)="DEUTSCHLAND",UPPER(Kundendaten!I921)="GERMANY",UPPER(Kundendaten!I921)="GER"),"",IFERROR(UPPER(VLOOKUP(UPPER(Kundendaten!I921),Laendercodes!$A:$B,2,FALSE())),UPPER(Kundendaten!I921)))))</f>
        <v/>
      </c>
      <c r="J920" s="59" t="str">
        <f>IF(Kundendaten!C921="","",Einstellungen!$C$9-Kundendaten!J921)</f>
        <v/>
      </c>
      <c r="K920" s="37" t="str">
        <f>IF(Kundendaten!C921="","",IF(J920&lt;0,-1,IF(J920&gt;Einstellungen!$C$11,0,IF(J920&lt;=Einstellungen!$D$15,5,IF(J920&lt;=Einstellungen!$D$16,4,IF(J920&lt;=Einstellungen!$D$17,3,IF(J920&lt;=Einstellungen!$D$18,2,1)))))))</f>
        <v/>
      </c>
      <c r="L920" s="37" t="str">
        <f>IF(Kundendaten!C921="","",IF(J920&lt;0,-1,IF(J920&gt;Einstellungen!$C$11,0,IF(Kundendaten!K921&gt;=Einstellungen!$C$24,5,IF(Kundendaten!K921&gt;=Einstellungen!$C$25,4,IF(Kundendaten!K921&gt;=Einstellungen!$C$26,3,IF(Kundendaten!K921&gt;=Einstellungen!$C$27,2,1)))))))</f>
        <v/>
      </c>
      <c r="M920" s="37" t="str">
        <f>IF(Kundendaten!C921="","",IF(J920&lt;0,-1,IF(J920&gt;Einstellungen!$C$11,0,IF(Kundendaten!L921&gt;=Einstellungen!$C$32,5,IF(Kundendaten!L921&gt;=Einstellungen!$C$33,4,IF(Kundendaten!L921&gt;=Einstellungen!$C$34,3,IF(Kundendaten!L921&gt;=Einstellungen!$C$35,2,1)))))))</f>
        <v/>
      </c>
      <c r="N920" s="37" t="str">
        <f>IF(Kundendaten!C921="","",IF(K920=-1,"",IF(K920=0,0,IF(SUM(Einstellungen!$G$15,Einstellungen!$G$24,Einstellungen!$G$32)&lt;&gt;100,"—",ROUND((K920*Einstellungen!$G$15+L920*Einstellungen!$G$24+M920*Einstellungen!$G$32)/100,1)))))</f>
        <v/>
      </c>
      <c r="O920" s="37" t="str">
        <f>IF(Kundendaten!C921="","",IF(K920=-1,"⚠ Datenfehler",IF(K920=0,"Inaktiv",IF(SUM(Einstellungen!$G$15,Einstellungen!$G$24,Einstellungen!$G$32)&lt;&gt;100,"—",IF(N920&gt;=4,"Champion",IF(N920&gt;=3,"Entwicklung",IF(N920&gt;=2,"Gefährdet","Abwanderung")))))))</f>
        <v/>
      </c>
    </row>
    <row r="921" spans="2:15" ht="14.25" customHeight="1" x14ac:dyDescent="0.35">
      <c r="B921" s="37" t="str">
        <f>IF(Kundendaten!C922="","",Kundendaten!B922)</f>
        <v/>
      </c>
      <c r="C921" s="38" t="str">
        <f>IF(Kundendaten!C922="","",IF(Kundendaten!C922="","",Kundendaten!C922))</f>
        <v/>
      </c>
      <c r="D921" s="38" t="str">
        <f>IF(Kundendaten!C922="","",IF(Kundendaten!D922="","",Kundendaten!D922))</f>
        <v/>
      </c>
      <c r="E921" s="38" t="str">
        <f>IF(Kundendaten!C922="","",IF(Kundendaten!E922="","",Kundendaten!E922))</f>
        <v/>
      </c>
      <c r="F921" s="38" t="str">
        <f>IF(Kundendaten!C922="","",IF(Kundendaten!F922="","",Kundendaten!F922))</f>
        <v/>
      </c>
      <c r="G921" s="37" t="str">
        <f>IF(Kundendaten!C922="","",IF(Kundendaten!G922="","",Kundendaten!G922))</f>
        <v/>
      </c>
      <c r="H921" s="38" t="str">
        <f>IF(Kundendaten!C922="","",IF(Kundendaten!H922="","",Kundendaten!H922))</f>
        <v/>
      </c>
      <c r="I921" s="37" t="str">
        <f>IF(Kundendaten!C922="","",IF(Kundendaten!I922="","",IF(OR(UPPER(Kundendaten!I922)="D",UPPER(Kundendaten!I922)="DE",UPPER(Kundendaten!I922)="DEU",UPPER(Kundendaten!I922)="DEUTSCHLAND",UPPER(Kundendaten!I922)="GERMANY",UPPER(Kundendaten!I922)="GER"),"",IFERROR(UPPER(VLOOKUP(UPPER(Kundendaten!I922),Laendercodes!$A:$B,2,FALSE())),UPPER(Kundendaten!I922)))))</f>
        <v/>
      </c>
      <c r="J921" s="59" t="str">
        <f>IF(Kundendaten!C922="","",Einstellungen!$C$9-Kundendaten!J922)</f>
        <v/>
      </c>
      <c r="K921" s="37" t="str">
        <f>IF(Kundendaten!C922="","",IF(J921&lt;0,-1,IF(J921&gt;Einstellungen!$C$11,0,IF(J921&lt;=Einstellungen!$D$15,5,IF(J921&lt;=Einstellungen!$D$16,4,IF(J921&lt;=Einstellungen!$D$17,3,IF(J921&lt;=Einstellungen!$D$18,2,1)))))))</f>
        <v/>
      </c>
      <c r="L921" s="37" t="str">
        <f>IF(Kundendaten!C922="","",IF(J921&lt;0,-1,IF(J921&gt;Einstellungen!$C$11,0,IF(Kundendaten!K922&gt;=Einstellungen!$C$24,5,IF(Kundendaten!K922&gt;=Einstellungen!$C$25,4,IF(Kundendaten!K922&gt;=Einstellungen!$C$26,3,IF(Kundendaten!K922&gt;=Einstellungen!$C$27,2,1)))))))</f>
        <v/>
      </c>
      <c r="M921" s="37" t="str">
        <f>IF(Kundendaten!C922="","",IF(J921&lt;0,-1,IF(J921&gt;Einstellungen!$C$11,0,IF(Kundendaten!L922&gt;=Einstellungen!$C$32,5,IF(Kundendaten!L922&gt;=Einstellungen!$C$33,4,IF(Kundendaten!L922&gt;=Einstellungen!$C$34,3,IF(Kundendaten!L922&gt;=Einstellungen!$C$35,2,1)))))))</f>
        <v/>
      </c>
      <c r="N921" s="37" t="str">
        <f>IF(Kundendaten!C922="","",IF(K921=-1,"",IF(K921=0,0,IF(SUM(Einstellungen!$G$15,Einstellungen!$G$24,Einstellungen!$G$32)&lt;&gt;100,"—",ROUND((K921*Einstellungen!$G$15+L921*Einstellungen!$G$24+M921*Einstellungen!$G$32)/100,1)))))</f>
        <v/>
      </c>
      <c r="O921" s="37" t="str">
        <f>IF(Kundendaten!C922="","",IF(K921=-1,"⚠ Datenfehler",IF(K921=0,"Inaktiv",IF(SUM(Einstellungen!$G$15,Einstellungen!$G$24,Einstellungen!$G$32)&lt;&gt;100,"—",IF(N921&gt;=4,"Champion",IF(N921&gt;=3,"Entwicklung",IF(N921&gt;=2,"Gefährdet","Abwanderung")))))))</f>
        <v/>
      </c>
    </row>
    <row r="922" spans="2:15" ht="14.25" customHeight="1" x14ac:dyDescent="0.35">
      <c r="B922" s="37" t="str">
        <f>IF(Kundendaten!C923="","",Kundendaten!B923)</f>
        <v/>
      </c>
      <c r="C922" s="38" t="str">
        <f>IF(Kundendaten!C923="","",IF(Kundendaten!C923="","",Kundendaten!C923))</f>
        <v/>
      </c>
      <c r="D922" s="38" t="str">
        <f>IF(Kundendaten!C923="","",IF(Kundendaten!D923="","",Kundendaten!D923))</f>
        <v/>
      </c>
      <c r="E922" s="38" t="str">
        <f>IF(Kundendaten!C923="","",IF(Kundendaten!E923="","",Kundendaten!E923))</f>
        <v/>
      </c>
      <c r="F922" s="38" t="str">
        <f>IF(Kundendaten!C923="","",IF(Kundendaten!F923="","",Kundendaten!F923))</f>
        <v/>
      </c>
      <c r="G922" s="37" t="str">
        <f>IF(Kundendaten!C923="","",IF(Kundendaten!G923="","",Kundendaten!G923))</f>
        <v/>
      </c>
      <c r="H922" s="38" t="str">
        <f>IF(Kundendaten!C923="","",IF(Kundendaten!H923="","",Kundendaten!H923))</f>
        <v/>
      </c>
      <c r="I922" s="37" t="str">
        <f>IF(Kundendaten!C923="","",IF(Kundendaten!I923="","",IF(OR(UPPER(Kundendaten!I923)="D",UPPER(Kundendaten!I923)="DE",UPPER(Kundendaten!I923)="DEU",UPPER(Kundendaten!I923)="DEUTSCHLAND",UPPER(Kundendaten!I923)="GERMANY",UPPER(Kundendaten!I923)="GER"),"",IFERROR(UPPER(VLOOKUP(UPPER(Kundendaten!I923),Laendercodes!$A:$B,2,FALSE())),UPPER(Kundendaten!I923)))))</f>
        <v/>
      </c>
      <c r="J922" s="59" t="str">
        <f>IF(Kundendaten!C923="","",Einstellungen!$C$9-Kundendaten!J923)</f>
        <v/>
      </c>
      <c r="K922" s="37" t="str">
        <f>IF(Kundendaten!C923="","",IF(J922&lt;0,-1,IF(J922&gt;Einstellungen!$C$11,0,IF(J922&lt;=Einstellungen!$D$15,5,IF(J922&lt;=Einstellungen!$D$16,4,IF(J922&lt;=Einstellungen!$D$17,3,IF(J922&lt;=Einstellungen!$D$18,2,1)))))))</f>
        <v/>
      </c>
      <c r="L922" s="37" t="str">
        <f>IF(Kundendaten!C923="","",IF(J922&lt;0,-1,IF(J922&gt;Einstellungen!$C$11,0,IF(Kundendaten!K923&gt;=Einstellungen!$C$24,5,IF(Kundendaten!K923&gt;=Einstellungen!$C$25,4,IF(Kundendaten!K923&gt;=Einstellungen!$C$26,3,IF(Kundendaten!K923&gt;=Einstellungen!$C$27,2,1)))))))</f>
        <v/>
      </c>
      <c r="M922" s="37" t="str">
        <f>IF(Kundendaten!C923="","",IF(J922&lt;0,-1,IF(J922&gt;Einstellungen!$C$11,0,IF(Kundendaten!L923&gt;=Einstellungen!$C$32,5,IF(Kundendaten!L923&gt;=Einstellungen!$C$33,4,IF(Kundendaten!L923&gt;=Einstellungen!$C$34,3,IF(Kundendaten!L923&gt;=Einstellungen!$C$35,2,1)))))))</f>
        <v/>
      </c>
      <c r="N922" s="37" t="str">
        <f>IF(Kundendaten!C923="","",IF(K922=-1,"",IF(K922=0,0,IF(SUM(Einstellungen!$G$15,Einstellungen!$G$24,Einstellungen!$G$32)&lt;&gt;100,"—",ROUND((K922*Einstellungen!$G$15+L922*Einstellungen!$G$24+M922*Einstellungen!$G$32)/100,1)))))</f>
        <v/>
      </c>
      <c r="O922" s="37" t="str">
        <f>IF(Kundendaten!C923="","",IF(K922=-1,"⚠ Datenfehler",IF(K922=0,"Inaktiv",IF(SUM(Einstellungen!$G$15,Einstellungen!$G$24,Einstellungen!$G$32)&lt;&gt;100,"—",IF(N922&gt;=4,"Champion",IF(N922&gt;=3,"Entwicklung",IF(N922&gt;=2,"Gefährdet","Abwanderung")))))))</f>
        <v/>
      </c>
    </row>
    <row r="923" spans="2:15" ht="14.25" customHeight="1" x14ac:dyDescent="0.35">
      <c r="B923" s="37" t="str">
        <f>IF(Kundendaten!C924="","",Kundendaten!B924)</f>
        <v/>
      </c>
      <c r="C923" s="38" t="str">
        <f>IF(Kundendaten!C924="","",IF(Kundendaten!C924="","",Kundendaten!C924))</f>
        <v/>
      </c>
      <c r="D923" s="38" t="str">
        <f>IF(Kundendaten!C924="","",IF(Kundendaten!D924="","",Kundendaten!D924))</f>
        <v/>
      </c>
      <c r="E923" s="38" t="str">
        <f>IF(Kundendaten!C924="","",IF(Kundendaten!E924="","",Kundendaten!E924))</f>
        <v/>
      </c>
      <c r="F923" s="38" t="str">
        <f>IF(Kundendaten!C924="","",IF(Kundendaten!F924="","",Kundendaten!F924))</f>
        <v/>
      </c>
      <c r="G923" s="37" t="str">
        <f>IF(Kundendaten!C924="","",IF(Kundendaten!G924="","",Kundendaten!G924))</f>
        <v/>
      </c>
      <c r="H923" s="38" t="str">
        <f>IF(Kundendaten!C924="","",IF(Kundendaten!H924="","",Kundendaten!H924))</f>
        <v/>
      </c>
      <c r="I923" s="37" t="str">
        <f>IF(Kundendaten!C924="","",IF(Kundendaten!I924="","",IF(OR(UPPER(Kundendaten!I924)="D",UPPER(Kundendaten!I924)="DE",UPPER(Kundendaten!I924)="DEU",UPPER(Kundendaten!I924)="DEUTSCHLAND",UPPER(Kundendaten!I924)="GERMANY",UPPER(Kundendaten!I924)="GER"),"",IFERROR(UPPER(VLOOKUP(UPPER(Kundendaten!I924),Laendercodes!$A:$B,2,FALSE())),UPPER(Kundendaten!I924)))))</f>
        <v/>
      </c>
      <c r="J923" s="59" t="str">
        <f>IF(Kundendaten!C924="","",Einstellungen!$C$9-Kundendaten!J924)</f>
        <v/>
      </c>
      <c r="K923" s="37" t="str">
        <f>IF(Kundendaten!C924="","",IF(J923&lt;0,-1,IF(J923&gt;Einstellungen!$C$11,0,IF(J923&lt;=Einstellungen!$D$15,5,IF(J923&lt;=Einstellungen!$D$16,4,IF(J923&lt;=Einstellungen!$D$17,3,IF(J923&lt;=Einstellungen!$D$18,2,1)))))))</f>
        <v/>
      </c>
      <c r="L923" s="37" t="str">
        <f>IF(Kundendaten!C924="","",IF(J923&lt;0,-1,IF(J923&gt;Einstellungen!$C$11,0,IF(Kundendaten!K924&gt;=Einstellungen!$C$24,5,IF(Kundendaten!K924&gt;=Einstellungen!$C$25,4,IF(Kundendaten!K924&gt;=Einstellungen!$C$26,3,IF(Kundendaten!K924&gt;=Einstellungen!$C$27,2,1)))))))</f>
        <v/>
      </c>
      <c r="M923" s="37" t="str">
        <f>IF(Kundendaten!C924="","",IF(J923&lt;0,-1,IF(J923&gt;Einstellungen!$C$11,0,IF(Kundendaten!L924&gt;=Einstellungen!$C$32,5,IF(Kundendaten!L924&gt;=Einstellungen!$C$33,4,IF(Kundendaten!L924&gt;=Einstellungen!$C$34,3,IF(Kundendaten!L924&gt;=Einstellungen!$C$35,2,1)))))))</f>
        <v/>
      </c>
      <c r="N923" s="37" t="str">
        <f>IF(Kundendaten!C924="","",IF(K923=-1,"",IF(K923=0,0,IF(SUM(Einstellungen!$G$15,Einstellungen!$G$24,Einstellungen!$G$32)&lt;&gt;100,"—",ROUND((K923*Einstellungen!$G$15+L923*Einstellungen!$G$24+M923*Einstellungen!$G$32)/100,1)))))</f>
        <v/>
      </c>
      <c r="O923" s="37" t="str">
        <f>IF(Kundendaten!C924="","",IF(K923=-1,"⚠ Datenfehler",IF(K923=0,"Inaktiv",IF(SUM(Einstellungen!$G$15,Einstellungen!$G$24,Einstellungen!$G$32)&lt;&gt;100,"—",IF(N923&gt;=4,"Champion",IF(N923&gt;=3,"Entwicklung",IF(N923&gt;=2,"Gefährdet","Abwanderung")))))))</f>
        <v/>
      </c>
    </row>
    <row r="924" spans="2:15" ht="14.25" customHeight="1" x14ac:dyDescent="0.35">
      <c r="B924" s="37" t="str">
        <f>IF(Kundendaten!C925="","",Kundendaten!B925)</f>
        <v/>
      </c>
      <c r="C924" s="38" t="str">
        <f>IF(Kundendaten!C925="","",IF(Kundendaten!C925="","",Kundendaten!C925))</f>
        <v/>
      </c>
      <c r="D924" s="38" t="str">
        <f>IF(Kundendaten!C925="","",IF(Kundendaten!D925="","",Kundendaten!D925))</f>
        <v/>
      </c>
      <c r="E924" s="38" t="str">
        <f>IF(Kundendaten!C925="","",IF(Kundendaten!E925="","",Kundendaten!E925))</f>
        <v/>
      </c>
      <c r="F924" s="38" t="str">
        <f>IF(Kundendaten!C925="","",IF(Kundendaten!F925="","",Kundendaten!F925))</f>
        <v/>
      </c>
      <c r="G924" s="37" t="str">
        <f>IF(Kundendaten!C925="","",IF(Kundendaten!G925="","",Kundendaten!G925))</f>
        <v/>
      </c>
      <c r="H924" s="38" t="str">
        <f>IF(Kundendaten!C925="","",IF(Kundendaten!H925="","",Kundendaten!H925))</f>
        <v/>
      </c>
      <c r="I924" s="37" t="str">
        <f>IF(Kundendaten!C925="","",IF(Kundendaten!I925="","",IF(OR(UPPER(Kundendaten!I925)="D",UPPER(Kundendaten!I925)="DE",UPPER(Kundendaten!I925)="DEU",UPPER(Kundendaten!I925)="DEUTSCHLAND",UPPER(Kundendaten!I925)="GERMANY",UPPER(Kundendaten!I925)="GER"),"",IFERROR(UPPER(VLOOKUP(UPPER(Kundendaten!I925),Laendercodes!$A:$B,2,FALSE())),UPPER(Kundendaten!I925)))))</f>
        <v/>
      </c>
      <c r="J924" s="59" t="str">
        <f>IF(Kundendaten!C925="","",Einstellungen!$C$9-Kundendaten!J925)</f>
        <v/>
      </c>
      <c r="K924" s="37" t="str">
        <f>IF(Kundendaten!C925="","",IF(J924&lt;0,-1,IF(J924&gt;Einstellungen!$C$11,0,IF(J924&lt;=Einstellungen!$D$15,5,IF(J924&lt;=Einstellungen!$D$16,4,IF(J924&lt;=Einstellungen!$D$17,3,IF(J924&lt;=Einstellungen!$D$18,2,1)))))))</f>
        <v/>
      </c>
      <c r="L924" s="37" t="str">
        <f>IF(Kundendaten!C925="","",IF(J924&lt;0,-1,IF(J924&gt;Einstellungen!$C$11,0,IF(Kundendaten!K925&gt;=Einstellungen!$C$24,5,IF(Kundendaten!K925&gt;=Einstellungen!$C$25,4,IF(Kundendaten!K925&gt;=Einstellungen!$C$26,3,IF(Kundendaten!K925&gt;=Einstellungen!$C$27,2,1)))))))</f>
        <v/>
      </c>
      <c r="M924" s="37" t="str">
        <f>IF(Kundendaten!C925="","",IF(J924&lt;0,-1,IF(J924&gt;Einstellungen!$C$11,0,IF(Kundendaten!L925&gt;=Einstellungen!$C$32,5,IF(Kundendaten!L925&gt;=Einstellungen!$C$33,4,IF(Kundendaten!L925&gt;=Einstellungen!$C$34,3,IF(Kundendaten!L925&gt;=Einstellungen!$C$35,2,1)))))))</f>
        <v/>
      </c>
      <c r="N924" s="37" t="str">
        <f>IF(Kundendaten!C925="","",IF(K924=-1,"",IF(K924=0,0,IF(SUM(Einstellungen!$G$15,Einstellungen!$G$24,Einstellungen!$G$32)&lt;&gt;100,"—",ROUND((K924*Einstellungen!$G$15+L924*Einstellungen!$G$24+M924*Einstellungen!$G$32)/100,1)))))</f>
        <v/>
      </c>
      <c r="O924" s="37" t="str">
        <f>IF(Kundendaten!C925="","",IF(K924=-1,"⚠ Datenfehler",IF(K924=0,"Inaktiv",IF(SUM(Einstellungen!$G$15,Einstellungen!$G$24,Einstellungen!$G$32)&lt;&gt;100,"—",IF(N924&gt;=4,"Champion",IF(N924&gt;=3,"Entwicklung",IF(N924&gt;=2,"Gefährdet","Abwanderung")))))))</f>
        <v/>
      </c>
    </row>
    <row r="925" spans="2:15" ht="14.25" customHeight="1" x14ac:dyDescent="0.35">
      <c r="B925" s="37" t="str">
        <f>IF(Kundendaten!C926="","",Kundendaten!B926)</f>
        <v/>
      </c>
      <c r="C925" s="38" t="str">
        <f>IF(Kundendaten!C926="","",IF(Kundendaten!C926="","",Kundendaten!C926))</f>
        <v/>
      </c>
      <c r="D925" s="38" t="str">
        <f>IF(Kundendaten!C926="","",IF(Kundendaten!D926="","",Kundendaten!D926))</f>
        <v/>
      </c>
      <c r="E925" s="38" t="str">
        <f>IF(Kundendaten!C926="","",IF(Kundendaten!E926="","",Kundendaten!E926))</f>
        <v/>
      </c>
      <c r="F925" s="38" t="str">
        <f>IF(Kundendaten!C926="","",IF(Kundendaten!F926="","",Kundendaten!F926))</f>
        <v/>
      </c>
      <c r="G925" s="37" t="str">
        <f>IF(Kundendaten!C926="","",IF(Kundendaten!G926="","",Kundendaten!G926))</f>
        <v/>
      </c>
      <c r="H925" s="38" t="str">
        <f>IF(Kundendaten!C926="","",IF(Kundendaten!H926="","",Kundendaten!H926))</f>
        <v/>
      </c>
      <c r="I925" s="37" t="str">
        <f>IF(Kundendaten!C926="","",IF(Kundendaten!I926="","",IF(OR(UPPER(Kundendaten!I926)="D",UPPER(Kundendaten!I926)="DE",UPPER(Kundendaten!I926)="DEU",UPPER(Kundendaten!I926)="DEUTSCHLAND",UPPER(Kundendaten!I926)="GERMANY",UPPER(Kundendaten!I926)="GER"),"",IFERROR(UPPER(VLOOKUP(UPPER(Kundendaten!I926),Laendercodes!$A:$B,2,FALSE())),UPPER(Kundendaten!I926)))))</f>
        <v/>
      </c>
      <c r="J925" s="59" t="str">
        <f>IF(Kundendaten!C926="","",Einstellungen!$C$9-Kundendaten!J926)</f>
        <v/>
      </c>
      <c r="K925" s="37" t="str">
        <f>IF(Kundendaten!C926="","",IF(J925&lt;0,-1,IF(J925&gt;Einstellungen!$C$11,0,IF(J925&lt;=Einstellungen!$D$15,5,IF(J925&lt;=Einstellungen!$D$16,4,IF(J925&lt;=Einstellungen!$D$17,3,IF(J925&lt;=Einstellungen!$D$18,2,1)))))))</f>
        <v/>
      </c>
      <c r="L925" s="37" t="str">
        <f>IF(Kundendaten!C926="","",IF(J925&lt;0,-1,IF(J925&gt;Einstellungen!$C$11,0,IF(Kundendaten!K926&gt;=Einstellungen!$C$24,5,IF(Kundendaten!K926&gt;=Einstellungen!$C$25,4,IF(Kundendaten!K926&gt;=Einstellungen!$C$26,3,IF(Kundendaten!K926&gt;=Einstellungen!$C$27,2,1)))))))</f>
        <v/>
      </c>
      <c r="M925" s="37" t="str">
        <f>IF(Kundendaten!C926="","",IF(J925&lt;0,-1,IF(J925&gt;Einstellungen!$C$11,0,IF(Kundendaten!L926&gt;=Einstellungen!$C$32,5,IF(Kundendaten!L926&gt;=Einstellungen!$C$33,4,IF(Kundendaten!L926&gt;=Einstellungen!$C$34,3,IF(Kundendaten!L926&gt;=Einstellungen!$C$35,2,1)))))))</f>
        <v/>
      </c>
      <c r="N925" s="37" t="str">
        <f>IF(Kundendaten!C926="","",IF(K925=-1,"",IF(K925=0,0,IF(SUM(Einstellungen!$G$15,Einstellungen!$G$24,Einstellungen!$G$32)&lt;&gt;100,"—",ROUND((K925*Einstellungen!$G$15+L925*Einstellungen!$G$24+M925*Einstellungen!$G$32)/100,1)))))</f>
        <v/>
      </c>
      <c r="O925" s="37" t="str">
        <f>IF(Kundendaten!C926="","",IF(K925=-1,"⚠ Datenfehler",IF(K925=0,"Inaktiv",IF(SUM(Einstellungen!$G$15,Einstellungen!$G$24,Einstellungen!$G$32)&lt;&gt;100,"—",IF(N925&gt;=4,"Champion",IF(N925&gt;=3,"Entwicklung",IF(N925&gt;=2,"Gefährdet","Abwanderung")))))))</f>
        <v/>
      </c>
    </row>
    <row r="926" spans="2:15" ht="14.25" customHeight="1" x14ac:dyDescent="0.35">
      <c r="B926" s="37" t="str">
        <f>IF(Kundendaten!C927="","",Kundendaten!B927)</f>
        <v/>
      </c>
      <c r="C926" s="38" t="str">
        <f>IF(Kundendaten!C927="","",IF(Kundendaten!C927="","",Kundendaten!C927))</f>
        <v/>
      </c>
      <c r="D926" s="38" t="str">
        <f>IF(Kundendaten!C927="","",IF(Kundendaten!D927="","",Kundendaten!D927))</f>
        <v/>
      </c>
      <c r="E926" s="38" t="str">
        <f>IF(Kundendaten!C927="","",IF(Kundendaten!E927="","",Kundendaten!E927))</f>
        <v/>
      </c>
      <c r="F926" s="38" t="str">
        <f>IF(Kundendaten!C927="","",IF(Kundendaten!F927="","",Kundendaten!F927))</f>
        <v/>
      </c>
      <c r="G926" s="37" t="str">
        <f>IF(Kundendaten!C927="","",IF(Kundendaten!G927="","",Kundendaten!G927))</f>
        <v/>
      </c>
      <c r="H926" s="38" t="str">
        <f>IF(Kundendaten!C927="","",IF(Kundendaten!H927="","",Kundendaten!H927))</f>
        <v/>
      </c>
      <c r="I926" s="37" t="str">
        <f>IF(Kundendaten!C927="","",IF(Kundendaten!I927="","",IF(OR(UPPER(Kundendaten!I927)="D",UPPER(Kundendaten!I927)="DE",UPPER(Kundendaten!I927)="DEU",UPPER(Kundendaten!I927)="DEUTSCHLAND",UPPER(Kundendaten!I927)="GERMANY",UPPER(Kundendaten!I927)="GER"),"",IFERROR(UPPER(VLOOKUP(UPPER(Kundendaten!I927),Laendercodes!$A:$B,2,FALSE())),UPPER(Kundendaten!I927)))))</f>
        <v/>
      </c>
      <c r="J926" s="59" t="str">
        <f>IF(Kundendaten!C927="","",Einstellungen!$C$9-Kundendaten!J927)</f>
        <v/>
      </c>
      <c r="K926" s="37" t="str">
        <f>IF(Kundendaten!C927="","",IF(J926&lt;0,-1,IF(J926&gt;Einstellungen!$C$11,0,IF(J926&lt;=Einstellungen!$D$15,5,IF(J926&lt;=Einstellungen!$D$16,4,IF(J926&lt;=Einstellungen!$D$17,3,IF(J926&lt;=Einstellungen!$D$18,2,1)))))))</f>
        <v/>
      </c>
      <c r="L926" s="37" t="str">
        <f>IF(Kundendaten!C927="","",IF(J926&lt;0,-1,IF(J926&gt;Einstellungen!$C$11,0,IF(Kundendaten!K927&gt;=Einstellungen!$C$24,5,IF(Kundendaten!K927&gt;=Einstellungen!$C$25,4,IF(Kundendaten!K927&gt;=Einstellungen!$C$26,3,IF(Kundendaten!K927&gt;=Einstellungen!$C$27,2,1)))))))</f>
        <v/>
      </c>
      <c r="M926" s="37" t="str">
        <f>IF(Kundendaten!C927="","",IF(J926&lt;0,-1,IF(J926&gt;Einstellungen!$C$11,0,IF(Kundendaten!L927&gt;=Einstellungen!$C$32,5,IF(Kundendaten!L927&gt;=Einstellungen!$C$33,4,IF(Kundendaten!L927&gt;=Einstellungen!$C$34,3,IF(Kundendaten!L927&gt;=Einstellungen!$C$35,2,1)))))))</f>
        <v/>
      </c>
      <c r="N926" s="37" t="str">
        <f>IF(Kundendaten!C927="","",IF(K926=-1,"",IF(K926=0,0,IF(SUM(Einstellungen!$G$15,Einstellungen!$G$24,Einstellungen!$G$32)&lt;&gt;100,"—",ROUND((K926*Einstellungen!$G$15+L926*Einstellungen!$G$24+M926*Einstellungen!$G$32)/100,1)))))</f>
        <v/>
      </c>
      <c r="O926" s="37" t="str">
        <f>IF(Kundendaten!C927="","",IF(K926=-1,"⚠ Datenfehler",IF(K926=0,"Inaktiv",IF(SUM(Einstellungen!$G$15,Einstellungen!$G$24,Einstellungen!$G$32)&lt;&gt;100,"—",IF(N926&gt;=4,"Champion",IF(N926&gt;=3,"Entwicklung",IF(N926&gt;=2,"Gefährdet","Abwanderung")))))))</f>
        <v/>
      </c>
    </row>
    <row r="927" spans="2:15" ht="14.25" customHeight="1" x14ac:dyDescent="0.35">
      <c r="B927" s="37" t="str">
        <f>IF(Kundendaten!C928="","",Kundendaten!B928)</f>
        <v/>
      </c>
      <c r="C927" s="38" t="str">
        <f>IF(Kundendaten!C928="","",IF(Kundendaten!C928="","",Kundendaten!C928))</f>
        <v/>
      </c>
      <c r="D927" s="38" t="str">
        <f>IF(Kundendaten!C928="","",IF(Kundendaten!D928="","",Kundendaten!D928))</f>
        <v/>
      </c>
      <c r="E927" s="38" t="str">
        <f>IF(Kundendaten!C928="","",IF(Kundendaten!E928="","",Kundendaten!E928))</f>
        <v/>
      </c>
      <c r="F927" s="38" t="str">
        <f>IF(Kundendaten!C928="","",IF(Kundendaten!F928="","",Kundendaten!F928))</f>
        <v/>
      </c>
      <c r="G927" s="37" t="str">
        <f>IF(Kundendaten!C928="","",IF(Kundendaten!G928="","",Kundendaten!G928))</f>
        <v/>
      </c>
      <c r="H927" s="38" t="str">
        <f>IF(Kundendaten!C928="","",IF(Kundendaten!H928="","",Kundendaten!H928))</f>
        <v/>
      </c>
      <c r="I927" s="37" t="str">
        <f>IF(Kundendaten!C928="","",IF(Kundendaten!I928="","",IF(OR(UPPER(Kundendaten!I928)="D",UPPER(Kundendaten!I928)="DE",UPPER(Kundendaten!I928)="DEU",UPPER(Kundendaten!I928)="DEUTSCHLAND",UPPER(Kundendaten!I928)="GERMANY",UPPER(Kundendaten!I928)="GER"),"",IFERROR(UPPER(VLOOKUP(UPPER(Kundendaten!I928),Laendercodes!$A:$B,2,FALSE())),UPPER(Kundendaten!I928)))))</f>
        <v/>
      </c>
      <c r="J927" s="59" t="str">
        <f>IF(Kundendaten!C928="","",Einstellungen!$C$9-Kundendaten!J928)</f>
        <v/>
      </c>
      <c r="K927" s="37" t="str">
        <f>IF(Kundendaten!C928="","",IF(J927&lt;0,-1,IF(J927&gt;Einstellungen!$C$11,0,IF(J927&lt;=Einstellungen!$D$15,5,IF(J927&lt;=Einstellungen!$D$16,4,IF(J927&lt;=Einstellungen!$D$17,3,IF(J927&lt;=Einstellungen!$D$18,2,1)))))))</f>
        <v/>
      </c>
      <c r="L927" s="37" t="str">
        <f>IF(Kundendaten!C928="","",IF(J927&lt;0,-1,IF(J927&gt;Einstellungen!$C$11,0,IF(Kundendaten!K928&gt;=Einstellungen!$C$24,5,IF(Kundendaten!K928&gt;=Einstellungen!$C$25,4,IF(Kundendaten!K928&gt;=Einstellungen!$C$26,3,IF(Kundendaten!K928&gt;=Einstellungen!$C$27,2,1)))))))</f>
        <v/>
      </c>
      <c r="M927" s="37" t="str">
        <f>IF(Kundendaten!C928="","",IF(J927&lt;0,-1,IF(J927&gt;Einstellungen!$C$11,0,IF(Kundendaten!L928&gt;=Einstellungen!$C$32,5,IF(Kundendaten!L928&gt;=Einstellungen!$C$33,4,IF(Kundendaten!L928&gt;=Einstellungen!$C$34,3,IF(Kundendaten!L928&gt;=Einstellungen!$C$35,2,1)))))))</f>
        <v/>
      </c>
      <c r="N927" s="37" t="str">
        <f>IF(Kundendaten!C928="","",IF(K927=-1,"",IF(K927=0,0,IF(SUM(Einstellungen!$G$15,Einstellungen!$G$24,Einstellungen!$G$32)&lt;&gt;100,"—",ROUND((K927*Einstellungen!$G$15+L927*Einstellungen!$G$24+M927*Einstellungen!$G$32)/100,1)))))</f>
        <v/>
      </c>
      <c r="O927" s="37" t="str">
        <f>IF(Kundendaten!C928="","",IF(K927=-1,"⚠ Datenfehler",IF(K927=0,"Inaktiv",IF(SUM(Einstellungen!$G$15,Einstellungen!$G$24,Einstellungen!$G$32)&lt;&gt;100,"—",IF(N927&gt;=4,"Champion",IF(N927&gt;=3,"Entwicklung",IF(N927&gt;=2,"Gefährdet","Abwanderung")))))))</f>
        <v/>
      </c>
    </row>
    <row r="928" spans="2:15" ht="14.25" customHeight="1" x14ac:dyDescent="0.35">
      <c r="B928" s="37" t="str">
        <f>IF(Kundendaten!C929="","",Kundendaten!B929)</f>
        <v/>
      </c>
      <c r="C928" s="38" t="str">
        <f>IF(Kundendaten!C929="","",IF(Kundendaten!C929="","",Kundendaten!C929))</f>
        <v/>
      </c>
      <c r="D928" s="38" t="str">
        <f>IF(Kundendaten!C929="","",IF(Kundendaten!D929="","",Kundendaten!D929))</f>
        <v/>
      </c>
      <c r="E928" s="38" t="str">
        <f>IF(Kundendaten!C929="","",IF(Kundendaten!E929="","",Kundendaten!E929))</f>
        <v/>
      </c>
      <c r="F928" s="38" t="str">
        <f>IF(Kundendaten!C929="","",IF(Kundendaten!F929="","",Kundendaten!F929))</f>
        <v/>
      </c>
      <c r="G928" s="37" t="str">
        <f>IF(Kundendaten!C929="","",IF(Kundendaten!G929="","",Kundendaten!G929))</f>
        <v/>
      </c>
      <c r="H928" s="38" t="str">
        <f>IF(Kundendaten!C929="","",IF(Kundendaten!H929="","",Kundendaten!H929))</f>
        <v/>
      </c>
      <c r="I928" s="37" t="str">
        <f>IF(Kundendaten!C929="","",IF(Kundendaten!I929="","",IF(OR(UPPER(Kundendaten!I929)="D",UPPER(Kundendaten!I929)="DE",UPPER(Kundendaten!I929)="DEU",UPPER(Kundendaten!I929)="DEUTSCHLAND",UPPER(Kundendaten!I929)="GERMANY",UPPER(Kundendaten!I929)="GER"),"",IFERROR(UPPER(VLOOKUP(UPPER(Kundendaten!I929),Laendercodes!$A:$B,2,FALSE())),UPPER(Kundendaten!I929)))))</f>
        <v/>
      </c>
      <c r="J928" s="59" t="str">
        <f>IF(Kundendaten!C929="","",Einstellungen!$C$9-Kundendaten!J929)</f>
        <v/>
      </c>
      <c r="K928" s="37" t="str">
        <f>IF(Kundendaten!C929="","",IF(J928&lt;0,-1,IF(J928&gt;Einstellungen!$C$11,0,IF(J928&lt;=Einstellungen!$D$15,5,IF(J928&lt;=Einstellungen!$D$16,4,IF(J928&lt;=Einstellungen!$D$17,3,IF(J928&lt;=Einstellungen!$D$18,2,1)))))))</f>
        <v/>
      </c>
      <c r="L928" s="37" t="str">
        <f>IF(Kundendaten!C929="","",IF(J928&lt;0,-1,IF(J928&gt;Einstellungen!$C$11,0,IF(Kundendaten!K929&gt;=Einstellungen!$C$24,5,IF(Kundendaten!K929&gt;=Einstellungen!$C$25,4,IF(Kundendaten!K929&gt;=Einstellungen!$C$26,3,IF(Kundendaten!K929&gt;=Einstellungen!$C$27,2,1)))))))</f>
        <v/>
      </c>
      <c r="M928" s="37" t="str">
        <f>IF(Kundendaten!C929="","",IF(J928&lt;0,-1,IF(J928&gt;Einstellungen!$C$11,0,IF(Kundendaten!L929&gt;=Einstellungen!$C$32,5,IF(Kundendaten!L929&gt;=Einstellungen!$C$33,4,IF(Kundendaten!L929&gt;=Einstellungen!$C$34,3,IF(Kundendaten!L929&gt;=Einstellungen!$C$35,2,1)))))))</f>
        <v/>
      </c>
      <c r="N928" s="37" t="str">
        <f>IF(Kundendaten!C929="","",IF(K928=-1,"",IF(K928=0,0,IF(SUM(Einstellungen!$G$15,Einstellungen!$G$24,Einstellungen!$G$32)&lt;&gt;100,"—",ROUND((K928*Einstellungen!$G$15+L928*Einstellungen!$G$24+M928*Einstellungen!$G$32)/100,1)))))</f>
        <v/>
      </c>
      <c r="O928" s="37" t="str">
        <f>IF(Kundendaten!C929="","",IF(K928=-1,"⚠ Datenfehler",IF(K928=0,"Inaktiv",IF(SUM(Einstellungen!$G$15,Einstellungen!$G$24,Einstellungen!$G$32)&lt;&gt;100,"—",IF(N928&gt;=4,"Champion",IF(N928&gt;=3,"Entwicklung",IF(N928&gt;=2,"Gefährdet","Abwanderung")))))))</f>
        <v/>
      </c>
    </row>
    <row r="929" spans="2:15" ht="14.25" customHeight="1" x14ac:dyDescent="0.35">
      <c r="B929" s="37" t="str">
        <f>IF(Kundendaten!C930="","",Kundendaten!B930)</f>
        <v/>
      </c>
      <c r="C929" s="38" t="str">
        <f>IF(Kundendaten!C930="","",IF(Kundendaten!C930="","",Kundendaten!C930))</f>
        <v/>
      </c>
      <c r="D929" s="38" t="str">
        <f>IF(Kundendaten!C930="","",IF(Kundendaten!D930="","",Kundendaten!D930))</f>
        <v/>
      </c>
      <c r="E929" s="38" t="str">
        <f>IF(Kundendaten!C930="","",IF(Kundendaten!E930="","",Kundendaten!E930))</f>
        <v/>
      </c>
      <c r="F929" s="38" t="str">
        <f>IF(Kundendaten!C930="","",IF(Kundendaten!F930="","",Kundendaten!F930))</f>
        <v/>
      </c>
      <c r="G929" s="37" t="str">
        <f>IF(Kundendaten!C930="","",IF(Kundendaten!G930="","",Kundendaten!G930))</f>
        <v/>
      </c>
      <c r="H929" s="38" t="str">
        <f>IF(Kundendaten!C930="","",IF(Kundendaten!H930="","",Kundendaten!H930))</f>
        <v/>
      </c>
      <c r="I929" s="37" t="str">
        <f>IF(Kundendaten!C930="","",IF(Kundendaten!I930="","",IF(OR(UPPER(Kundendaten!I930)="D",UPPER(Kundendaten!I930)="DE",UPPER(Kundendaten!I930)="DEU",UPPER(Kundendaten!I930)="DEUTSCHLAND",UPPER(Kundendaten!I930)="GERMANY",UPPER(Kundendaten!I930)="GER"),"",IFERROR(UPPER(VLOOKUP(UPPER(Kundendaten!I930),Laendercodes!$A:$B,2,FALSE())),UPPER(Kundendaten!I930)))))</f>
        <v/>
      </c>
      <c r="J929" s="59" t="str">
        <f>IF(Kundendaten!C930="","",Einstellungen!$C$9-Kundendaten!J930)</f>
        <v/>
      </c>
      <c r="K929" s="37" t="str">
        <f>IF(Kundendaten!C930="","",IF(J929&lt;0,-1,IF(J929&gt;Einstellungen!$C$11,0,IF(J929&lt;=Einstellungen!$D$15,5,IF(J929&lt;=Einstellungen!$D$16,4,IF(J929&lt;=Einstellungen!$D$17,3,IF(J929&lt;=Einstellungen!$D$18,2,1)))))))</f>
        <v/>
      </c>
      <c r="L929" s="37" t="str">
        <f>IF(Kundendaten!C930="","",IF(J929&lt;0,-1,IF(J929&gt;Einstellungen!$C$11,0,IF(Kundendaten!K930&gt;=Einstellungen!$C$24,5,IF(Kundendaten!K930&gt;=Einstellungen!$C$25,4,IF(Kundendaten!K930&gt;=Einstellungen!$C$26,3,IF(Kundendaten!K930&gt;=Einstellungen!$C$27,2,1)))))))</f>
        <v/>
      </c>
      <c r="M929" s="37" t="str">
        <f>IF(Kundendaten!C930="","",IF(J929&lt;0,-1,IF(J929&gt;Einstellungen!$C$11,0,IF(Kundendaten!L930&gt;=Einstellungen!$C$32,5,IF(Kundendaten!L930&gt;=Einstellungen!$C$33,4,IF(Kundendaten!L930&gt;=Einstellungen!$C$34,3,IF(Kundendaten!L930&gt;=Einstellungen!$C$35,2,1)))))))</f>
        <v/>
      </c>
      <c r="N929" s="37" t="str">
        <f>IF(Kundendaten!C930="","",IF(K929=-1,"",IF(K929=0,0,IF(SUM(Einstellungen!$G$15,Einstellungen!$G$24,Einstellungen!$G$32)&lt;&gt;100,"—",ROUND((K929*Einstellungen!$G$15+L929*Einstellungen!$G$24+M929*Einstellungen!$G$32)/100,1)))))</f>
        <v/>
      </c>
      <c r="O929" s="37" t="str">
        <f>IF(Kundendaten!C930="","",IF(K929=-1,"⚠ Datenfehler",IF(K929=0,"Inaktiv",IF(SUM(Einstellungen!$G$15,Einstellungen!$G$24,Einstellungen!$G$32)&lt;&gt;100,"—",IF(N929&gt;=4,"Champion",IF(N929&gt;=3,"Entwicklung",IF(N929&gt;=2,"Gefährdet","Abwanderung")))))))</f>
        <v/>
      </c>
    </row>
    <row r="930" spans="2:15" ht="14.25" customHeight="1" x14ac:dyDescent="0.35">
      <c r="B930" s="37" t="str">
        <f>IF(Kundendaten!C931="","",Kundendaten!B931)</f>
        <v/>
      </c>
      <c r="C930" s="38" t="str">
        <f>IF(Kundendaten!C931="","",IF(Kundendaten!C931="","",Kundendaten!C931))</f>
        <v/>
      </c>
      <c r="D930" s="38" t="str">
        <f>IF(Kundendaten!C931="","",IF(Kundendaten!D931="","",Kundendaten!D931))</f>
        <v/>
      </c>
      <c r="E930" s="38" t="str">
        <f>IF(Kundendaten!C931="","",IF(Kundendaten!E931="","",Kundendaten!E931))</f>
        <v/>
      </c>
      <c r="F930" s="38" t="str">
        <f>IF(Kundendaten!C931="","",IF(Kundendaten!F931="","",Kundendaten!F931))</f>
        <v/>
      </c>
      <c r="G930" s="37" t="str">
        <f>IF(Kundendaten!C931="","",IF(Kundendaten!G931="","",Kundendaten!G931))</f>
        <v/>
      </c>
      <c r="H930" s="38" t="str">
        <f>IF(Kundendaten!C931="","",IF(Kundendaten!H931="","",Kundendaten!H931))</f>
        <v/>
      </c>
      <c r="I930" s="37" t="str">
        <f>IF(Kundendaten!C931="","",IF(Kundendaten!I931="","",IF(OR(UPPER(Kundendaten!I931)="D",UPPER(Kundendaten!I931)="DE",UPPER(Kundendaten!I931)="DEU",UPPER(Kundendaten!I931)="DEUTSCHLAND",UPPER(Kundendaten!I931)="GERMANY",UPPER(Kundendaten!I931)="GER"),"",IFERROR(UPPER(VLOOKUP(UPPER(Kundendaten!I931),Laendercodes!$A:$B,2,FALSE())),UPPER(Kundendaten!I931)))))</f>
        <v/>
      </c>
      <c r="J930" s="59" t="str">
        <f>IF(Kundendaten!C931="","",Einstellungen!$C$9-Kundendaten!J931)</f>
        <v/>
      </c>
      <c r="K930" s="37" t="str">
        <f>IF(Kundendaten!C931="","",IF(J930&lt;0,-1,IF(J930&gt;Einstellungen!$C$11,0,IF(J930&lt;=Einstellungen!$D$15,5,IF(J930&lt;=Einstellungen!$D$16,4,IF(J930&lt;=Einstellungen!$D$17,3,IF(J930&lt;=Einstellungen!$D$18,2,1)))))))</f>
        <v/>
      </c>
      <c r="L930" s="37" t="str">
        <f>IF(Kundendaten!C931="","",IF(J930&lt;0,-1,IF(J930&gt;Einstellungen!$C$11,0,IF(Kundendaten!K931&gt;=Einstellungen!$C$24,5,IF(Kundendaten!K931&gt;=Einstellungen!$C$25,4,IF(Kundendaten!K931&gt;=Einstellungen!$C$26,3,IF(Kundendaten!K931&gt;=Einstellungen!$C$27,2,1)))))))</f>
        <v/>
      </c>
      <c r="M930" s="37" t="str">
        <f>IF(Kundendaten!C931="","",IF(J930&lt;0,-1,IF(J930&gt;Einstellungen!$C$11,0,IF(Kundendaten!L931&gt;=Einstellungen!$C$32,5,IF(Kundendaten!L931&gt;=Einstellungen!$C$33,4,IF(Kundendaten!L931&gt;=Einstellungen!$C$34,3,IF(Kundendaten!L931&gt;=Einstellungen!$C$35,2,1)))))))</f>
        <v/>
      </c>
      <c r="N930" s="37" t="str">
        <f>IF(Kundendaten!C931="","",IF(K930=-1,"",IF(K930=0,0,IF(SUM(Einstellungen!$G$15,Einstellungen!$G$24,Einstellungen!$G$32)&lt;&gt;100,"—",ROUND((K930*Einstellungen!$G$15+L930*Einstellungen!$G$24+M930*Einstellungen!$G$32)/100,1)))))</f>
        <v/>
      </c>
      <c r="O930" s="37" t="str">
        <f>IF(Kundendaten!C931="","",IF(K930=-1,"⚠ Datenfehler",IF(K930=0,"Inaktiv",IF(SUM(Einstellungen!$G$15,Einstellungen!$G$24,Einstellungen!$G$32)&lt;&gt;100,"—",IF(N930&gt;=4,"Champion",IF(N930&gt;=3,"Entwicklung",IF(N930&gt;=2,"Gefährdet","Abwanderung")))))))</f>
        <v/>
      </c>
    </row>
    <row r="931" spans="2:15" ht="14.25" customHeight="1" x14ac:dyDescent="0.35">
      <c r="B931" s="37" t="str">
        <f>IF(Kundendaten!C932="","",Kundendaten!B932)</f>
        <v/>
      </c>
      <c r="C931" s="38" t="str">
        <f>IF(Kundendaten!C932="","",IF(Kundendaten!C932="","",Kundendaten!C932))</f>
        <v/>
      </c>
      <c r="D931" s="38" t="str">
        <f>IF(Kundendaten!C932="","",IF(Kundendaten!D932="","",Kundendaten!D932))</f>
        <v/>
      </c>
      <c r="E931" s="38" t="str">
        <f>IF(Kundendaten!C932="","",IF(Kundendaten!E932="","",Kundendaten!E932))</f>
        <v/>
      </c>
      <c r="F931" s="38" t="str">
        <f>IF(Kundendaten!C932="","",IF(Kundendaten!F932="","",Kundendaten!F932))</f>
        <v/>
      </c>
      <c r="G931" s="37" t="str">
        <f>IF(Kundendaten!C932="","",IF(Kundendaten!G932="","",Kundendaten!G932))</f>
        <v/>
      </c>
      <c r="H931" s="38" t="str">
        <f>IF(Kundendaten!C932="","",IF(Kundendaten!H932="","",Kundendaten!H932))</f>
        <v/>
      </c>
      <c r="I931" s="37" t="str">
        <f>IF(Kundendaten!C932="","",IF(Kundendaten!I932="","",IF(OR(UPPER(Kundendaten!I932)="D",UPPER(Kundendaten!I932)="DE",UPPER(Kundendaten!I932)="DEU",UPPER(Kundendaten!I932)="DEUTSCHLAND",UPPER(Kundendaten!I932)="GERMANY",UPPER(Kundendaten!I932)="GER"),"",IFERROR(UPPER(VLOOKUP(UPPER(Kundendaten!I932),Laendercodes!$A:$B,2,FALSE())),UPPER(Kundendaten!I932)))))</f>
        <v/>
      </c>
      <c r="J931" s="59" t="str">
        <f>IF(Kundendaten!C932="","",Einstellungen!$C$9-Kundendaten!J932)</f>
        <v/>
      </c>
      <c r="K931" s="37" t="str">
        <f>IF(Kundendaten!C932="","",IF(J931&lt;0,-1,IF(J931&gt;Einstellungen!$C$11,0,IF(J931&lt;=Einstellungen!$D$15,5,IF(J931&lt;=Einstellungen!$D$16,4,IF(J931&lt;=Einstellungen!$D$17,3,IF(J931&lt;=Einstellungen!$D$18,2,1)))))))</f>
        <v/>
      </c>
      <c r="L931" s="37" t="str">
        <f>IF(Kundendaten!C932="","",IF(J931&lt;0,-1,IF(J931&gt;Einstellungen!$C$11,0,IF(Kundendaten!K932&gt;=Einstellungen!$C$24,5,IF(Kundendaten!K932&gt;=Einstellungen!$C$25,4,IF(Kundendaten!K932&gt;=Einstellungen!$C$26,3,IF(Kundendaten!K932&gt;=Einstellungen!$C$27,2,1)))))))</f>
        <v/>
      </c>
      <c r="M931" s="37" t="str">
        <f>IF(Kundendaten!C932="","",IF(J931&lt;0,-1,IF(J931&gt;Einstellungen!$C$11,0,IF(Kundendaten!L932&gt;=Einstellungen!$C$32,5,IF(Kundendaten!L932&gt;=Einstellungen!$C$33,4,IF(Kundendaten!L932&gt;=Einstellungen!$C$34,3,IF(Kundendaten!L932&gt;=Einstellungen!$C$35,2,1)))))))</f>
        <v/>
      </c>
      <c r="N931" s="37" t="str">
        <f>IF(Kundendaten!C932="","",IF(K931=-1,"",IF(K931=0,0,IF(SUM(Einstellungen!$G$15,Einstellungen!$G$24,Einstellungen!$G$32)&lt;&gt;100,"—",ROUND((K931*Einstellungen!$G$15+L931*Einstellungen!$G$24+M931*Einstellungen!$G$32)/100,1)))))</f>
        <v/>
      </c>
      <c r="O931" s="37" t="str">
        <f>IF(Kundendaten!C932="","",IF(K931=-1,"⚠ Datenfehler",IF(K931=0,"Inaktiv",IF(SUM(Einstellungen!$G$15,Einstellungen!$G$24,Einstellungen!$G$32)&lt;&gt;100,"—",IF(N931&gt;=4,"Champion",IF(N931&gt;=3,"Entwicklung",IF(N931&gt;=2,"Gefährdet","Abwanderung")))))))</f>
        <v/>
      </c>
    </row>
    <row r="932" spans="2:15" ht="14.25" customHeight="1" x14ac:dyDescent="0.35">
      <c r="B932" s="37" t="str">
        <f>IF(Kundendaten!C933="","",Kundendaten!B933)</f>
        <v/>
      </c>
      <c r="C932" s="38" t="str">
        <f>IF(Kundendaten!C933="","",IF(Kundendaten!C933="","",Kundendaten!C933))</f>
        <v/>
      </c>
      <c r="D932" s="38" t="str">
        <f>IF(Kundendaten!C933="","",IF(Kundendaten!D933="","",Kundendaten!D933))</f>
        <v/>
      </c>
      <c r="E932" s="38" t="str">
        <f>IF(Kundendaten!C933="","",IF(Kundendaten!E933="","",Kundendaten!E933))</f>
        <v/>
      </c>
      <c r="F932" s="38" t="str">
        <f>IF(Kundendaten!C933="","",IF(Kundendaten!F933="","",Kundendaten!F933))</f>
        <v/>
      </c>
      <c r="G932" s="37" t="str">
        <f>IF(Kundendaten!C933="","",IF(Kundendaten!G933="","",Kundendaten!G933))</f>
        <v/>
      </c>
      <c r="H932" s="38" t="str">
        <f>IF(Kundendaten!C933="","",IF(Kundendaten!H933="","",Kundendaten!H933))</f>
        <v/>
      </c>
      <c r="I932" s="37" t="str">
        <f>IF(Kundendaten!C933="","",IF(Kundendaten!I933="","",IF(OR(UPPER(Kundendaten!I933)="D",UPPER(Kundendaten!I933)="DE",UPPER(Kundendaten!I933)="DEU",UPPER(Kundendaten!I933)="DEUTSCHLAND",UPPER(Kundendaten!I933)="GERMANY",UPPER(Kundendaten!I933)="GER"),"",IFERROR(UPPER(VLOOKUP(UPPER(Kundendaten!I933),Laendercodes!$A:$B,2,FALSE())),UPPER(Kundendaten!I933)))))</f>
        <v/>
      </c>
      <c r="J932" s="59" t="str">
        <f>IF(Kundendaten!C933="","",Einstellungen!$C$9-Kundendaten!J933)</f>
        <v/>
      </c>
      <c r="K932" s="37" t="str">
        <f>IF(Kundendaten!C933="","",IF(J932&lt;0,-1,IF(J932&gt;Einstellungen!$C$11,0,IF(J932&lt;=Einstellungen!$D$15,5,IF(J932&lt;=Einstellungen!$D$16,4,IF(J932&lt;=Einstellungen!$D$17,3,IF(J932&lt;=Einstellungen!$D$18,2,1)))))))</f>
        <v/>
      </c>
      <c r="L932" s="37" t="str">
        <f>IF(Kundendaten!C933="","",IF(J932&lt;0,-1,IF(J932&gt;Einstellungen!$C$11,0,IF(Kundendaten!K933&gt;=Einstellungen!$C$24,5,IF(Kundendaten!K933&gt;=Einstellungen!$C$25,4,IF(Kundendaten!K933&gt;=Einstellungen!$C$26,3,IF(Kundendaten!K933&gt;=Einstellungen!$C$27,2,1)))))))</f>
        <v/>
      </c>
      <c r="M932" s="37" t="str">
        <f>IF(Kundendaten!C933="","",IF(J932&lt;0,-1,IF(J932&gt;Einstellungen!$C$11,0,IF(Kundendaten!L933&gt;=Einstellungen!$C$32,5,IF(Kundendaten!L933&gt;=Einstellungen!$C$33,4,IF(Kundendaten!L933&gt;=Einstellungen!$C$34,3,IF(Kundendaten!L933&gt;=Einstellungen!$C$35,2,1)))))))</f>
        <v/>
      </c>
      <c r="N932" s="37" t="str">
        <f>IF(Kundendaten!C933="","",IF(K932=-1,"",IF(K932=0,0,IF(SUM(Einstellungen!$G$15,Einstellungen!$G$24,Einstellungen!$G$32)&lt;&gt;100,"—",ROUND((K932*Einstellungen!$G$15+L932*Einstellungen!$G$24+M932*Einstellungen!$G$32)/100,1)))))</f>
        <v/>
      </c>
      <c r="O932" s="37" t="str">
        <f>IF(Kundendaten!C933="","",IF(K932=-1,"⚠ Datenfehler",IF(K932=0,"Inaktiv",IF(SUM(Einstellungen!$G$15,Einstellungen!$G$24,Einstellungen!$G$32)&lt;&gt;100,"—",IF(N932&gt;=4,"Champion",IF(N932&gt;=3,"Entwicklung",IF(N932&gt;=2,"Gefährdet","Abwanderung")))))))</f>
        <v/>
      </c>
    </row>
    <row r="933" spans="2:15" ht="14.25" customHeight="1" x14ac:dyDescent="0.35">
      <c r="B933" s="37" t="str">
        <f>IF(Kundendaten!C934="","",Kundendaten!B934)</f>
        <v/>
      </c>
      <c r="C933" s="38" t="str">
        <f>IF(Kundendaten!C934="","",IF(Kundendaten!C934="","",Kundendaten!C934))</f>
        <v/>
      </c>
      <c r="D933" s="38" t="str">
        <f>IF(Kundendaten!C934="","",IF(Kundendaten!D934="","",Kundendaten!D934))</f>
        <v/>
      </c>
      <c r="E933" s="38" t="str">
        <f>IF(Kundendaten!C934="","",IF(Kundendaten!E934="","",Kundendaten!E934))</f>
        <v/>
      </c>
      <c r="F933" s="38" t="str">
        <f>IF(Kundendaten!C934="","",IF(Kundendaten!F934="","",Kundendaten!F934))</f>
        <v/>
      </c>
      <c r="G933" s="37" t="str">
        <f>IF(Kundendaten!C934="","",IF(Kundendaten!G934="","",Kundendaten!G934))</f>
        <v/>
      </c>
      <c r="H933" s="38" t="str">
        <f>IF(Kundendaten!C934="","",IF(Kundendaten!H934="","",Kundendaten!H934))</f>
        <v/>
      </c>
      <c r="I933" s="37" t="str">
        <f>IF(Kundendaten!C934="","",IF(Kundendaten!I934="","",IF(OR(UPPER(Kundendaten!I934)="D",UPPER(Kundendaten!I934)="DE",UPPER(Kundendaten!I934)="DEU",UPPER(Kundendaten!I934)="DEUTSCHLAND",UPPER(Kundendaten!I934)="GERMANY",UPPER(Kundendaten!I934)="GER"),"",IFERROR(UPPER(VLOOKUP(UPPER(Kundendaten!I934),Laendercodes!$A:$B,2,FALSE())),UPPER(Kundendaten!I934)))))</f>
        <v/>
      </c>
      <c r="J933" s="59" t="str">
        <f>IF(Kundendaten!C934="","",Einstellungen!$C$9-Kundendaten!J934)</f>
        <v/>
      </c>
      <c r="K933" s="37" t="str">
        <f>IF(Kundendaten!C934="","",IF(J933&lt;0,-1,IF(J933&gt;Einstellungen!$C$11,0,IF(J933&lt;=Einstellungen!$D$15,5,IF(J933&lt;=Einstellungen!$D$16,4,IF(J933&lt;=Einstellungen!$D$17,3,IF(J933&lt;=Einstellungen!$D$18,2,1)))))))</f>
        <v/>
      </c>
      <c r="L933" s="37" t="str">
        <f>IF(Kundendaten!C934="","",IF(J933&lt;0,-1,IF(J933&gt;Einstellungen!$C$11,0,IF(Kundendaten!K934&gt;=Einstellungen!$C$24,5,IF(Kundendaten!K934&gt;=Einstellungen!$C$25,4,IF(Kundendaten!K934&gt;=Einstellungen!$C$26,3,IF(Kundendaten!K934&gt;=Einstellungen!$C$27,2,1)))))))</f>
        <v/>
      </c>
      <c r="M933" s="37" t="str">
        <f>IF(Kundendaten!C934="","",IF(J933&lt;0,-1,IF(J933&gt;Einstellungen!$C$11,0,IF(Kundendaten!L934&gt;=Einstellungen!$C$32,5,IF(Kundendaten!L934&gt;=Einstellungen!$C$33,4,IF(Kundendaten!L934&gt;=Einstellungen!$C$34,3,IF(Kundendaten!L934&gt;=Einstellungen!$C$35,2,1)))))))</f>
        <v/>
      </c>
      <c r="N933" s="37" t="str">
        <f>IF(Kundendaten!C934="","",IF(K933=-1,"",IF(K933=0,0,IF(SUM(Einstellungen!$G$15,Einstellungen!$G$24,Einstellungen!$G$32)&lt;&gt;100,"—",ROUND((K933*Einstellungen!$G$15+L933*Einstellungen!$G$24+M933*Einstellungen!$G$32)/100,1)))))</f>
        <v/>
      </c>
      <c r="O933" s="37" t="str">
        <f>IF(Kundendaten!C934="","",IF(K933=-1,"⚠ Datenfehler",IF(K933=0,"Inaktiv",IF(SUM(Einstellungen!$G$15,Einstellungen!$G$24,Einstellungen!$G$32)&lt;&gt;100,"—",IF(N933&gt;=4,"Champion",IF(N933&gt;=3,"Entwicklung",IF(N933&gt;=2,"Gefährdet","Abwanderung")))))))</f>
        <v/>
      </c>
    </row>
    <row r="934" spans="2:15" ht="14.25" customHeight="1" x14ac:dyDescent="0.35">
      <c r="B934" s="37" t="str">
        <f>IF(Kundendaten!C935="","",Kundendaten!B935)</f>
        <v/>
      </c>
      <c r="C934" s="38" t="str">
        <f>IF(Kundendaten!C935="","",IF(Kundendaten!C935="","",Kundendaten!C935))</f>
        <v/>
      </c>
      <c r="D934" s="38" t="str">
        <f>IF(Kundendaten!C935="","",IF(Kundendaten!D935="","",Kundendaten!D935))</f>
        <v/>
      </c>
      <c r="E934" s="38" t="str">
        <f>IF(Kundendaten!C935="","",IF(Kundendaten!E935="","",Kundendaten!E935))</f>
        <v/>
      </c>
      <c r="F934" s="38" t="str">
        <f>IF(Kundendaten!C935="","",IF(Kundendaten!F935="","",Kundendaten!F935))</f>
        <v/>
      </c>
      <c r="G934" s="37" t="str">
        <f>IF(Kundendaten!C935="","",IF(Kundendaten!G935="","",Kundendaten!G935))</f>
        <v/>
      </c>
      <c r="H934" s="38" t="str">
        <f>IF(Kundendaten!C935="","",IF(Kundendaten!H935="","",Kundendaten!H935))</f>
        <v/>
      </c>
      <c r="I934" s="37" t="str">
        <f>IF(Kundendaten!C935="","",IF(Kundendaten!I935="","",IF(OR(UPPER(Kundendaten!I935)="D",UPPER(Kundendaten!I935)="DE",UPPER(Kundendaten!I935)="DEU",UPPER(Kundendaten!I935)="DEUTSCHLAND",UPPER(Kundendaten!I935)="GERMANY",UPPER(Kundendaten!I935)="GER"),"",IFERROR(UPPER(VLOOKUP(UPPER(Kundendaten!I935),Laendercodes!$A:$B,2,FALSE())),UPPER(Kundendaten!I935)))))</f>
        <v/>
      </c>
      <c r="J934" s="59" t="str">
        <f>IF(Kundendaten!C935="","",Einstellungen!$C$9-Kundendaten!J935)</f>
        <v/>
      </c>
      <c r="K934" s="37" t="str">
        <f>IF(Kundendaten!C935="","",IF(J934&lt;0,-1,IF(J934&gt;Einstellungen!$C$11,0,IF(J934&lt;=Einstellungen!$D$15,5,IF(J934&lt;=Einstellungen!$D$16,4,IF(J934&lt;=Einstellungen!$D$17,3,IF(J934&lt;=Einstellungen!$D$18,2,1)))))))</f>
        <v/>
      </c>
      <c r="L934" s="37" t="str">
        <f>IF(Kundendaten!C935="","",IF(J934&lt;0,-1,IF(J934&gt;Einstellungen!$C$11,0,IF(Kundendaten!K935&gt;=Einstellungen!$C$24,5,IF(Kundendaten!K935&gt;=Einstellungen!$C$25,4,IF(Kundendaten!K935&gt;=Einstellungen!$C$26,3,IF(Kundendaten!K935&gt;=Einstellungen!$C$27,2,1)))))))</f>
        <v/>
      </c>
      <c r="M934" s="37" t="str">
        <f>IF(Kundendaten!C935="","",IF(J934&lt;0,-1,IF(J934&gt;Einstellungen!$C$11,0,IF(Kundendaten!L935&gt;=Einstellungen!$C$32,5,IF(Kundendaten!L935&gt;=Einstellungen!$C$33,4,IF(Kundendaten!L935&gt;=Einstellungen!$C$34,3,IF(Kundendaten!L935&gt;=Einstellungen!$C$35,2,1)))))))</f>
        <v/>
      </c>
      <c r="N934" s="37" t="str">
        <f>IF(Kundendaten!C935="","",IF(K934=-1,"",IF(K934=0,0,IF(SUM(Einstellungen!$G$15,Einstellungen!$G$24,Einstellungen!$G$32)&lt;&gt;100,"—",ROUND((K934*Einstellungen!$G$15+L934*Einstellungen!$G$24+M934*Einstellungen!$G$32)/100,1)))))</f>
        <v/>
      </c>
      <c r="O934" s="37" t="str">
        <f>IF(Kundendaten!C935="","",IF(K934=-1,"⚠ Datenfehler",IF(K934=0,"Inaktiv",IF(SUM(Einstellungen!$G$15,Einstellungen!$G$24,Einstellungen!$G$32)&lt;&gt;100,"—",IF(N934&gt;=4,"Champion",IF(N934&gt;=3,"Entwicklung",IF(N934&gt;=2,"Gefährdet","Abwanderung")))))))</f>
        <v/>
      </c>
    </row>
    <row r="935" spans="2:15" ht="14.25" customHeight="1" x14ac:dyDescent="0.35">
      <c r="B935" s="37" t="str">
        <f>IF(Kundendaten!C936="","",Kundendaten!B936)</f>
        <v/>
      </c>
      <c r="C935" s="38" t="str">
        <f>IF(Kundendaten!C936="","",IF(Kundendaten!C936="","",Kundendaten!C936))</f>
        <v/>
      </c>
      <c r="D935" s="38" t="str">
        <f>IF(Kundendaten!C936="","",IF(Kundendaten!D936="","",Kundendaten!D936))</f>
        <v/>
      </c>
      <c r="E935" s="38" t="str">
        <f>IF(Kundendaten!C936="","",IF(Kundendaten!E936="","",Kundendaten!E936))</f>
        <v/>
      </c>
      <c r="F935" s="38" t="str">
        <f>IF(Kundendaten!C936="","",IF(Kundendaten!F936="","",Kundendaten!F936))</f>
        <v/>
      </c>
      <c r="G935" s="37" t="str">
        <f>IF(Kundendaten!C936="","",IF(Kundendaten!G936="","",Kundendaten!G936))</f>
        <v/>
      </c>
      <c r="H935" s="38" t="str">
        <f>IF(Kundendaten!C936="","",IF(Kundendaten!H936="","",Kundendaten!H936))</f>
        <v/>
      </c>
      <c r="I935" s="37" t="str">
        <f>IF(Kundendaten!C936="","",IF(Kundendaten!I936="","",IF(OR(UPPER(Kundendaten!I936)="D",UPPER(Kundendaten!I936)="DE",UPPER(Kundendaten!I936)="DEU",UPPER(Kundendaten!I936)="DEUTSCHLAND",UPPER(Kundendaten!I936)="GERMANY",UPPER(Kundendaten!I936)="GER"),"",IFERROR(UPPER(VLOOKUP(UPPER(Kundendaten!I936),Laendercodes!$A:$B,2,FALSE())),UPPER(Kundendaten!I936)))))</f>
        <v/>
      </c>
      <c r="J935" s="59" t="str">
        <f>IF(Kundendaten!C936="","",Einstellungen!$C$9-Kundendaten!J936)</f>
        <v/>
      </c>
      <c r="K935" s="37" t="str">
        <f>IF(Kundendaten!C936="","",IF(J935&lt;0,-1,IF(J935&gt;Einstellungen!$C$11,0,IF(J935&lt;=Einstellungen!$D$15,5,IF(J935&lt;=Einstellungen!$D$16,4,IF(J935&lt;=Einstellungen!$D$17,3,IF(J935&lt;=Einstellungen!$D$18,2,1)))))))</f>
        <v/>
      </c>
      <c r="L935" s="37" t="str">
        <f>IF(Kundendaten!C936="","",IF(J935&lt;0,-1,IF(J935&gt;Einstellungen!$C$11,0,IF(Kundendaten!K936&gt;=Einstellungen!$C$24,5,IF(Kundendaten!K936&gt;=Einstellungen!$C$25,4,IF(Kundendaten!K936&gt;=Einstellungen!$C$26,3,IF(Kundendaten!K936&gt;=Einstellungen!$C$27,2,1)))))))</f>
        <v/>
      </c>
      <c r="M935" s="37" t="str">
        <f>IF(Kundendaten!C936="","",IF(J935&lt;0,-1,IF(J935&gt;Einstellungen!$C$11,0,IF(Kundendaten!L936&gt;=Einstellungen!$C$32,5,IF(Kundendaten!L936&gt;=Einstellungen!$C$33,4,IF(Kundendaten!L936&gt;=Einstellungen!$C$34,3,IF(Kundendaten!L936&gt;=Einstellungen!$C$35,2,1)))))))</f>
        <v/>
      </c>
      <c r="N935" s="37" t="str">
        <f>IF(Kundendaten!C936="","",IF(K935=-1,"",IF(K935=0,0,IF(SUM(Einstellungen!$G$15,Einstellungen!$G$24,Einstellungen!$G$32)&lt;&gt;100,"—",ROUND((K935*Einstellungen!$G$15+L935*Einstellungen!$G$24+M935*Einstellungen!$G$32)/100,1)))))</f>
        <v/>
      </c>
      <c r="O935" s="37" t="str">
        <f>IF(Kundendaten!C936="","",IF(K935=-1,"⚠ Datenfehler",IF(K935=0,"Inaktiv",IF(SUM(Einstellungen!$G$15,Einstellungen!$G$24,Einstellungen!$G$32)&lt;&gt;100,"—",IF(N935&gt;=4,"Champion",IF(N935&gt;=3,"Entwicklung",IF(N935&gt;=2,"Gefährdet","Abwanderung")))))))</f>
        <v/>
      </c>
    </row>
    <row r="936" spans="2:15" ht="14.25" customHeight="1" x14ac:dyDescent="0.35">
      <c r="B936" s="37" t="str">
        <f>IF(Kundendaten!C937="","",Kundendaten!B937)</f>
        <v/>
      </c>
      <c r="C936" s="38" t="str">
        <f>IF(Kundendaten!C937="","",IF(Kundendaten!C937="","",Kundendaten!C937))</f>
        <v/>
      </c>
      <c r="D936" s="38" t="str">
        <f>IF(Kundendaten!C937="","",IF(Kundendaten!D937="","",Kundendaten!D937))</f>
        <v/>
      </c>
      <c r="E936" s="38" t="str">
        <f>IF(Kundendaten!C937="","",IF(Kundendaten!E937="","",Kundendaten!E937))</f>
        <v/>
      </c>
      <c r="F936" s="38" t="str">
        <f>IF(Kundendaten!C937="","",IF(Kundendaten!F937="","",Kundendaten!F937))</f>
        <v/>
      </c>
      <c r="G936" s="37" t="str">
        <f>IF(Kundendaten!C937="","",IF(Kundendaten!G937="","",Kundendaten!G937))</f>
        <v/>
      </c>
      <c r="H936" s="38" t="str">
        <f>IF(Kundendaten!C937="","",IF(Kundendaten!H937="","",Kundendaten!H937))</f>
        <v/>
      </c>
      <c r="I936" s="37" t="str">
        <f>IF(Kundendaten!C937="","",IF(Kundendaten!I937="","",IF(OR(UPPER(Kundendaten!I937)="D",UPPER(Kundendaten!I937)="DE",UPPER(Kundendaten!I937)="DEU",UPPER(Kundendaten!I937)="DEUTSCHLAND",UPPER(Kundendaten!I937)="GERMANY",UPPER(Kundendaten!I937)="GER"),"",IFERROR(UPPER(VLOOKUP(UPPER(Kundendaten!I937),Laendercodes!$A:$B,2,FALSE())),UPPER(Kundendaten!I937)))))</f>
        <v/>
      </c>
      <c r="J936" s="59" t="str">
        <f>IF(Kundendaten!C937="","",Einstellungen!$C$9-Kundendaten!J937)</f>
        <v/>
      </c>
      <c r="K936" s="37" t="str">
        <f>IF(Kundendaten!C937="","",IF(J936&lt;0,-1,IF(J936&gt;Einstellungen!$C$11,0,IF(J936&lt;=Einstellungen!$D$15,5,IF(J936&lt;=Einstellungen!$D$16,4,IF(J936&lt;=Einstellungen!$D$17,3,IF(J936&lt;=Einstellungen!$D$18,2,1)))))))</f>
        <v/>
      </c>
      <c r="L936" s="37" t="str">
        <f>IF(Kundendaten!C937="","",IF(J936&lt;0,-1,IF(J936&gt;Einstellungen!$C$11,0,IF(Kundendaten!K937&gt;=Einstellungen!$C$24,5,IF(Kundendaten!K937&gt;=Einstellungen!$C$25,4,IF(Kundendaten!K937&gt;=Einstellungen!$C$26,3,IF(Kundendaten!K937&gt;=Einstellungen!$C$27,2,1)))))))</f>
        <v/>
      </c>
      <c r="M936" s="37" t="str">
        <f>IF(Kundendaten!C937="","",IF(J936&lt;0,-1,IF(J936&gt;Einstellungen!$C$11,0,IF(Kundendaten!L937&gt;=Einstellungen!$C$32,5,IF(Kundendaten!L937&gt;=Einstellungen!$C$33,4,IF(Kundendaten!L937&gt;=Einstellungen!$C$34,3,IF(Kundendaten!L937&gt;=Einstellungen!$C$35,2,1)))))))</f>
        <v/>
      </c>
      <c r="N936" s="37" t="str">
        <f>IF(Kundendaten!C937="","",IF(K936=-1,"",IF(K936=0,0,IF(SUM(Einstellungen!$G$15,Einstellungen!$G$24,Einstellungen!$G$32)&lt;&gt;100,"—",ROUND((K936*Einstellungen!$G$15+L936*Einstellungen!$G$24+M936*Einstellungen!$G$32)/100,1)))))</f>
        <v/>
      </c>
      <c r="O936" s="37" t="str">
        <f>IF(Kundendaten!C937="","",IF(K936=-1,"⚠ Datenfehler",IF(K936=0,"Inaktiv",IF(SUM(Einstellungen!$G$15,Einstellungen!$G$24,Einstellungen!$G$32)&lt;&gt;100,"—",IF(N936&gt;=4,"Champion",IF(N936&gt;=3,"Entwicklung",IF(N936&gt;=2,"Gefährdet","Abwanderung")))))))</f>
        <v/>
      </c>
    </row>
    <row r="937" spans="2:15" ht="14.25" customHeight="1" x14ac:dyDescent="0.35">
      <c r="B937" s="37" t="str">
        <f>IF(Kundendaten!C938="","",Kundendaten!B938)</f>
        <v/>
      </c>
      <c r="C937" s="38" t="str">
        <f>IF(Kundendaten!C938="","",IF(Kundendaten!C938="","",Kundendaten!C938))</f>
        <v/>
      </c>
      <c r="D937" s="38" t="str">
        <f>IF(Kundendaten!C938="","",IF(Kundendaten!D938="","",Kundendaten!D938))</f>
        <v/>
      </c>
      <c r="E937" s="38" t="str">
        <f>IF(Kundendaten!C938="","",IF(Kundendaten!E938="","",Kundendaten!E938))</f>
        <v/>
      </c>
      <c r="F937" s="38" t="str">
        <f>IF(Kundendaten!C938="","",IF(Kundendaten!F938="","",Kundendaten!F938))</f>
        <v/>
      </c>
      <c r="G937" s="37" t="str">
        <f>IF(Kundendaten!C938="","",IF(Kundendaten!G938="","",Kundendaten!G938))</f>
        <v/>
      </c>
      <c r="H937" s="38" t="str">
        <f>IF(Kundendaten!C938="","",IF(Kundendaten!H938="","",Kundendaten!H938))</f>
        <v/>
      </c>
      <c r="I937" s="37" t="str">
        <f>IF(Kundendaten!C938="","",IF(Kundendaten!I938="","",IF(OR(UPPER(Kundendaten!I938)="D",UPPER(Kundendaten!I938)="DE",UPPER(Kundendaten!I938)="DEU",UPPER(Kundendaten!I938)="DEUTSCHLAND",UPPER(Kundendaten!I938)="GERMANY",UPPER(Kundendaten!I938)="GER"),"",IFERROR(UPPER(VLOOKUP(UPPER(Kundendaten!I938),Laendercodes!$A:$B,2,FALSE())),UPPER(Kundendaten!I938)))))</f>
        <v/>
      </c>
      <c r="J937" s="59" t="str">
        <f>IF(Kundendaten!C938="","",Einstellungen!$C$9-Kundendaten!J938)</f>
        <v/>
      </c>
      <c r="K937" s="37" t="str">
        <f>IF(Kundendaten!C938="","",IF(J937&lt;0,-1,IF(J937&gt;Einstellungen!$C$11,0,IF(J937&lt;=Einstellungen!$D$15,5,IF(J937&lt;=Einstellungen!$D$16,4,IF(J937&lt;=Einstellungen!$D$17,3,IF(J937&lt;=Einstellungen!$D$18,2,1)))))))</f>
        <v/>
      </c>
      <c r="L937" s="37" t="str">
        <f>IF(Kundendaten!C938="","",IF(J937&lt;0,-1,IF(J937&gt;Einstellungen!$C$11,0,IF(Kundendaten!K938&gt;=Einstellungen!$C$24,5,IF(Kundendaten!K938&gt;=Einstellungen!$C$25,4,IF(Kundendaten!K938&gt;=Einstellungen!$C$26,3,IF(Kundendaten!K938&gt;=Einstellungen!$C$27,2,1)))))))</f>
        <v/>
      </c>
      <c r="M937" s="37" t="str">
        <f>IF(Kundendaten!C938="","",IF(J937&lt;0,-1,IF(J937&gt;Einstellungen!$C$11,0,IF(Kundendaten!L938&gt;=Einstellungen!$C$32,5,IF(Kundendaten!L938&gt;=Einstellungen!$C$33,4,IF(Kundendaten!L938&gt;=Einstellungen!$C$34,3,IF(Kundendaten!L938&gt;=Einstellungen!$C$35,2,1)))))))</f>
        <v/>
      </c>
      <c r="N937" s="37" t="str">
        <f>IF(Kundendaten!C938="","",IF(K937=-1,"",IF(K937=0,0,IF(SUM(Einstellungen!$G$15,Einstellungen!$G$24,Einstellungen!$G$32)&lt;&gt;100,"—",ROUND((K937*Einstellungen!$G$15+L937*Einstellungen!$G$24+M937*Einstellungen!$G$32)/100,1)))))</f>
        <v/>
      </c>
      <c r="O937" s="37" t="str">
        <f>IF(Kundendaten!C938="","",IF(K937=-1,"⚠ Datenfehler",IF(K937=0,"Inaktiv",IF(SUM(Einstellungen!$G$15,Einstellungen!$G$24,Einstellungen!$G$32)&lt;&gt;100,"—",IF(N937&gt;=4,"Champion",IF(N937&gt;=3,"Entwicklung",IF(N937&gt;=2,"Gefährdet","Abwanderung")))))))</f>
        <v/>
      </c>
    </row>
    <row r="938" spans="2:15" ht="14.25" customHeight="1" x14ac:dyDescent="0.35">
      <c r="B938" s="37" t="str">
        <f>IF(Kundendaten!C939="","",Kundendaten!B939)</f>
        <v/>
      </c>
      <c r="C938" s="38" t="str">
        <f>IF(Kundendaten!C939="","",IF(Kundendaten!C939="","",Kundendaten!C939))</f>
        <v/>
      </c>
      <c r="D938" s="38" t="str">
        <f>IF(Kundendaten!C939="","",IF(Kundendaten!D939="","",Kundendaten!D939))</f>
        <v/>
      </c>
      <c r="E938" s="38" t="str">
        <f>IF(Kundendaten!C939="","",IF(Kundendaten!E939="","",Kundendaten!E939))</f>
        <v/>
      </c>
      <c r="F938" s="38" t="str">
        <f>IF(Kundendaten!C939="","",IF(Kundendaten!F939="","",Kundendaten!F939))</f>
        <v/>
      </c>
      <c r="G938" s="37" t="str">
        <f>IF(Kundendaten!C939="","",IF(Kundendaten!G939="","",Kundendaten!G939))</f>
        <v/>
      </c>
      <c r="H938" s="38" t="str">
        <f>IF(Kundendaten!C939="","",IF(Kundendaten!H939="","",Kundendaten!H939))</f>
        <v/>
      </c>
      <c r="I938" s="37" t="str">
        <f>IF(Kundendaten!C939="","",IF(Kundendaten!I939="","",IF(OR(UPPER(Kundendaten!I939)="D",UPPER(Kundendaten!I939)="DE",UPPER(Kundendaten!I939)="DEU",UPPER(Kundendaten!I939)="DEUTSCHLAND",UPPER(Kundendaten!I939)="GERMANY",UPPER(Kundendaten!I939)="GER"),"",IFERROR(UPPER(VLOOKUP(UPPER(Kundendaten!I939),Laendercodes!$A:$B,2,FALSE())),UPPER(Kundendaten!I939)))))</f>
        <v/>
      </c>
      <c r="J938" s="59" t="str">
        <f>IF(Kundendaten!C939="","",Einstellungen!$C$9-Kundendaten!J939)</f>
        <v/>
      </c>
      <c r="K938" s="37" t="str">
        <f>IF(Kundendaten!C939="","",IF(J938&lt;0,-1,IF(J938&gt;Einstellungen!$C$11,0,IF(J938&lt;=Einstellungen!$D$15,5,IF(J938&lt;=Einstellungen!$D$16,4,IF(J938&lt;=Einstellungen!$D$17,3,IF(J938&lt;=Einstellungen!$D$18,2,1)))))))</f>
        <v/>
      </c>
      <c r="L938" s="37" t="str">
        <f>IF(Kundendaten!C939="","",IF(J938&lt;0,-1,IF(J938&gt;Einstellungen!$C$11,0,IF(Kundendaten!K939&gt;=Einstellungen!$C$24,5,IF(Kundendaten!K939&gt;=Einstellungen!$C$25,4,IF(Kundendaten!K939&gt;=Einstellungen!$C$26,3,IF(Kundendaten!K939&gt;=Einstellungen!$C$27,2,1)))))))</f>
        <v/>
      </c>
      <c r="M938" s="37" t="str">
        <f>IF(Kundendaten!C939="","",IF(J938&lt;0,-1,IF(J938&gt;Einstellungen!$C$11,0,IF(Kundendaten!L939&gt;=Einstellungen!$C$32,5,IF(Kundendaten!L939&gt;=Einstellungen!$C$33,4,IF(Kundendaten!L939&gt;=Einstellungen!$C$34,3,IF(Kundendaten!L939&gt;=Einstellungen!$C$35,2,1)))))))</f>
        <v/>
      </c>
      <c r="N938" s="37" t="str">
        <f>IF(Kundendaten!C939="","",IF(K938=-1,"",IF(K938=0,0,IF(SUM(Einstellungen!$G$15,Einstellungen!$G$24,Einstellungen!$G$32)&lt;&gt;100,"—",ROUND((K938*Einstellungen!$G$15+L938*Einstellungen!$G$24+M938*Einstellungen!$G$32)/100,1)))))</f>
        <v/>
      </c>
      <c r="O938" s="37" t="str">
        <f>IF(Kundendaten!C939="","",IF(K938=-1,"⚠ Datenfehler",IF(K938=0,"Inaktiv",IF(SUM(Einstellungen!$G$15,Einstellungen!$G$24,Einstellungen!$G$32)&lt;&gt;100,"—",IF(N938&gt;=4,"Champion",IF(N938&gt;=3,"Entwicklung",IF(N938&gt;=2,"Gefährdet","Abwanderung")))))))</f>
        <v/>
      </c>
    </row>
    <row r="939" spans="2:15" ht="14.25" customHeight="1" x14ac:dyDescent="0.35">
      <c r="B939" s="37" t="str">
        <f>IF(Kundendaten!C940="","",Kundendaten!B940)</f>
        <v/>
      </c>
      <c r="C939" s="38" t="str">
        <f>IF(Kundendaten!C940="","",IF(Kundendaten!C940="","",Kundendaten!C940))</f>
        <v/>
      </c>
      <c r="D939" s="38" t="str">
        <f>IF(Kundendaten!C940="","",IF(Kundendaten!D940="","",Kundendaten!D940))</f>
        <v/>
      </c>
      <c r="E939" s="38" t="str">
        <f>IF(Kundendaten!C940="","",IF(Kundendaten!E940="","",Kundendaten!E940))</f>
        <v/>
      </c>
      <c r="F939" s="38" t="str">
        <f>IF(Kundendaten!C940="","",IF(Kundendaten!F940="","",Kundendaten!F940))</f>
        <v/>
      </c>
      <c r="G939" s="37" t="str">
        <f>IF(Kundendaten!C940="","",IF(Kundendaten!G940="","",Kundendaten!G940))</f>
        <v/>
      </c>
      <c r="H939" s="38" t="str">
        <f>IF(Kundendaten!C940="","",IF(Kundendaten!H940="","",Kundendaten!H940))</f>
        <v/>
      </c>
      <c r="I939" s="37" t="str">
        <f>IF(Kundendaten!C940="","",IF(Kundendaten!I940="","",IF(OR(UPPER(Kundendaten!I940)="D",UPPER(Kundendaten!I940)="DE",UPPER(Kundendaten!I940)="DEU",UPPER(Kundendaten!I940)="DEUTSCHLAND",UPPER(Kundendaten!I940)="GERMANY",UPPER(Kundendaten!I940)="GER"),"",IFERROR(UPPER(VLOOKUP(UPPER(Kundendaten!I940),Laendercodes!$A:$B,2,FALSE())),UPPER(Kundendaten!I940)))))</f>
        <v/>
      </c>
      <c r="J939" s="59" t="str">
        <f>IF(Kundendaten!C940="","",Einstellungen!$C$9-Kundendaten!J940)</f>
        <v/>
      </c>
      <c r="K939" s="37" t="str">
        <f>IF(Kundendaten!C940="","",IF(J939&lt;0,-1,IF(J939&gt;Einstellungen!$C$11,0,IF(J939&lt;=Einstellungen!$D$15,5,IF(J939&lt;=Einstellungen!$D$16,4,IF(J939&lt;=Einstellungen!$D$17,3,IF(J939&lt;=Einstellungen!$D$18,2,1)))))))</f>
        <v/>
      </c>
      <c r="L939" s="37" t="str">
        <f>IF(Kundendaten!C940="","",IF(J939&lt;0,-1,IF(J939&gt;Einstellungen!$C$11,0,IF(Kundendaten!K940&gt;=Einstellungen!$C$24,5,IF(Kundendaten!K940&gt;=Einstellungen!$C$25,4,IF(Kundendaten!K940&gt;=Einstellungen!$C$26,3,IF(Kundendaten!K940&gt;=Einstellungen!$C$27,2,1)))))))</f>
        <v/>
      </c>
      <c r="M939" s="37" t="str">
        <f>IF(Kundendaten!C940="","",IF(J939&lt;0,-1,IF(J939&gt;Einstellungen!$C$11,0,IF(Kundendaten!L940&gt;=Einstellungen!$C$32,5,IF(Kundendaten!L940&gt;=Einstellungen!$C$33,4,IF(Kundendaten!L940&gt;=Einstellungen!$C$34,3,IF(Kundendaten!L940&gt;=Einstellungen!$C$35,2,1)))))))</f>
        <v/>
      </c>
      <c r="N939" s="37" t="str">
        <f>IF(Kundendaten!C940="","",IF(K939=-1,"",IF(K939=0,0,IF(SUM(Einstellungen!$G$15,Einstellungen!$G$24,Einstellungen!$G$32)&lt;&gt;100,"—",ROUND((K939*Einstellungen!$G$15+L939*Einstellungen!$G$24+M939*Einstellungen!$G$32)/100,1)))))</f>
        <v/>
      </c>
      <c r="O939" s="37" t="str">
        <f>IF(Kundendaten!C940="","",IF(K939=-1,"⚠ Datenfehler",IF(K939=0,"Inaktiv",IF(SUM(Einstellungen!$G$15,Einstellungen!$G$24,Einstellungen!$G$32)&lt;&gt;100,"—",IF(N939&gt;=4,"Champion",IF(N939&gt;=3,"Entwicklung",IF(N939&gt;=2,"Gefährdet","Abwanderung")))))))</f>
        <v/>
      </c>
    </row>
    <row r="940" spans="2:15" ht="14.25" customHeight="1" x14ac:dyDescent="0.35">
      <c r="B940" s="37" t="str">
        <f>IF(Kundendaten!C941="","",Kundendaten!B941)</f>
        <v/>
      </c>
      <c r="C940" s="38" t="str">
        <f>IF(Kundendaten!C941="","",IF(Kundendaten!C941="","",Kundendaten!C941))</f>
        <v/>
      </c>
      <c r="D940" s="38" t="str">
        <f>IF(Kundendaten!C941="","",IF(Kundendaten!D941="","",Kundendaten!D941))</f>
        <v/>
      </c>
      <c r="E940" s="38" t="str">
        <f>IF(Kundendaten!C941="","",IF(Kundendaten!E941="","",Kundendaten!E941))</f>
        <v/>
      </c>
      <c r="F940" s="38" t="str">
        <f>IF(Kundendaten!C941="","",IF(Kundendaten!F941="","",Kundendaten!F941))</f>
        <v/>
      </c>
      <c r="G940" s="37" t="str">
        <f>IF(Kundendaten!C941="","",IF(Kundendaten!G941="","",Kundendaten!G941))</f>
        <v/>
      </c>
      <c r="H940" s="38" t="str">
        <f>IF(Kundendaten!C941="","",IF(Kundendaten!H941="","",Kundendaten!H941))</f>
        <v/>
      </c>
      <c r="I940" s="37" t="str">
        <f>IF(Kundendaten!C941="","",IF(Kundendaten!I941="","",IF(OR(UPPER(Kundendaten!I941)="D",UPPER(Kundendaten!I941)="DE",UPPER(Kundendaten!I941)="DEU",UPPER(Kundendaten!I941)="DEUTSCHLAND",UPPER(Kundendaten!I941)="GERMANY",UPPER(Kundendaten!I941)="GER"),"",IFERROR(UPPER(VLOOKUP(UPPER(Kundendaten!I941),Laendercodes!$A:$B,2,FALSE())),UPPER(Kundendaten!I941)))))</f>
        <v/>
      </c>
      <c r="J940" s="59" t="str">
        <f>IF(Kundendaten!C941="","",Einstellungen!$C$9-Kundendaten!J941)</f>
        <v/>
      </c>
      <c r="K940" s="37" t="str">
        <f>IF(Kundendaten!C941="","",IF(J940&lt;0,-1,IF(J940&gt;Einstellungen!$C$11,0,IF(J940&lt;=Einstellungen!$D$15,5,IF(J940&lt;=Einstellungen!$D$16,4,IF(J940&lt;=Einstellungen!$D$17,3,IF(J940&lt;=Einstellungen!$D$18,2,1)))))))</f>
        <v/>
      </c>
      <c r="L940" s="37" t="str">
        <f>IF(Kundendaten!C941="","",IF(J940&lt;0,-1,IF(J940&gt;Einstellungen!$C$11,0,IF(Kundendaten!K941&gt;=Einstellungen!$C$24,5,IF(Kundendaten!K941&gt;=Einstellungen!$C$25,4,IF(Kundendaten!K941&gt;=Einstellungen!$C$26,3,IF(Kundendaten!K941&gt;=Einstellungen!$C$27,2,1)))))))</f>
        <v/>
      </c>
      <c r="M940" s="37" t="str">
        <f>IF(Kundendaten!C941="","",IF(J940&lt;0,-1,IF(J940&gt;Einstellungen!$C$11,0,IF(Kundendaten!L941&gt;=Einstellungen!$C$32,5,IF(Kundendaten!L941&gt;=Einstellungen!$C$33,4,IF(Kundendaten!L941&gt;=Einstellungen!$C$34,3,IF(Kundendaten!L941&gt;=Einstellungen!$C$35,2,1)))))))</f>
        <v/>
      </c>
      <c r="N940" s="37" t="str">
        <f>IF(Kundendaten!C941="","",IF(K940=-1,"",IF(K940=0,0,IF(SUM(Einstellungen!$G$15,Einstellungen!$G$24,Einstellungen!$G$32)&lt;&gt;100,"—",ROUND((K940*Einstellungen!$G$15+L940*Einstellungen!$G$24+M940*Einstellungen!$G$32)/100,1)))))</f>
        <v/>
      </c>
      <c r="O940" s="37" t="str">
        <f>IF(Kundendaten!C941="","",IF(K940=-1,"⚠ Datenfehler",IF(K940=0,"Inaktiv",IF(SUM(Einstellungen!$G$15,Einstellungen!$G$24,Einstellungen!$G$32)&lt;&gt;100,"—",IF(N940&gt;=4,"Champion",IF(N940&gt;=3,"Entwicklung",IF(N940&gt;=2,"Gefährdet","Abwanderung")))))))</f>
        <v/>
      </c>
    </row>
    <row r="941" spans="2:15" ht="14.25" customHeight="1" x14ac:dyDescent="0.35">
      <c r="B941" s="37" t="str">
        <f>IF(Kundendaten!C942="","",Kundendaten!B942)</f>
        <v/>
      </c>
      <c r="C941" s="38" t="str">
        <f>IF(Kundendaten!C942="","",IF(Kundendaten!C942="","",Kundendaten!C942))</f>
        <v/>
      </c>
      <c r="D941" s="38" t="str">
        <f>IF(Kundendaten!C942="","",IF(Kundendaten!D942="","",Kundendaten!D942))</f>
        <v/>
      </c>
      <c r="E941" s="38" t="str">
        <f>IF(Kundendaten!C942="","",IF(Kundendaten!E942="","",Kundendaten!E942))</f>
        <v/>
      </c>
      <c r="F941" s="38" t="str">
        <f>IF(Kundendaten!C942="","",IF(Kundendaten!F942="","",Kundendaten!F942))</f>
        <v/>
      </c>
      <c r="G941" s="37" t="str">
        <f>IF(Kundendaten!C942="","",IF(Kundendaten!G942="","",Kundendaten!G942))</f>
        <v/>
      </c>
      <c r="H941" s="38" t="str">
        <f>IF(Kundendaten!C942="","",IF(Kundendaten!H942="","",Kundendaten!H942))</f>
        <v/>
      </c>
      <c r="I941" s="37" t="str">
        <f>IF(Kundendaten!C942="","",IF(Kundendaten!I942="","",IF(OR(UPPER(Kundendaten!I942)="D",UPPER(Kundendaten!I942)="DE",UPPER(Kundendaten!I942)="DEU",UPPER(Kundendaten!I942)="DEUTSCHLAND",UPPER(Kundendaten!I942)="GERMANY",UPPER(Kundendaten!I942)="GER"),"",IFERROR(UPPER(VLOOKUP(UPPER(Kundendaten!I942),Laendercodes!$A:$B,2,FALSE())),UPPER(Kundendaten!I942)))))</f>
        <v/>
      </c>
      <c r="J941" s="59" t="str">
        <f>IF(Kundendaten!C942="","",Einstellungen!$C$9-Kundendaten!J942)</f>
        <v/>
      </c>
      <c r="K941" s="37" t="str">
        <f>IF(Kundendaten!C942="","",IF(J941&lt;0,-1,IF(J941&gt;Einstellungen!$C$11,0,IF(J941&lt;=Einstellungen!$D$15,5,IF(J941&lt;=Einstellungen!$D$16,4,IF(J941&lt;=Einstellungen!$D$17,3,IF(J941&lt;=Einstellungen!$D$18,2,1)))))))</f>
        <v/>
      </c>
      <c r="L941" s="37" t="str">
        <f>IF(Kundendaten!C942="","",IF(J941&lt;0,-1,IF(J941&gt;Einstellungen!$C$11,0,IF(Kundendaten!K942&gt;=Einstellungen!$C$24,5,IF(Kundendaten!K942&gt;=Einstellungen!$C$25,4,IF(Kundendaten!K942&gt;=Einstellungen!$C$26,3,IF(Kundendaten!K942&gt;=Einstellungen!$C$27,2,1)))))))</f>
        <v/>
      </c>
      <c r="M941" s="37" t="str">
        <f>IF(Kundendaten!C942="","",IF(J941&lt;0,-1,IF(J941&gt;Einstellungen!$C$11,0,IF(Kundendaten!L942&gt;=Einstellungen!$C$32,5,IF(Kundendaten!L942&gt;=Einstellungen!$C$33,4,IF(Kundendaten!L942&gt;=Einstellungen!$C$34,3,IF(Kundendaten!L942&gt;=Einstellungen!$C$35,2,1)))))))</f>
        <v/>
      </c>
      <c r="N941" s="37" t="str">
        <f>IF(Kundendaten!C942="","",IF(K941=-1,"",IF(K941=0,0,IF(SUM(Einstellungen!$G$15,Einstellungen!$G$24,Einstellungen!$G$32)&lt;&gt;100,"—",ROUND((K941*Einstellungen!$G$15+L941*Einstellungen!$G$24+M941*Einstellungen!$G$32)/100,1)))))</f>
        <v/>
      </c>
      <c r="O941" s="37" t="str">
        <f>IF(Kundendaten!C942="","",IF(K941=-1,"⚠ Datenfehler",IF(K941=0,"Inaktiv",IF(SUM(Einstellungen!$G$15,Einstellungen!$G$24,Einstellungen!$G$32)&lt;&gt;100,"—",IF(N941&gt;=4,"Champion",IF(N941&gt;=3,"Entwicklung",IF(N941&gt;=2,"Gefährdet","Abwanderung")))))))</f>
        <v/>
      </c>
    </row>
    <row r="942" spans="2:15" ht="14.25" customHeight="1" x14ac:dyDescent="0.35">
      <c r="B942" s="37" t="str">
        <f>IF(Kundendaten!C943="","",Kundendaten!B943)</f>
        <v/>
      </c>
      <c r="C942" s="38" t="str">
        <f>IF(Kundendaten!C943="","",IF(Kundendaten!C943="","",Kundendaten!C943))</f>
        <v/>
      </c>
      <c r="D942" s="38" t="str">
        <f>IF(Kundendaten!C943="","",IF(Kundendaten!D943="","",Kundendaten!D943))</f>
        <v/>
      </c>
      <c r="E942" s="38" t="str">
        <f>IF(Kundendaten!C943="","",IF(Kundendaten!E943="","",Kundendaten!E943))</f>
        <v/>
      </c>
      <c r="F942" s="38" t="str">
        <f>IF(Kundendaten!C943="","",IF(Kundendaten!F943="","",Kundendaten!F943))</f>
        <v/>
      </c>
      <c r="G942" s="37" t="str">
        <f>IF(Kundendaten!C943="","",IF(Kundendaten!G943="","",Kundendaten!G943))</f>
        <v/>
      </c>
      <c r="H942" s="38" t="str">
        <f>IF(Kundendaten!C943="","",IF(Kundendaten!H943="","",Kundendaten!H943))</f>
        <v/>
      </c>
      <c r="I942" s="37" t="str">
        <f>IF(Kundendaten!C943="","",IF(Kundendaten!I943="","",IF(OR(UPPER(Kundendaten!I943)="D",UPPER(Kundendaten!I943)="DE",UPPER(Kundendaten!I943)="DEU",UPPER(Kundendaten!I943)="DEUTSCHLAND",UPPER(Kundendaten!I943)="GERMANY",UPPER(Kundendaten!I943)="GER"),"",IFERROR(UPPER(VLOOKUP(UPPER(Kundendaten!I943),Laendercodes!$A:$B,2,FALSE())),UPPER(Kundendaten!I943)))))</f>
        <v/>
      </c>
      <c r="J942" s="59" t="str">
        <f>IF(Kundendaten!C943="","",Einstellungen!$C$9-Kundendaten!J943)</f>
        <v/>
      </c>
      <c r="K942" s="37" t="str">
        <f>IF(Kundendaten!C943="","",IF(J942&lt;0,-1,IF(J942&gt;Einstellungen!$C$11,0,IF(J942&lt;=Einstellungen!$D$15,5,IF(J942&lt;=Einstellungen!$D$16,4,IF(J942&lt;=Einstellungen!$D$17,3,IF(J942&lt;=Einstellungen!$D$18,2,1)))))))</f>
        <v/>
      </c>
      <c r="L942" s="37" t="str">
        <f>IF(Kundendaten!C943="","",IF(J942&lt;0,-1,IF(J942&gt;Einstellungen!$C$11,0,IF(Kundendaten!K943&gt;=Einstellungen!$C$24,5,IF(Kundendaten!K943&gt;=Einstellungen!$C$25,4,IF(Kundendaten!K943&gt;=Einstellungen!$C$26,3,IF(Kundendaten!K943&gt;=Einstellungen!$C$27,2,1)))))))</f>
        <v/>
      </c>
      <c r="M942" s="37" t="str">
        <f>IF(Kundendaten!C943="","",IF(J942&lt;0,-1,IF(J942&gt;Einstellungen!$C$11,0,IF(Kundendaten!L943&gt;=Einstellungen!$C$32,5,IF(Kundendaten!L943&gt;=Einstellungen!$C$33,4,IF(Kundendaten!L943&gt;=Einstellungen!$C$34,3,IF(Kundendaten!L943&gt;=Einstellungen!$C$35,2,1)))))))</f>
        <v/>
      </c>
      <c r="N942" s="37" t="str">
        <f>IF(Kundendaten!C943="","",IF(K942=-1,"",IF(K942=0,0,IF(SUM(Einstellungen!$G$15,Einstellungen!$G$24,Einstellungen!$G$32)&lt;&gt;100,"—",ROUND((K942*Einstellungen!$G$15+L942*Einstellungen!$G$24+M942*Einstellungen!$G$32)/100,1)))))</f>
        <v/>
      </c>
      <c r="O942" s="37" t="str">
        <f>IF(Kundendaten!C943="","",IF(K942=-1,"⚠ Datenfehler",IF(K942=0,"Inaktiv",IF(SUM(Einstellungen!$G$15,Einstellungen!$G$24,Einstellungen!$G$32)&lt;&gt;100,"—",IF(N942&gt;=4,"Champion",IF(N942&gt;=3,"Entwicklung",IF(N942&gt;=2,"Gefährdet","Abwanderung")))))))</f>
        <v/>
      </c>
    </row>
    <row r="943" spans="2:15" ht="14.25" customHeight="1" x14ac:dyDescent="0.35">
      <c r="B943" s="37" t="str">
        <f>IF(Kundendaten!C944="","",Kundendaten!B944)</f>
        <v/>
      </c>
      <c r="C943" s="38" t="str">
        <f>IF(Kundendaten!C944="","",IF(Kundendaten!C944="","",Kundendaten!C944))</f>
        <v/>
      </c>
      <c r="D943" s="38" t="str">
        <f>IF(Kundendaten!C944="","",IF(Kundendaten!D944="","",Kundendaten!D944))</f>
        <v/>
      </c>
      <c r="E943" s="38" t="str">
        <f>IF(Kundendaten!C944="","",IF(Kundendaten!E944="","",Kundendaten!E944))</f>
        <v/>
      </c>
      <c r="F943" s="38" t="str">
        <f>IF(Kundendaten!C944="","",IF(Kundendaten!F944="","",Kundendaten!F944))</f>
        <v/>
      </c>
      <c r="G943" s="37" t="str">
        <f>IF(Kundendaten!C944="","",IF(Kundendaten!G944="","",Kundendaten!G944))</f>
        <v/>
      </c>
      <c r="H943" s="38" t="str">
        <f>IF(Kundendaten!C944="","",IF(Kundendaten!H944="","",Kundendaten!H944))</f>
        <v/>
      </c>
      <c r="I943" s="37" t="str">
        <f>IF(Kundendaten!C944="","",IF(Kundendaten!I944="","",IF(OR(UPPER(Kundendaten!I944)="D",UPPER(Kundendaten!I944)="DE",UPPER(Kundendaten!I944)="DEU",UPPER(Kundendaten!I944)="DEUTSCHLAND",UPPER(Kundendaten!I944)="GERMANY",UPPER(Kundendaten!I944)="GER"),"",IFERROR(UPPER(VLOOKUP(UPPER(Kundendaten!I944),Laendercodes!$A:$B,2,FALSE())),UPPER(Kundendaten!I944)))))</f>
        <v/>
      </c>
      <c r="J943" s="59" t="str">
        <f>IF(Kundendaten!C944="","",Einstellungen!$C$9-Kundendaten!J944)</f>
        <v/>
      </c>
      <c r="K943" s="37" t="str">
        <f>IF(Kundendaten!C944="","",IF(J943&lt;0,-1,IF(J943&gt;Einstellungen!$C$11,0,IF(J943&lt;=Einstellungen!$D$15,5,IF(J943&lt;=Einstellungen!$D$16,4,IF(J943&lt;=Einstellungen!$D$17,3,IF(J943&lt;=Einstellungen!$D$18,2,1)))))))</f>
        <v/>
      </c>
      <c r="L943" s="37" t="str">
        <f>IF(Kundendaten!C944="","",IF(J943&lt;0,-1,IF(J943&gt;Einstellungen!$C$11,0,IF(Kundendaten!K944&gt;=Einstellungen!$C$24,5,IF(Kundendaten!K944&gt;=Einstellungen!$C$25,4,IF(Kundendaten!K944&gt;=Einstellungen!$C$26,3,IF(Kundendaten!K944&gt;=Einstellungen!$C$27,2,1)))))))</f>
        <v/>
      </c>
      <c r="M943" s="37" t="str">
        <f>IF(Kundendaten!C944="","",IF(J943&lt;0,-1,IF(J943&gt;Einstellungen!$C$11,0,IF(Kundendaten!L944&gt;=Einstellungen!$C$32,5,IF(Kundendaten!L944&gt;=Einstellungen!$C$33,4,IF(Kundendaten!L944&gt;=Einstellungen!$C$34,3,IF(Kundendaten!L944&gt;=Einstellungen!$C$35,2,1)))))))</f>
        <v/>
      </c>
      <c r="N943" s="37" t="str">
        <f>IF(Kundendaten!C944="","",IF(K943=-1,"",IF(K943=0,0,IF(SUM(Einstellungen!$G$15,Einstellungen!$G$24,Einstellungen!$G$32)&lt;&gt;100,"—",ROUND((K943*Einstellungen!$G$15+L943*Einstellungen!$G$24+M943*Einstellungen!$G$32)/100,1)))))</f>
        <v/>
      </c>
      <c r="O943" s="37" t="str">
        <f>IF(Kundendaten!C944="","",IF(K943=-1,"⚠ Datenfehler",IF(K943=0,"Inaktiv",IF(SUM(Einstellungen!$G$15,Einstellungen!$G$24,Einstellungen!$G$32)&lt;&gt;100,"—",IF(N943&gt;=4,"Champion",IF(N943&gt;=3,"Entwicklung",IF(N943&gt;=2,"Gefährdet","Abwanderung")))))))</f>
        <v/>
      </c>
    </row>
    <row r="944" spans="2:15" ht="14.25" customHeight="1" x14ac:dyDescent="0.35">
      <c r="B944" s="37" t="str">
        <f>IF(Kundendaten!C945="","",Kundendaten!B945)</f>
        <v/>
      </c>
      <c r="C944" s="38" t="str">
        <f>IF(Kundendaten!C945="","",IF(Kundendaten!C945="","",Kundendaten!C945))</f>
        <v/>
      </c>
      <c r="D944" s="38" t="str">
        <f>IF(Kundendaten!C945="","",IF(Kundendaten!D945="","",Kundendaten!D945))</f>
        <v/>
      </c>
      <c r="E944" s="38" t="str">
        <f>IF(Kundendaten!C945="","",IF(Kundendaten!E945="","",Kundendaten!E945))</f>
        <v/>
      </c>
      <c r="F944" s="38" t="str">
        <f>IF(Kundendaten!C945="","",IF(Kundendaten!F945="","",Kundendaten!F945))</f>
        <v/>
      </c>
      <c r="G944" s="37" t="str">
        <f>IF(Kundendaten!C945="","",IF(Kundendaten!G945="","",Kundendaten!G945))</f>
        <v/>
      </c>
      <c r="H944" s="38" t="str">
        <f>IF(Kundendaten!C945="","",IF(Kundendaten!H945="","",Kundendaten!H945))</f>
        <v/>
      </c>
      <c r="I944" s="37" t="str">
        <f>IF(Kundendaten!C945="","",IF(Kundendaten!I945="","",IF(OR(UPPER(Kundendaten!I945)="D",UPPER(Kundendaten!I945)="DE",UPPER(Kundendaten!I945)="DEU",UPPER(Kundendaten!I945)="DEUTSCHLAND",UPPER(Kundendaten!I945)="GERMANY",UPPER(Kundendaten!I945)="GER"),"",IFERROR(UPPER(VLOOKUP(UPPER(Kundendaten!I945),Laendercodes!$A:$B,2,FALSE())),UPPER(Kundendaten!I945)))))</f>
        <v/>
      </c>
      <c r="J944" s="59" t="str">
        <f>IF(Kundendaten!C945="","",Einstellungen!$C$9-Kundendaten!J945)</f>
        <v/>
      </c>
      <c r="K944" s="37" t="str">
        <f>IF(Kundendaten!C945="","",IF(J944&lt;0,-1,IF(J944&gt;Einstellungen!$C$11,0,IF(J944&lt;=Einstellungen!$D$15,5,IF(J944&lt;=Einstellungen!$D$16,4,IF(J944&lt;=Einstellungen!$D$17,3,IF(J944&lt;=Einstellungen!$D$18,2,1)))))))</f>
        <v/>
      </c>
      <c r="L944" s="37" t="str">
        <f>IF(Kundendaten!C945="","",IF(J944&lt;0,-1,IF(J944&gt;Einstellungen!$C$11,0,IF(Kundendaten!K945&gt;=Einstellungen!$C$24,5,IF(Kundendaten!K945&gt;=Einstellungen!$C$25,4,IF(Kundendaten!K945&gt;=Einstellungen!$C$26,3,IF(Kundendaten!K945&gt;=Einstellungen!$C$27,2,1)))))))</f>
        <v/>
      </c>
      <c r="M944" s="37" t="str">
        <f>IF(Kundendaten!C945="","",IF(J944&lt;0,-1,IF(J944&gt;Einstellungen!$C$11,0,IF(Kundendaten!L945&gt;=Einstellungen!$C$32,5,IF(Kundendaten!L945&gt;=Einstellungen!$C$33,4,IF(Kundendaten!L945&gt;=Einstellungen!$C$34,3,IF(Kundendaten!L945&gt;=Einstellungen!$C$35,2,1)))))))</f>
        <v/>
      </c>
      <c r="N944" s="37" t="str">
        <f>IF(Kundendaten!C945="","",IF(K944=-1,"",IF(K944=0,0,IF(SUM(Einstellungen!$G$15,Einstellungen!$G$24,Einstellungen!$G$32)&lt;&gt;100,"—",ROUND((K944*Einstellungen!$G$15+L944*Einstellungen!$G$24+M944*Einstellungen!$G$32)/100,1)))))</f>
        <v/>
      </c>
      <c r="O944" s="37" t="str">
        <f>IF(Kundendaten!C945="","",IF(K944=-1,"⚠ Datenfehler",IF(K944=0,"Inaktiv",IF(SUM(Einstellungen!$G$15,Einstellungen!$G$24,Einstellungen!$G$32)&lt;&gt;100,"—",IF(N944&gt;=4,"Champion",IF(N944&gt;=3,"Entwicklung",IF(N944&gt;=2,"Gefährdet","Abwanderung")))))))</f>
        <v/>
      </c>
    </row>
    <row r="945" spans="2:15" ht="14.25" customHeight="1" x14ac:dyDescent="0.35">
      <c r="B945" s="37" t="str">
        <f>IF(Kundendaten!C946="","",Kundendaten!B946)</f>
        <v/>
      </c>
      <c r="C945" s="38" t="str">
        <f>IF(Kundendaten!C946="","",IF(Kundendaten!C946="","",Kundendaten!C946))</f>
        <v/>
      </c>
      <c r="D945" s="38" t="str">
        <f>IF(Kundendaten!C946="","",IF(Kundendaten!D946="","",Kundendaten!D946))</f>
        <v/>
      </c>
      <c r="E945" s="38" t="str">
        <f>IF(Kundendaten!C946="","",IF(Kundendaten!E946="","",Kundendaten!E946))</f>
        <v/>
      </c>
      <c r="F945" s="38" t="str">
        <f>IF(Kundendaten!C946="","",IF(Kundendaten!F946="","",Kundendaten!F946))</f>
        <v/>
      </c>
      <c r="G945" s="37" t="str">
        <f>IF(Kundendaten!C946="","",IF(Kundendaten!G946="","",Kundendaten!G946))</f>
        <v/>
      </c>
      <c r="H945" s="38" t="str">
        <f>IF(Kundendaten!C946="","",IF(Kundendaten!H946="","",Kundendaten!H946))</f>
        <v/>
      </c>
      <c r="I945" s="37" t="str">
        <f>IF(Kundendaten!C946="","",IF(Kundendaten!I946="","",IF(OR(UPPER(Kundendaten!I946)="D",UPPER(Kundendaten!I946)="DE",UPPER(Kundendaten!I946)="DEU",UPPER(Kundendaten!I946)="DEUTSCHLAND",UPPER(Kundendaten!I946)="GERMANY",UPPER(Kundendaten!I946)="GER"),"",IFERROR(UPPER(VLOOKUP(UPPER(Kundendaten!I946),Laendercodes!$A:$B,2,FALSE())),UPPER(Kundendaten!I946)))))</f>
        <v/>
      </c>
      <c r="J945" s="59" t="str">
        <f>IF(Kundendaten!C946="","",Einstellungen!$C$9-Kundendaten!J946)</f>
        <v/>
      </c>
      <c r="K945" s="37" t="str">
        <f>IF(Kundendaten!C946="","",IF(J945&lt;0,-1,IF(J945&gt;Einstellungen!$C$11,0,IF(J945&lt;=Einstellungen!$D$15,5,IF(J945&lt;=Einstellungen!$D$16,4,IF(J945&lt;=Einstellungen!$D$17,3,IF(J945&lt;=Einstellungen!$D$18,2,1)))))))</f>
        <v/>
      </c>
      <c r="L945" s="37" t="str">
        <f>IF(Kundendaten!C946="","",IF(J945&lt;0,-1,IF(J945&gt;Einstellungen!$C$11,0,IF(Kundendaten!K946&gt;=Einstellungen!$C$24,5,IF(Kundendaten!K946&gt;=Einstellungen!$C$25,4,IF(Kundendaten!K946&gt;=Einstellungen!$C$26,3,IF(Kundendaten!K946&gt;=Einstellungen!$C$27,2,1)))))))</f>
        <v/>
      </c>
      <c r="M945" s="37" t="str">
        <f>IF(Kundendaten!C946="","",IF(J945&lt;0,-1,IF(J945&gt;Einstellungen!$C$11,0,IF(Kundendaten!L946&gt;=Einstellungen!$C$32,5,IF(Kundendaten!L946&gt;=Einstellungen!$C$33,4,IF(Kundendaten!L946&gt;=Einstellungen!$C$34,3,IF(Kundendaten!L946&gt;=Einstellungen!$C$35,2,1)))))))</f>
        <v/>
      </c>
      <c r="N945" s="37" t="str">
        <f>IF(Kundendaten!C946="","",IF(K945=-1,"",IF(K945=0,0,IF(SUM(Einstellungen!$G$15,Einstellungen!$G$24,Einstellungen!$G$32)&lt;&gt;100,"—",ROUND((K945*Einstellungen!$G$15+L945*Einstellungen!$G$24+M945*Einstellungen!$G$32)/100,1)))))</f>
        <v/>
      </c>
      <c r="O945" s="37" t="str">
        <f>IF(Kundendaten!C946="","",IF(K945=-1,"⚠ Datenfehler",IF(K945=0,"Inaktiv",IF(SUM(Einstellungen!$G$15,Einstellungen!$G$24,Einstellungen!$G$32)&lt;&gt;100,"—",IF(N945&gt;=4,"Champion",IF(N945&gt;=3,"Entwicklung",IF(N945&gt;=2,"Gefährdet","Abwanderung")))))))</f>
        <v/>
      </c>
    </row>
    <row r="946" spans="2:15" ht="14.25" customHeight="1" x14ac:dyDescent="0.35">
      <c r="B946" s="37" t="str">
        <f>IF(Kundendaten!C947="","",Kundendaten!B947)</f>
        <v/>
      </c>
      <c r="C946" s="38" t="str">
        <f>IF(Kundendaten!C947="","",IF(Kundendaten!C947="","",Kundendaten!C947))</f>
        <v/>
      </c>
      <c r="D946" s="38" t="str">
        <f>IF(Kundendaten!C947="","",IF(Kundendaten!D947="","",Kundendaten!D947))</f>
        <v/>
      </c>
      <c r="E946" s="38" t="str">
        <f>IF(Kundendaten!C947="","",IF(Kundendaten!E947="","",Kundendaten!E947))</f>
        <v/>
      </c>
      <c r="F946" s="38" t="str">
        <f>IF(Kundendaten!C947="","",IF(Kundendaten!F947="","",Kundendaten!F947))</f>
        <v/>
      </c>
      <c r="G946" s="37" t="str">
        <f>IF(Kundendaten!C947="","",IF(Kundendaten!G947="","",Kundendaten!G947))</f>
        <v/>
      </c>
      <c r="H946" s="38" t="str">
        <f>IF(Kundendaten!C947="","",IF(Kundendaten!H947="","",Kundendaten!H947))</f>
        <v/>
      </c>
      <c r="I946" s="37" t="str">
        <f>IF(Kundendaten!C947="","",IF(Kundendaten!I947="","",IF(OR(UPPER(Kundendaten!I947)="D",UPPER(Kundendaten!I947)="DE",UPPER(Kundendaten!I947)="DEU",UPPER(Kundendaten!I947)="DEUTSCHLAND",UPPER(Kundendaten!I947)="GERMANY",UPPER(Kundendaten!I947)="GER"),"",IFERROR(UPPER(VLOOKUP(UPPER(Kundendaten!I947),Laendercodes!$A:$B,2,FALSE())),UPPER(Kundendaten!I947)))))</f>
        <v/>
      </c>
      <c r="J946" s="59" t="str">
        <f>IF(Kundendaten!C947="","",Einstellungen!$C$9-Kundendaten!J947)</f>
        <v/>
      </c>
      <c r="K946" s="37" t="str">
        <f>IF(Kundendaten!C947="","",IF(J946&lt;0,-1,IF(J946&gt;Einstellungen!$C$11,0,IF(J946&lt;=Einstellungen!$D$15,5,IF(J946&lt;=Einstellungen!$D$16,4,IF(J946&lt;=Einstellungen!$D$17,3,IF(J946&lt;=Einstellungen!$D$18,2,1)))))))</f>
        <v/>
      </c>
      <c r="L946" s="37" t="str">
        <f>IF(Kundendaten!C947="","",IF(J946&lt;0,-1,IF(J946&gt;Einstellungen!$C$11,0,IF(Kundendaten!K947&gt;=Einstellungen!$C$24,5,IF(Kundendaten!K947&gt;=Einstellungen!$C$25,4,IF(Kundendaten!K947&gt;=Einstellungen!$C$26,3,IF(Kundendaten!K947&gt;=Einstellungen!$C$27,2,1)))))))</f>
        <v/>
      </c>
      <c r="M946" s="37" t="str">
        <f>IF(Kundendaten!C947="","",IF(J946&lt;0,-1,IF(J946&gt;Einstellungen!$C$11,0,IF(Kundendaten!L947&gt;=Einstellungen!$C$32,5,IF(Kundendaten!L947&gt;=Einstellungen!$C$33,4,IF(Kundendaten!L947&gt;=Einstellungen!$C$34,3,IF(Kundendaten!L947&gt;=Einstellungen!$C$35,2,1)))))))</f>
        <v/>
      </c>
      <c r="N946" s="37" t="str">
        <f>IF(Kundendaten!C947="","",IF(K946=-1,"",IF(K946=0,0,IF(SUM(Einstellungen!$G$15,Einstellungen!$G$24,Einstellungen!$G$32)&lt;&gt;100,"—",ROUND((K946*Einstellungen!$G$15+L946*Einstellungen!$G$24+M946*Einstellungen!$G$32)/100,1)))))</f>
        <v/>
      </c>
      <c r="O946" s="37" t="str">
        <f>IF(Kundendaten!C947="","",IF(K946=-1,"⚠ Datenfehler",IF(K946=0,"Inaktiv",IF(SUM(Einstellungen!$G$15,Einstellungen!$G$24,Einstellungen!$G$32)&lt;&gt;100,"—",IF(N946&gt;=4,"Champion",IF(N946&gt;=3,"Entwicklung",IF(N946&gt;=2,"Gefährdet","Abwanderung")))))))</f>
        <v/>
      </c>
    </row>
    <row r="947" spans="2:15" ht="14.25" customHeight="1" x14ac:dyDescent="0.35">
      <c r="B947" s="37" t="str">
        <f>IF(Kundendaten!C948="","",Kundendaten!B948)</f>
        <v/>
      </c>
      <c r="C947" s="38" t="str">
        <f>IF(Kundendaten!C948="","",IF(Kundendaten!C948="","",Kundendaten!C948))</f>
        <v/>
      </c>
      <c r="D947" s="38" t="str">
        <f>IF(Kundendaten!C948="","",IF(Kundendaten!D948="","",Kundendaten!D948))</f>
        <v/>
      </c>
      <c r="E947" s="38" t="str">
        <f>IF(Kundendaten!C948="","",IF(Kundendaten!E948="","",Kundendaten!E948))</f>
        <v/>
      </c>
      <c r="F947" s="38" t="str">
        <f>IF(Kundendaten!C948="","",IF(Kundendaten!F948="","",Kundendaten!F948))</f>
        <v/>
      </c>
      <c r="G947" s="37" t="str">
        <f>IF(Kundendaten!C948="","",IF(Kundendaten!G948="","",Kundendaten!G948))</f>
        <v/>
      </c>
      <c r="H947" s="38" t="str">
        <f>IF(Kundendaten!C948="","",IF(Kundendaten!H948="","",Kundendaten!H948))</f>
        <v/>
      </c>
      <c r="I947" s="37" t="str">
        <f>IF(Kundendaten!C948="","",IF(Kundendaten!I948="","",IF(OR(UPPER(Kundendaten!I948)="D",UPPER(Kundendaten!I948)="DE",UPPER(Kundendaten!I948)="DEU",UPPER(Kundendaten!I948)="DEUTSCHLAND",UPPER(Kundendaten!I948)="GERMANY",UPPER(Kundendaten!I948)="GER"),"",IFERROR(UPPER(VLOOKUP(UPPER(Kundendaten!I948),Laendercodes!$A:$B,2,FALSE())),UPPER(Kundendaten!I948)))))</f>
        <v/>
      </c>
      <c r="J947" s="59" t="str">
        <f>IF(Kundendaten!C948="","",Einstellungen!$C$9-Kundendaten!J948)</f>
        <v/>
      </c>
      <c r="K947" s="37" t="str">
        <f>IF(Kundendaten!C948="","",IF(J947&lt;0,-1,IF(J947&gt;Einstellungen!$C$11,0,IF(J947&lt;=Einstellungen!$D$15,5,IF(J947&lt;=Einstellungen!$D$16,4,IF(J947&lt;=Einstellungen!$D$17,3,IF(J947&lt;=Einstellungen!$D$18,2,1)))))))</f>
        <v/>
      </c>
      <c r="L947" s="37" t="str">
        <f>IF(Kundendaten!C948="","",IF(J947&lt;0,-1,IF(J947&gt;Einstellungen!$C$11,0,IF(Kundendaten!K948&gt;=Einstellungen!$C$24,5,IF(Kundendaten!K948&gt;=Einstellungen!$C$25,4,IF(Kundendaten!K948&gt;=Einstellungen!$C$26,3,IF(Kundendaten!K948&gt;=Einstellungen!$C$27,2,1)))))))</f>
        <v/>
      </c>
      <c r="M947" s="37" t="str">
        <f>IF(Kundendaten!C948="","",IF(J947&lt;0,-1,IF(J947&gt;Einstellungen!$C$11,0,IF(Kundendaten!L948&gt;=Einstellungen!$C$32,5,IF(Kundendaten!L948&gt;=Einstellungen!$C$33,4,IF(Kundendaten!L948&gt;=Einstellungen!$C$34,3,IF(Kundendaten!L948&gt;=Einstellungen!$C$35,2,1)))))))</f>
        <v/>
      </c>
      <c r="N947" s="37" t="str">
        <f>IF(Kundendaten!C948="","",IF(K947=-1,"",IF(K947=0,0,IF(SUM(Einstellungen!$G$15,Einstellungen!$G$24,Einstellungen!$G$32)&lt;&gt;100,"—",ROUND((K947*Einstellungen!$G$15+L947*Einstellungen!$G$24+M947*Einstellungen!$G$32)/100,1)))))</f>
        <v/>
      </c>
      <c r="O947" s="37" t="str">
        <f>IF(Kundendaten!C948="","",IF(K947=-1,"⚠ Datenfehler",IF(K947=0,"Inaktiv",IF(SUM(Einstellungen!$G$15,Einstellungen!$G$24,Einstellungen!$G$32)&lt;&gt;100,"—",IF(N947&gt;=4,"Champion",IF(N947&gt;=3,"Entwicklung",IF(N947&gt;=2,"Gefährdet","Abwanderung")))))))</f>
        <v/>
      </c>
    </row>
    <row r="948" spans="2:15" ht="14.25" customHeight="1" x14ac:dyDescent="0.35">
      <c r="B948" s="37" t="str">
        <f>IF(Kundendaten!C949="","",Kundendaten!B949)</f>
        <v/>
      </c>
      <c r="C948" s="38" t="str">
        <f>IF(Kundendaten!C949="","",IF(Kundendaten!C949="","",Kundendaten!C949))</f>
        <v/>
      </c>
      <c r="D948" s="38" t="str">
        <f>IF(Kundendaten!C949="","",IF(Kundendaten!D949="","",Kundendaten!D949))</f>
        <v/>
      </c>
      <c r="E948" s="38" t="str">
        <f>IF(Kundendaten!C949="","",IF(Kundendaten!E949="","",Kundendaten!E949))</f>
        <v/>
      </c>
      <c r="F948" s="38" t="str">
        <f>IF(Kundendaten!C949="","",IF(Kundendaten!F949="","",Kundendaten!F949))</f>
        <v/>
      </c>
      <c r="G948" s="37" t="str">
        <f>IF(Kundendaten!C949="","",IF(Kundendaten!G949="","",Kundendaten!G949))</f>
        <v/>
      </c>
      <c r="H948" s="38" t="str">
        <f>IF(Kundendaten!C949="","",IF(Kundendaten!H949="","",Kundendaten!H949))</f>
        <v/>
      </c>
      <c r="I948" s="37" t="str">
        <f>IF(Kundendaten!C949="","",IF(Kundendaten!I949="","",IF(OR(UPPER(Kundendaten!I949)="D",UPPER(Kundendaten!I949)="DE",UPPER(Kundendaten!I949)="DEU",UPPER(Kundendaten!I949)="DEUTSCHLAND",UPPER(Kundendaten!I949)="GERMANY",UPPER(Kundendaten!I949)="GER"),"",IFERROR(UPPER(VLOOKUP(UPPER(Kundendaten!I949),Laendercodes!$A:$B,2,FALSE())),UPPER(Kundendaten!I949)))))</f>
        <v/>
      </c>
      <c r="J948" s="59" t="str">
        <f>IF(Kundendaten!C949="","",Einstellungen!$C$9-Kundendaten!J949)</f>
        <v/>
      </c>
      <c r="K948" s="37" t="str">
        <f>IF(Kundendaten!C949="","",IF(J948&lt;0,-1,IF(J948&gt;Einstellungen!$C$11,0,IF(J948&lt;=Einstellungen!$D$15,5,IF(J948&lt;=Einstellungen!$D$16,4,IF(J948&lt;=Einstellungen!$D$17,3,IF(J948&lt;=Einstellungen!$D$18,2,1)))))))</f>
        <v/>
      </c>
      <c r="L948" s="37" t="str">
        <f>IF(Kundendaten!C949="","",IF(J948&lt;0,-1,IF(J948&gt;Einstellungen!$C$11,0,IF(Kundendaten!K949&gt;=Einstellungen!$C$24,5,IF(Kundendaten!K949&gt;=Einstellungen!$C$25,4,IF(Kundendaten!K949&gt;=Einstellungen!$C$26,3,IF(Kundendaten!K949&gt;=Einstellungen!$C$27,2,1)))))))</f>
        <v/>
      </c>
      <c r="M948" s="37" t="str">
        <f>IF(Kundendaten!C949="","",IF(J948&lt;0,-1,IF(J948&gt;Einstellungen!$C$11,0,IF(Kundendaten!L949&gt;=Einstellungen!$C$32,5,IF(Kundendaten!L949&gt;=Einstellungen!$C$33,4,IF(Kundendaten!L949&gt;=Einstellungen!$C$34,3,IF(Kundendaten!L949&gt;=Einstellungen!$C$35,2,1)))))))</f>
        <v/>
      </c>
      <c r="N948" s="37" t="str">
        <f>IF(Kundendaten!C949="","",IF(K948=-1,"",IF(K948=0,0,IF(SUM(Einstellungen!$G$15,Einstellungen!$G$24,Einstellungen!$G$32)&lt;&gt;100,"—",ROUND((K948*Einstellungen!$G$15+L948*Einstellungen!$G$24+M948*Einstellungen!$G$32)/100,1)))))</f>
        <v/>
      </c>
      <c r="O948" s="37" t="str">
        <f>IF(Kundendaten!C949="","",IF(K948=-1,"⚠ Datenfehler",IF(K948=0,"Inaktiv",IF(SUM(Einstellungen!$G$15,Einstellungen!$G$24,Einstellungen!$G$32)&lt;&gt;100,"—",IF(N948&gt;=4,"Champion",IF(N948&gt;=3,"Entwicklung",IF(N948&gt;=2,"Gefährdet","Abwanderung")))))))</f>
        <v/>
      </c>
    </row>
    <row r="949" spans="2:15" ht="14.25" customHeight="1" x14ac:dyDescent="0.35">
      <c r="B949" s="37" t="str">
        <f>IF(Kundendaten!C950="","",Kundendaten!B950)</f>
        <v/>
      </c>
      <c r="C949" s="38" t="str">
        <f>IF(Kundendaten!C950="","",IF(Kundendaten!C950="","",Kundendaten!C950))</f>
        <v/>
      </c>
      <c r="D949" s="38" t="str">
        <f>IF(Kundendaten!C950="","",IF(Kundendaten!D950="","",Kundendaten!D950))</f>
        <v/>
      </c>
      <c r="E949" s="38" t="str">
        <f>IF(Kundendaten!C950="","",IF(Kundendaten!E950="","",Kundendaten!E950))</f>
        <v/>
      </c>
      <c r="F949" s="38" t="str">
        <f>IF(Kundendaten!C950="","",IF(Kundendaten!F950="","",Kundendaten!F950))</f>
        <v/>
      </c>
      <c r="G949" s="37" t="str">
        <f>IF(Kundendaten!C950="","",IF(Kundendaten!G950="","",Kundendaten!G950))</f>
        <v/>
      </c>
      <c r="H949" s="38" t="str">
        <f>IF(Kundendaten!C950="","",IF(Kundendaten!H950="","",Kundendaten!H950))</f>
        <v/>
      </c>
      <c r="I949" s="37" t="str">
        <f>IF(Kundendaten!C950="","",IF(Kundendaten!I950="","",IF(OR(UPPER(Kundendaten!I950)="D",UPPER(Kundendaten!I950)="DE",UPPER(Kundendaten!I950)="DEU",UPPER(Kundendaten!I950)="DEUTSCHLAND",UPPER(Kundendaten!I950)="GERMANY",UPPER(Kundendaten!I950)="GER"),"",IFERROR(UPPER(VLOOKUP(UPPER(Kundendaten!I950),Laendercodes!$A:$B,2,FALSE())),UPPER(Kundendaten!I950)))))</f>
        <v/>
      </c>
      <c r="J949" s="59" t="str">
        <f>IF(Kundendaten!C950="","",Einstellungen!$C$9-Kundendaten!J950)</f>
        <v/>
      </c>
      <c r="K949" s="37" t="str">
        <f>IF(Kundendaten!C950="","",IF(J949&lt;0,-1,IF(J949&gt;Einstellungen!$C$11,0,IF(J949&lt;=Einstellungen!$D$15,5,IF(J949&lt;=Einstellungen!$D$16,4,IF(J949&lt;=Einstellungen!$D$17,3,IF(J949&lt;=Einstellungen!$D$18,2,1)))))))</f>
        <v/>
      </c>
      <c r="L949" s="37" t="str">
        <f>IF(Kundendaten!C950="","",IF(J949&lt;0,-1,IF(J949&gt;Einstellungen!$C$11,0,IF(Kundendaten!K950&gt;=Einstellungen!$C$24,5,IF(Kundendaten!K950&gt;=Einstellungen!$C$25,4,IF(Kundendaten!K950&gt;=Einstellungen!$C$26,3,IF(Kundendaten!K950&gt;=Einstellungen!$C$27,2,1)))))))</f>
        <v/>
      </c>
      <c r="M949" s="37" t="str">
        <f>IF(Kundendaten!C950="","",IF(J949&lt;0,-1,IF(J949&gt;Einstellungen!$C$11,0,IF(Kundendaten!L950&gt;=Einstellungen!$C$32,5,IF(Kundendaten!L950&gt;=Einstellungen!$C$33,4,IF(Kundendaten!L950&gt;=Einstellungen!$C$34,3,IF(Kundendaten!L950&gt;=Einstellungen!$C$35,2,1)))))))</f>
        <v/>
      </c>
      <c r="N949" s="37" t="str">
        <f>IF(Kundendaten!C950="","",IF(K949=-1,"",IF(K949=0,0,IF(SUM(Einstellungen!$G$15,Einstellungen!$G$24,Einstellungen!$G$32)&lt;&gt;100,"—",ROUND((K949*Einstellungen!$G$15+L949*Einstellungen!$G$24+M949*Einstellungen!$G$32)/100,1)))))</f>
        <v/>
      </c>
      <c r="O949" s="37" t="str">
        <f>IF(Kundendaten!C950="","",IF(K949=-1,"⚠ Datenfehler",IF(K949=0,"Inaktiv",IF(SUM(Einstellungen!$G$15,Einstellungen!$G$24,Einstellungen!$G$32)&lt;&gt;100,"—",IF(N949&gt;=4,"Champion",IF(N949&gt;=3,"Entwicklung",IF(N949&gt;=2,"Gefährdet","Abwanderung")))))))</f>
        <v/>
      </c>
    </row>
    <row r="950" spans="2:15" ht="14.25" customHeight="1" x14ac:dyDescent="0.35">
      <c r="B950" s="37" t="str">
        <f>IF(Kundendaten!C951="","",Kundendaten!B951)</f>
        <v/>
      </c>
      <c r="C950" s="38" t="str">
        <f>IF(Kundendaten!C951="","",IF(Kundendaten!C951="","",Kundendaten!C951))</f>
        <v/>
      </c>
      <c r="D950" s="38" t="str">
        <f>IF(Kundendaten!C951="","",IF(Kundendaten!D951="","",Kundendaten!D951))</f>
        <v/>
      </c>
      <c r="E950" s="38" t="str">
        <f>IF(Kundendaten!C951="","",IF(Kundendaten!E951="","",Kundendaten!E951))</f>
        <v/>
      </c>
      <c r="F950" s="38" t="str">
        <f>IF(Kundendaten!C951="","",IF(Kundendaten!F951="","",Kundendaten!F951))</f>
        <v/>
      </c>
      <c r="G950" s="37" t="str">
        <f>IF(Kundendaten!C951="","",IF(Kundendaten!G951="","",Kundendaten!G951))</f>
        <v/>
      </c>
      <c r="H950" s="38" t="str">
        <f>IF(Kundendaten!C951="","",IF(Kundendaten!H951="","",Kundendaten!H951))</f>
        <v/>
      </c>
      <c r="I950" s="37" t="str">
        <f>IF(Kundendaten!C951="","",IF(Kundendaten!I951="","",IF(OR(UPPER(Kundendaten!I951)="D",UPPER(Kundendaten!I951)="DE",UPPER(Kundendaten!I951)="DEU",UPPER(Kundendaten!I951)="DEUTSCHLAND",UPPER(Kundendaten!I951)="GERMANY",UPPER(Kundendaten!I951)="GER"),"",IFERROR(UPPER(VLOOKUP(UPPER(Kundendaten!I951),Laendercodes!$A:$B,2,FALSE())),UPPER(Kundendaten!I951)))))</f>
        <v/>
      </c>
      <c r="J950" s="59" t="str">
        <f>IF(Kundendaten!C951="","",Einstellungen!$C$9-Kundendaten!J951)</f>
        <v/>
      </c>
      <c r="K950" s="37" t="str">
        <f>IF(Kundendaten!C951="","",IF(J950&lt;0,-1,IF(J950&gt;Einstellungen!$C$11,0,IF(J950&lt;=Einstellungen!$D$15,5,IF(J950&lt;=Einstellungen!$D$16,4,IF(J950&lt;=Einstellungen!$D$17,3,IF(J950&lt;=Einstellungen!$D$18,2,1)))))))</f>
        <v/>
      </c>
      <c r="L950" s="37" t="str">
        <f>IF(Kundendaten!C951="","",IF(J950&lt;0,-1,IF(J950&gt;Einstellungen!$C$11,0,IF(Kundendaten!K951&gt;=Einstellungen!$C$24,5,IF(Kundendaten!K951&gt;=Einstellungen!$C$25,4,IF(Kundendaten!K951&gt;=Einstellungen!$C$26,3,IF(Kundendaten!K951&gt;=Einstellungen!$C$27,2,1)))))))</f>
        <v/>
      </c>
      <c r="M950" s="37" t="str">
        <f>IF(Kundendaten!C951="","",IF(J950&lt;0,-1,IF(J950&gt;Einstellungen!$C$11,0,IF(Kundendaten!L951&gt;=Einstellungen!$C$32,5,IF(Kundendaten!L951&gt;=Einstellungen!$C$33,4,IF(Kundendaten!L951&gt;=Einstellungen!$C$34,3,IF(Kundendaten!L951&gt;=Einstellungen!$C$35,2,1)))))))</f>
        <v/>
      </c>
      <c r="N950" s="37" t="str">
        <f>IF(Kundendaten!C951="","",IF(K950=-1,"",IF(K950=0,0,IF(SUM(Einstellungen!$G$15,Einstellungen!$G$24,Einstellungen!$G$32)&lt;&gt;100,"—",ROUND((K950*Einstellungen!$G$15+L950*Einstellungen!$G$24+M950*Einstellungen!$G$32)/100,1)))))</f>
        <v/>
      </c>
      <c r="O950" s="37" t="str">
        <f>IF(Kundendaten!C951="","",IF(K950=-1,"⚠ Datenfehler",IF(K950=0,"Inaktiv",IF(SUM(Einstellungen!$G$15,Einstellungen!$G$24,Einstellungen!$G$32)&lt;&gt;100,"—",IF(N950&gt;=4,"Champion",IF(N950&gt;=3,"Entwicklung",IF(N950&gt;=2,"Gefährdet","Abwanderung")))))))</f>
        <v/>
      </c>
    </row>
    <row r="951" spans="2:15" ht="14.25" customHeight="1" x14ac:dyDescent="0.35">
      <c r="B951" s="37" t="str">
        <f>IF(Kundendaten!C952="","",Kundendaten!B952)</f>
        <v/>
      </c>
      <c r="C951" s="38" t="str">
        <f>IF(Kundendaten!C952="","",IF(Kundendaten!C952="","",Kundendaten!C952))</f>
        <v/>
      </c>
      <c r="D951" s="38" t="str">
        <f>IF(Kundendaten!C952="","",IF(Kundendaten!D952="","",Kundendaten!D952))</f>
        <v/>
      </c>
      <c r="E951" s="38" t="str">
        <f>IF(Kundendaten!C952="","",IF(Kundendaten!E952="","",Kundendaten!E952))</f>
        <v/>
      </c>
      <c r="F951" s="38" t="str">
        <f>IF(Kundendaten!C952="","",IF(Kundendaten!F952="","",Kundendaten!F952))</f>
        <v/>
      </c>
      <c r="G951" s="37" t="str">
        <f>IF(Kundendaten!C952="","",IF(Kundendaten!G952="","",Kundendaten!G952))</f>
        <v/>
      </c>
      <c r="H951" s="38" t="str">
        <f>IF(Kundendaten!C952="","",IF(Kundendaten!H952="","",Kundendaten!H952))</f>
        <v/>
      </c>
      <c r="I951" s="37" t="str">
        <f>IF(Kundendaten!C952="","",IF(Kundendaten!I952="","",IF(OR(UPPER(Kundendaten!I952)="D",UPPER(Kundendaten!I952)="DE",UPPER(Kundendaten!I952)="DEU",UPPER(Kundendaten!I952)="DEUTSCHLAND",UPPER(Kundendaten!I952)="GERMANY",UPPER(Kundendaten!I952)="GER"),"",IFERROR(UPPER(VLOOKUP(UPPER(Kundendaten!I952),Laendercodes!$A:$B,2,FALSE())),UPPER(Kundendaten!I952)))))</f>
        <v/>
      </c>
      <c r="J951" s="59" t="str">
        <f>IF(Kundendaten!C952="","",Einstellungen!$C$9-Kundendaten!J952)</f>
        <v/>
      </c>
      <c r="K951" s="37" t="str">
        <f>IF(Kundendaten!C952="","",IF(J951&lt;0,-1,IF(J951&gt;Einstellungen!$C$11,0,IF(J951&lt;=Einstellungen!$D$15,5,IF(J951&lt;=Einstellungen!$D$16,4,IF(J951&lt;=Einstellungen!$D$17,3,IF(J951&lt;=Einstellungen!$D$18,2,1)))))))</f>
        <v/>
      </c>
      <c r="L951" s="37" t="str">
        <f>IF(Kundendaten!C952="","",IF(J951&lt;0,-1,IF(J951&gt;Einstellungen!$C$11,0,IF(Kundendaten!K952&gt;=Einstellungen!$C$24,5,IF(Kundendaten!K952&gt;=Einstellungen!$C$25,4,IF(Kundendaten!K952&gt;=Einstellungen!$C$26,3,IF(Kundendaten!K952&gt;=Einstellungen!$C$27,2,1)))))))</f>
        <v/>
      </c>
      <c r="M951" s="37" t="str">
        <f>IF(Kundendaten!C952="","",IF(J951&lt;0,-1,IF(J951&gt;Einstellungen!$C$11,0,IF(Kundendaten!L952&gt;=Einstellungen!$C$32,5,IF(Kundendaten!L952&gt;=Einstellungen!$C$33,4,IF(Kundendaten!L952&gt;=Einstellungen!$C$34,3,IF(Kundendaten!L952&gt;=Einstellungen!$C$35,2,1)))))))</f>
        <v/>
      </c>
      <c r="N951" s="37" t="str">
        <f>IF(Kundendaten!C952="","",IF(K951=-1,"",IF(K951=0,0,IF(SUM(Einstellungen!$G$15,Einstellungen!$G$24,Einstellungen!$G$32)&lt;&gt;100,"—",ROUND((K951*Einstellungen!$G$15+L951*Einstellungen!$G$24+M951*Einstellungen!$G$32)/100,1)))))</f>
        <v/>
      </c>
      <c r="O951" s="37" t="str">
        <f>IF(Kundendaten!C952="","",IF(K951=-1,"⚠ Datenfehler",IF(K951=0,"Inaktiv",IF(SUM(Einstellungen!$G$15,Einstellungen!$G$24,Einstellungen!$G$32)&lt;&gt;100,"—",IF(N951&gt;=4,"Champion",IF(N951&gt;=3,"Entwicklung",IF(N951&gt;=2,"Gefährdet","Abwanderung")))))))</f>
        <v/>
      </c>
    </row>
    <row r="952" spans="2:15" ht="14.25" customHeight="1" x14ac:dyDescent="0.35">
      <c r="B952" s="37" t="str">
        <f>IF(Kundendaten!C953="","",Kundendaten!B953)</f>
        <v/>
      </c>
      <c r="C952" s="38" t="str">
        <f>IF(Kundendaten!C953="","",IF(Kundendaten!C953="","",Kundendaten!C953))</f>
        <v/>
      </c>
      <c r="D952" s="38" t="str">
        <f>IF(Kundendaten!C953="","",IF(Kundendaten!D953="","",Kundendaten!D953))</f>
        <v/>
      </c>
      <c r="E952" s="38" t="str">
        <f>IF(Kundendaten!C953="","",IF(Kundendaten!E953="","",Kundendaten!E953))</f>
        <v/>
      </c>
      <c r="F952" s="38" t="str">
        <f>IF(Kundendaten!C953="","",IF(Kundendaten!F953="","",Kundendaten!F953))</f>
        <v/>
      </c>
      <c r="G952" s="37" t="str">
        <f>IF(Kundendaten!C953="","",IF(Kundendaten!G953="","",Kundendaten!G953))</f>
        <v/>
      </c>
      <c r="H952" s="38" t="str">
        <f>IF(Kundendaten!C953="","",IF(Kundendaten!H953="","",Kundendaten!H953))</f>
        <v/>
      </c>
      <c r="I952" s="37" t="str">
        <f>IF(Kundendaten!C953="","",IF(Kundendaten!I953="","",IF(OR(UPPER(Kundendaten!I953)="D",UPPER(Kundendaten!I953)="DE",UPPER(Kundendaten!I953)="DEU",UPPER(Kundendaten!I953)="DEUTSCHLAND",UPPER(Kundendaten!I953)="GERMANY",UPPER(Kundendaten!I953)="GER"),"",IFERROR(UPPER(VLOOKUP(UPPER(Kundendaten!I953),Laendercodes!$A:$B,2,FALSE())),UPPER(Kundendaten!I953)))))</f>
        <v/>
      </c>
      <c r="J952" s="59" t="str">
        <f>IF(Kundendaten!C953="","",Einstellungen!$C$9-Kundendaten!J953)</f>
        <v/>
      </c>
      <c r="K952" s="37" t="str">
        <f>IF(Kundendaten!C953="","",IF(J952&lt;0,-1,IF(J952&gt;Einstellungen!$C$11,0,IF(J952&lt;=Einstellungen!$D$15,5,IF(J952&lt;=Einstellungen!$D$16,4,IF(J952&lt;=Einstellungen!$D$17,3,IF(J952&lt;=Einstellungen!$D$18,2,1)))))))</f>
        <v/>
      </c>
      <c r="L952" s="37" t="str">
        <f>IF(Kundendaten!C953="","",IF(J952&lt;0,-1,IF(J952&gt;Einstellungen!$C$11,0,IF(Kundendaten!K953&gt;=Einstellungen!$C$24,5,IF(Kundendaten!K953&gt;=Einstellungen!$C$25,4,IF(Kundendaten!K953&gt;=Einstellungen!$C$26,3,IF(Kundendaten!K953&gt;=Einstellungen!$C$27,2,1)))))))</f>
        <v/>
      </c>
      <c r="M952" s="37" t="str">
        <f>IF(Kundendaten!C953="","",IF(J952&lt;0,-1,IF(J952&gt;Einstellungen!$C$11,0,IF(Kundendaten!L953&gt;=Einstellungen!$C$32,5,IF(Kundendaten!L953&gt;=Einstellungen!$C$33,4,IF(Kundendaten!L953&gt;=Einstellungen!$C$34,3,IF(Kundendaten!L953&gt;=Einstellungen!$C$35,2,1)))))))</f>
        <v/>
      </c>
      <c r="N952" s="37" t="str">
        <f>IF(Kundendaten!C953="","",IF(K952=-1,"",IF(K952=0,0,IF(SUM(Einstellungen!$G$15,Einstellungen!$G$24,Einstellungen!$G$32)&lt;&gt;100,"—",ROUND((K952*Einstellungen!$G$15+L952*Einstellungen!$G$24+M952*Einstellungen!$G$32)/100,1)))))</f>
        <v/>
      </c>
      <c r="O952" s="37" t="str">
        <f>IF(Kundendaten!C953="","",IF(K952=-1,"⚠ Datenfehler",IF(K952=0,"Inaktiv",IF(SUM(Einstellungen!$G$15,Einstellungen!$G$24,Einstellungen!$G$32)&lt;&gt;100,"—",IF(N952&gt;=4,"Champion",IF(N952&gt;=3,"Entwicklung",IF(N952&gt;=2,"Gefährdet","Abwanderung")))))))</f>
        <v/>
      </c>
    </row>
    <row r="953" spans="2:15" ht="14.25" customHeight="1" x14ac:dyDescent="0.35">
      <c r="B953" s="37" t="str">
        <f>IF(Kundendaten!C954="","",Kundendaten!B954)</f>
        <v/>
      </c>
      <c r="C953" s="38" t="str">
        <f>IF(Kundendaten!C954="","",IF(Kundendaten!C954="","",Kundendaten!C954))</f>
        <v/>
      </c>
      <c r="D953" s="38" t="str">
        <f>IF(Kundendaten!C954="","",IF(Kundendaten!D954="","",Kundendaten!D954))</f>
        <v/>
      </c>
      <c r="E953" s="38" t="str">
        <f>IF(Kundendaten!C954="","",IF(Kundendaten!E954="","",Kundendaten!E954))</f>
        <v/>
      </c>
      <c r="F953" s="38" t="str">
        <f>IF(Kundendaten!C954="","",IF(Kundendaten!F954="","",Kundendaten!F954))</f>
        <v/>
      </c>
      <c r="G953" s="37" t="str">
        <f>IF(Kundendaten!C954="","",IF(Kundendaten!G954="","",Kundendaten!G954))</f>
        <v/>
      </c>
      <c r="H953" s="38" t="str">
        <f>IF(Kundendaten!C954="","",IF(Kundendaten!H954="","",Kundendaten!H954))</f>
        <v/>
      </c>
      <c r="I953" s="37" t="str">
        <f>IF(Kundendaten!C954="","",IF(Kundendaten!I954="","",IF(OR(UPPER(Kundendaten!I954)="D",UPPER(Kundendaten!I954)="DE",UPPER(Kundendaten!I954)="DEU",UPPER(Kundendaten!I954)="DEUTSCHLAND",UPPER(Kundendaten!I954)="GERMANY",UPPER(Kundendaten!I954)="GER"),"",IFERROR(UPPER(VLOOKUP(UPPER(Kundendaten!I954),Laendercodes!$A:$B,2,FALSE())),UPPER(Kundendaten!I954)))))</f>
        <v/>
      </c>
      <c r="J953" s="59" t="str">
        <f>IF(Kundendaten!C954="","",Einstellungen!$C$9-Kundendaten!J954)</f>
        <v/>
      </c>
      <c r="K953" s="37" t="str">
        <f>IF(Kundendaten!C954="","",IF(J953&lt;0,-1,IF(J953&gt;Einstellungen!$C$11,0,IF(J953&lt;=Einstellungen!$D$15,5,IF(J953&lt;=Einstellungen!$D$16,4,IF(J953&lt;=Einstellungen!$D$17,3,IF(J953&lt;=Einstellungen!$D$18,2,1)))))))</f>
        <v/>
      </c>
      <c r="L953" s="37" t="str">
        <f>IF(Kundendaten!C954="","",IF(J953&lt;0,-1,IF(J953&gt;Einstellungen!$C$11,0,IF(Kundendaten!K954&gt;=Einstellungen!$C$24,5,IF(Kundendaten!K954&gt;=Einstellungen!$C$25,4,IF(Kundendaten!K954&gt;=Einstellungen!$C$26,3,IF(Kundendaten!K954&gt;=Einstellungen!$C$27,2,1)))))))</f>
        <v/>
      </c>
      <c r="M953" s="37" t="str">
        <f>IF(Kundendaten!C954="","",IF(J953&lt;0,-1,IF(J953&gt;Einstellungen!$C$11,0,IF(Kundendaten!L954&gt;=Einstellungen!$C$32,5,IF(Kundendaten!L954&gt;=Einstellungen!$C$33,4,IF(Kundendaten!L954&gt;=Einstellungen!$C$34,3,IF(Kundendaten!L954&gt;=Einstellungen!$C$35,2,1)))))))</f>
        <v/>
      </c>
      <c r="N953" s="37" t="str">
        <f>IF(Kundendaten!C954="","",IF(K953=-1,"",IF(K953=0,0,IF(SUM(Einstellungen!$G$15,Einstellungen!$G$24,Einstellungen!$G$32)&lt;&gt;100,"—",ROUND((K953*Einstellungen!$G$15+L953*Einstellungen!$G$24+M953*Einstellungen!$G$32)/100,1)))))</f>
        <v/>
      </c>
      <c r="O953" s="37" t="str">
        <f>IF(Kundendaten!C954="","",IF(K953=-1,"⚠ Datenfehler",IF(K953=0,"Inaktiv",IF(SUM(Einstellungen!$G$15,Einstellungen!$G$24,Einstellungen!$G$32)&lt;&gt;100,"—",IF(N953&gt;=4,"Champion",IF(N953&gt;=3,"Entwicklung",IF(N953&gt;=2,"Gefährdet","Abwanderung")))))))</f>
        <v/>
      </c>
    </row>
    <row r="954" spans="2:15" ht="14.25" customHeight="1" x14ac:dyDescent="0.35">
      <c r="B954" s="37" t="str">
        <f>IF(Kundendaten!C955="","",Kundendaten!B955)</f>
        <v/>
      </c>
      <c r="C954" s="38" t="str">
        <f>IF(Kundendaten!C955="","",IF(Kundendaten!C955="","",Kundendaten!C955))</f>
        <v/>
      </c>
      <c r="D954" s="38" t="str">
        <f>IF(Kundendaten!C955="","",IF(Kundendaten!D955="","",Kundendaten!D955))</f>
        <v/>
      </c>
      <c r="E954" s="38" t="str">
        <f>IF(Kundendaten!C955="","",IF(Kundendaten!E955="","",Kundendaten!E955))</f>
        <v/>
      </c>
      <c r="F954" s="38" t="str">
        <f>IF(Kundendaten!C955="","",IF(Kundendaten!F955="","",Kundendaten!F955))</f>
        <v/>
      </c>
      <c r="G954" s="37" t="str">
        <f>IF(Kundendaten!C955="","",IF(Kundendaten!G955="","",Kundendaten!G955))</f>
        <v/>
      </c>
      <c r="H954" s="38" t="str">
        <f>IF(Kundendaten!C955="","",IF(Kundendaten!H955="","",Kundendaten!H955))</f>
        <v/>
      </c>
      <c r="I954" s="37" t="str">
        <f>IF(Kundendaten!C955="","",IF(Kundendaten!I955="","",IF(OR(UPPER(Kundendaten!I955)="D",UPPER(Kundendaten!I955)="DE",UPPER(Kundendaten!I955)="DEU",UPPER(Kundendaten!I955)="DEUTSCHLAND",UPPER(Kundendaten!I955)="GERMANY",UPPER(Kundendaten!I955)="GER"),"",IFERROR(UPPER(VLOOKUP(UPPER(Kundendaten!I955),Laendercodes!$A:$B,2,FALSE())),UPPER(Kundendaten!I955)))))</f>
        <v/>
      </c>
      <c r="J954" s="59" t="str">
        <f>IF(Kundendaten!C955="","",Einstellungen!$C$9-Kundendaten!J955)</f>
        <v/>
      </c>
      <c r="K954" s="37" t="str">
        <f>IF(Kundendaten!C955="","",IF(J954&lt;0,-1,IF(J954&gt;Einstellungen!$C$11,0,IF(J954&lt;=Einstellungen!$D$15,5,IF(J954&lt;=Einstellungen!$D$16,4,IF(J954&lt;=Einstellungen!$D$17,3,IF(J954&lt;=Einstellungen!$D$18,2,1)))))))</f>
        <v/>
      </c>
      <c r="L954" s="37" t="str">
        <f>IF(Kundendaten!C955="","",IF(J954&lt;0,-1,IF(J954&gt;Einstellungen!$C$11,0,IF(Kundendaten!K955&gt;=Einstellungen!$C$24,5,IF(Kundendaten!K955&gt;=Einstellungen!$C$25,4,IF(Kundendaten!K955&gt;=Einstellungen!$C$26,3,IF(Kundendaten!K955&gt;=Einstellungen!$C$27,2,1)))))))</f>
        <v/>
      </c>
      <c r="M954" s="37" t="str">
        <f>IF(Kundendaten!C955="","",IF(J954&lt;0,-1,IF(J954&gt;Einstellungen!$C$11,0,IF(Kundendaten!L955&gt;=Einstellungen!$C$32,5,IF(Kundendaten!L955&gt;=Einstellungen!$C$33,4,IF(Kundendaten!L955&gt;=Einstellungen!$C$34,3,IF(Kundendaten!L955&gt;=Einstellungen!$C$35,2,1)))))))</f>
        <v/>
      </c>
      <c r="N954" s="37" t="str">
        <f>IF(Kundendaten!C955="","",IF(K954=-1,"",IF(K954=0,0,IF(SUM(Einstellungen!$G$15,Einstellungen!$G$24,Einstellungen!$G$32)&lt;&gt;100,"—",ROUND((K954*Einstellungen!$G$15+L954*Einstellungen!$G$24+M954*Einstellungen!$G$32)/100,1)))))</f>
        <v/>
      </c>
      <c r="O954" s="37" t="str">
        <f>IF(Kundendaten!C955="","",IF(K954=-1,"⚠ Datenfehler",IF(K954=0,"Inaktiv",IF(SUM(Einstellungen!$G$15,Einstellungen!$G$24,Einstellungen!$G$32)&lt;&gt;100,"—",IF(N954&gt;=4,"Champion",IF(N954&gt;=3,"Entwicklung",IF(N954&gt;=2,"Gefährdet","Abwanderung")))))))</f>
        <v/>
      </c>
    </row>
    <row r="955" spans="2:15" ht="14.25" customHeight="1" x14ac:dyDescent="0.35">
      <c r="B955" s="37" t="str">
        <f>IF(Kundendaten!C956="","",Kundendaten!B956)</f>
        <v/>
      </c>
      <c r="C955" s="38" t="str">
        <f>IF(Kundendaten!C956="","",IF(Kundendaten!C956="","",Kundendaten!C956))</f>
        <v/>
      </c>
      <c r="D955" s="38" t="str">
        <f>IF(Kundendaten!C956="","",IF(Kundendaten!D956="","",Kundendaten!D956))</f>
        <v/>
      </c>
      <c r="E955" s="38" t="str">
        <f>IF(Kundendaten!C956="","",IF(Kundendaten!E956="","",Kundendaten!E956))</f>
        <v/>
      </c>
      <c r="F955" s="38" t="str">
        <f>IF(Kundendaten!C956="","",IF(Kundendaten!F956="","",Kundendaten!F956))</f>
        <v/>
      </c>
      <c r="G955" s="37" t="str">
        <f>IF(Kundendaten!C956="","",IF(Kundendaten!G956="","",Kundendaten!G956))</f>
        <v/>
      </c>
      <c r="H955" s="38" t="str">
        <f>IF(Kundendaten!C956="","",IF(Kundendaten!H956="","",Kundendaten!H956))</f>
        <v/>
      </c>
      <c r="I955" s="37" t="str">
        <f>IF(Kundendaten!C956="","",IF(Kundendaten!I956="","",IF(OR(UPPER(Kundendaten!I956)="D",UPPER(Kundendaten!I956)="DE",UPPER(Kundendaten!I956)="DEU",UPPER(Kundendaten!I956)="DEUTSCHLAND",UPPER(Kundendaten!I956)="GERMANY",UPPER(Kundendaten!I956)="GER"),"",IFERROR(UPPER(VLOOKUP(UPPER(Kundendaten!I956),Laendercodes!$A:$B,2,FALSE())),UPPER(Kundendaten!I956)))))</f>
        <v/>
      </c>
      <c r="J955" s="59" t="str">
        <f>IF(Kundendaten!C956="","",Einstellungen!$C$9-Kundendaten!J956)</f>
        <v/>
      </c>
      <c r="K955" s="37" t="str">
        <f>IF(Kundendaten!C956="","",IF(J955&lt;0,-1,IF(J955&gt;Einstellungen!$C$11,0,IF(J955&lt;=Einstellungen!$D$15,5,IF(J955&lt;=Einstellungen!$D$16,4,IF(J955&lt;=Einstellungen!$D$17,3,IF(J955&lt;=Einstellungen!$D$18,2,1)))))))</f>
        <v/>
      </c>
      <c r="L955" s="37" t="str">
        <f>IF(Kundendaten!C956="","",IF(J955&lt;0,-1,IF(J955&gt;Einstellungen!$C$11,0,IF(Kundendaten!K956&gt;=Einstellungen!$C$24,5,IF(Kundendaten!K956&gt;=Einstellungen!$C$25,4,IF(Kundendaten!K956&gt;=Einstellungen!$C$26,3,IF(Kundendaten!K956&gt;=Einstellungen!$C$27,2,1)))))))</f>
        <v/>
      </c>
      <c r="M955" s="37" t="str">
        <f>IF(Kundendaten!C956="","",IF(J955&lt;0,-1,IF(J955&gt;Einstellungen!$C$11,0,IF(Kundendaten!L956&gt;=Einstellungen!$C$32,5,IF(Kundendaten!L956&gt;=Einstellungen!$C$33,4,IF(Kundendaten!L956&gt;=Einstellungen!$C$34,3,IF(Kundendaten!L956&gt;=Einstellungen!$C$35,2,1)))))))</f>
        <v/>
      </c>
      <c r="N955" s="37" t="str">
        <f>IF(Kundendaten!C956="","",IF(K955=-1,"",IF(K955=0,0,IF(SUM(Einstellungen!$G$15,Einstellungen!$G$24,Einstellungen!$G$32)&lt;&gt;100,"—",ROUND((K955*Einstellungen!$G$15+L955*Einstellungen!$G$24+M955*Einstellungen!$G$32)/100,1)))))</f>
        <v/>
      </c>
      <c r="O955" s="37" t="str">
        <f>IF(Kundendaten!C956="","",IF(K955=-1,"⚠ Datenfehler",IF(K955=0,"Inaktiv",IF(SUM(Einstellungen!$G$15,Einstellungen!$G$24,Einstellungen!$G$32)&lt;&gt;100,"—",IF(N955&gt;=4,"Champion",IF(N955&gt;=3,"Entwicklung",IF(N955&gt;=2,"Gefährdet","Abwanderung")))))))</f>
        <v/>
      </c>
    </row>
    <row r="956" spans="2:15" ht="14.25" customHeight="1" x14ac:dyDescent="0.35">
      <c r="B956" s="37" t="str">
        <f>IF(Kundendaten!C957="","",Kundendaten!B957)</f>
        <v/>
      </c>
      <c r="C956" s="38" t="str">
        <f>IF(Kundendaten!C957="","",IF(Kundendaten!C957="","",Kundendaten!C957))</f>
        <v/>
      </c>
      <c r="D956" s="38" t="str">
        <f>IF(Kundendaten!C957="","",IF(Kundendaten!D957="","",Kundendaten!D957))</f>
        <v/>
      </c>
      <c r="E956" s="38" t="str">
        <f>IF(Kundendaten!C957="","",IF(Kundendaten!E957="","",Kundendaten!E957))</f>
        <v/>
      </c>
      <c r="F956" s="38" t="str">
        <f>IF(Kundendaten!C957="","",IF(Kundendaten!F957="","",Kundendaten!F957))</f>
        <v/>
      </c>
      <c r="G956" s="37" t="str">
        <f>IF(Kundendaten!C957="","",IF(Kundendaten!G957="","",Kundendaten!G957))</f>
        <v/>
      </c>
      <c r="H956" s="38" t="str">
        <f>IF(Kundendaten!C957="","",IF(Kundendaten!H957="","",Kundendaten!H957))</f>
        <v/>
      </c>
      <c r="I956" s="37" t="str">
        <f>IF(Kundendaten!C957="","",IF(Kundendaten!I957="","",IF(OR(UPPER(Kundendaten!I957)="D",UPPER(Kundendaten!I957)="DE",UPPER(Kundendaten!I957)="DEU",UPPER(Kundendaten!I957)="DEUTSCHLAND",UPPER(Kundendaten!I957)="GERMANY",UPPER(Kundendaten!I957)="GER"),"",IFERROR(UPPER(VLOOKUP(UPPER(Kundendaten!I957),Laendercodes!$A:$B,2,FALSE())),UPPER(Kundendaten!I957)))))</f>
        <v/>
      </c>
      <c r="J956" s="59" t="str">
        <f>IF(Kundendaten!C957="","",Einstellungen!$C$9-Kundendaten!J957)</f>
        <v/>
      </c>
      <c r="K956" s="37" t="str">
        <f>IF(Kundendaten!C957="","",IF(J956&lt;0,-1,IF(J956&gt;Einstellungen!$C$11,0,IF(J956&lt;=Einstellungen!$D$15,5,IF(J956&lt;=Einstellungen!$D$16,4,IF(J956&lt;=Einstellungen!$D$17,3,IF(J956&lt;=Einstellungen!$D$18,2,1)))))))</f>
        <v/>
      </c>
      <c r="L956" s="37" t="str">
        <f>IF(Kundendaten!C957="","",IF(J956&lt;0,-1,IF(J956&gt;Einstellungen!$C$11,0,IF(Kundendaten!K957&gt;=Einstellungen!$C$24,5,IF(Kundendaten!K957&gt;=Einstellungen!$C$25,4,IF(Kundendaten!K957&gt;=Einstellungen!$C$26,3,IF(Kundendaten!K957&gt;=Einstellungen!$C$27,2,1)))))))</f>
        <v/>
      </c>
      <c r="M956" s="37" t="str">
        <f>IF(Kundendaten!C957="","",IF(J956&lt;0,-1,IF(J956&gt;Einstellungen!$C$11,0,IF(Kundendaten!L957&gt;=Einstellungen!$C$32,5,IF(Kundendaten!L957&gt;=Einstellungen!$C$33,4,IF(Kundendaten!L957&gt;=Einstellungen!$C$34,3,IF(Kundendaten!L957&gt;=Einstellungen!$C$35,2,1)))))))</f>
        <v/>
      </c>
      <c r="N956" s="37" t="str">
        <f>IF(Kundendaten!C957="","",IF(K956=-1,"",IF(K956=0,0,IF(SUM(Einstellungen!$G$15,Einstellungen!$G$24,Einstellungen!$G$32)&lt;&gt;100,"—",ROUND((K956*Einstellungen!$G$15+L956*Einstellungen!$G$24+M956*Einstellungen!$G$32)/100,1)))))</f>
        <v/>
      </c>
      <c r="O956" s="37" t="str">
        <f>IF(Kundendaten!C957="","",IF(K956=-1,"⚠ Datenfehler",IF(K956=0,"Inaktiv",IF(SUM(Einstellungen!$G$15,Einstellungen!$G$24,Einstellungen!$G$32)&lt;&gt;100,"—",IF(N956&gt;=4,"Champion",IF(N956&gt;=3,"Entwicklung",IF(N956&gt;=2,"Gefährdet","Abwanderung")))))))</f>
        <v/>
      </c>
    </row>
    <row r="957" spans="2:15" ht="14.25" customHeight="1" x14ac:dyDescent="0.35">
      <c r="B957" s="37" t="str">
        <f>IF(Kundendaten!C958="","",Kundendaten!B958)</f>
        <v/>
      </c>
      <c r="C957" s="38" t="str">
        <f>IF(Kundendaten!C958="","",IF(Kundendaten!C958="","",Kundendaten!C958))</f>
        <v/>
      </c>
      <c r="D957" s="38" t="str">
        <f>IF(Kundendaten!C958="","",IF(Kundendaten!D958="","",Kundendaten!D958))</f>
        <v/>
      </c>
      <c r="E957" s="38" t="str">
        <f>IF(Kundendaten!C958="","",IF(Kundendaten!E958="","",Kundendaten!E958))</f>
        <v/>
      </c>
      <c r="F957" s="38" t="str">
        <f>IF(Kundendaten!C958="","",IF(Kundendaten!F958="","",Kundendaten!F958))</f>
        <v/>
      </c>
      <c r="G957" s="37" t="str">
        <f>IF(Kundendaten!C958="","",IF(Kundendaten!G958="","",Kundendaten!G958))</f>
        <v/>
      </c>
      <c r="H957" s="38" t="str">
        <f>IF(Kundendaten!C958="","",IF(Kundendaten!H958="","",Kundendaten!H958))</f>
        <v/>
      </c>
      <c r="I957" s="37" t="str">
        <f>IF(Kundendaten!C958="","",IF(Kundendaten!I958="","",IF(OR(UPPER(Kundendaten!I958)="D",UPPER(Kundendaten!I958)="DE",UPPER(Kundendaten!I958)="DEU",UPPER(Kundendaten!I958)="DEUTSCHLAND",UPPER(Kundendaten!I958)="GERMANY",UPPER(Kundendaten!I958)="GER"),"",IFERROR(UPPER(VLOOKUP(UPPER(Kundendaten!I958),Laendercodes!$A:$B,2,FALSE())),UPPER(Kundendaten!I958)))))</f>
        <v/>
      </c>
      <c r="J957" s="59" t="str">
        <f>IF(Kundendaten!C958="","",Einstellungen!$C$9-Kundendaten!J958)</f>
        <v/>
      </c>
      <c r="K957" s="37" t="str">
        <f>IF(Kundendaten!C958="","",IF(J957&lt;0,-1,IF(J957&gt;Einstellungen!$C$11,0,IF(J957&lt;=Einstellungen!$D$15,5,IF(J957&lt;=Einstellungen!$D$16,4,IF(J957&lt;=Einstellungen!$D$17,3,IF(J957&lt;=Einstellungen!$D$18,2,1)))))))</f>
        <v/>
      </c>
      <c r="L957" s="37" t="str">
        <f>IF(Kundendaten!C958="","",IF(J957&lt;0,-1,IF(J957&gt;Einstellungen!$C$11,0,IF(Kundendaten!K958&gt;=Einstellungen!$C$24,5,IF(Kundendaten!K958&gt;=Einstellungen!$C$25,4,IF(Kundendaten!K958&gt;=Einstellungen!$C$26,3,IF(Kundendaten!K958&gt;=Einstellungen!$C$27,2,1)))))))</f>
        <v/>
      </c>
      <c r="M957" s="37" t="str">
        <f>IF(Kundendaten!C958="","",IF(J957&lt;0,-1,IF(J957&gt;Einstellungen!$C$11,0,IF(Kundendaten!L958&gt;=Einstellungen!$C$32,5,IF(Kundendaten!L958&gt;=Einstellungen!$C$33,4,IF(Kundendaten!L958&gt;=Einstellungen!$C$34,3,IF(Kundendaten!L958&gt;=Einstellungen!$C$35,2,1)))))))</f>
        <v/>
      </c>
      <c r="N957" s="37" t="str">
        <f>IF(Kundendaten!C958="","",IF(K957=-1,"",IF(K957=0,0,IF(SUM(Einstellungen!$G$15,Einstellungen!$G$24,Einstellungen!$G$32)&lt;&gt;100,"—",ROUND((K957*Einstellungen!$G$15+L957*Einstellungen!$G$24+M957*Einstellungen!$G$32)/100,1)))))</f>
        <v/>
      </c>
      <c r="O957" s="37" t="str">
        <f>IF(Kundendaten!C958="","",IF(K957=-1,"⚠ Datenfehler",IF(K957=0,"Inaktiv",IF(SUM(Einstellungen!$G$15,Einstellungen!$G$24,Einstellungen!$G$32)&lt;&gt;100,"—",IF(N957&gt;=4,"Champion",IF(N957&gt;=3,"Entwicklung",IF(N957&gt;=2,"Gefährdet","Abwanderung")))))))</f>
        <v/>
      </c>
    </row>
    <row r="958" spans="2:15" ht="14.25" customHeight="1" x14ac:dyDescent="0.35">
      <c r="B958" s="37" t="str">
        <f>IF(Kundendaten!C959="","",Kundendaten!B959)</f>
        <v/>
      </c>
      <c r="C958" s="38" t="str">
        <f>IF(Kundendaten!C959="","",IF(Kundendaten!C959="","",Kundendaten!C959))</f>
        <v/>
      </c>
      <c r="D958" s="38" t="str">
        <f>IF(Kundendaten!C959="","",IF(Kundendaten!D959="","",Kundendaten!D959))</f>
        <v/>
      </c>
      <c r="E958" s="38" t="str">
        <f>IF(Kundendaten!C959="","",IF(Kundendaten!E959="","",Kundendaten!E959))</f>
        <v/>
      </c>
      <c r="F958" s="38" t="str">
        <f>IF(Kundendaten!C959="","",IF(Kundendaten!F959="","",Kundendaten!F959))</f>
        <v/>
      </c>
      <c r="G958" s="37" t="str">
        <f>IF(Kundendaten!C959="","",IF(Kundendaten!G959="","",Kundendaten!G959))</f>
        <v/>
      </c>
      <c r="H958" s="38" t="str">
        <f>IF(Kundendaten!C959="","",IF(Kundendaten!H959="","",Kundendaten!H959))</f>
        <v/>
      </c>
      <c r="I958" s="37" t="str">
        <f>IF(Kundendaten!C959="","",IF(Kundendaten!I959="","",IF(OR(UPPER(Kundendaten!I959)="D",UPPER(Kundendaten!I959)="DE",UPPER(Kundendaten!I959)="DEU",UPPER(Kundendaten!I959)="DEUTSCHLAND",UPPER(Kundendaten!I959)="GERMANY",UPPER(Kundendaten!I959)="GER"),"",IFERROR(UPPER(VLOOKUP(UPPER(Kundendaten!I959),Laendercodes!$A:$B,2,FALSE())),UPPER(Kundendaten!I959)))))</f>
        <v/>
      </c>
      <c r="J958" s="59" t="str">
        <f>IF(Kundendaten!C959="","",Einstellungen!$C$9-Kundendaten!J959)</f>
        <v/>
      </c>
      <c r="K958" s="37" t="str">
        <f>IF(Kundendaten!C959="","",IF(J958&lt;0,-1,IF(J958&gt;Einstellungen!$C$11,0,IF(J958&lt;=Einstellungen!$D$15,5,IF(J958&lt;=Einstellungen!$D$16,4,IF(J958&lt;=Einstellungen!$D$17,3,IF(J958&lt;=Einstellungen!$D$18,2,1)))))))</f>
        <v/>
      </c>
      <c r="L958" s="37" t="str">
        <f>IF(Kundendaten!C959="","",IF(J958&lt;0,-1,IF(J958&gt;Einstellungen!$C$11,0,IF(Kundendaten!K959&gt;=Einstellungen!$C$24,5,IF(Kundendaten!K959&gt;=Einstellungen!$C$25,4,IF(Kundendaten!K959&gt;=Einstellungen!$C$26,3,IF(Kundendaten!K959&gt;=Einstellungen!$C$27,2,1)))))))</f>
        <v/>
      </c>
      <c r="M958" s="37" t="str">
        <f>IF(Kundendaten!C959="","",IF(J958&lt;0,-1,IF(J958&gt;Einstellungen!$C$11,0,IF(Kundendaten!L959&gt;=Einstellungen!$C$32,5,IF(Kundendaten!L959&gt;=Einstellungen!$C$33,4,IF(Kundendaten!L959&gt;=Einstellungen!$C$34,3,IF(Kundendaten!L959&gt;=Einstellungen!$C$35,2,1)))))))</f>
        <v/>
      </c>
      <c r="N958" s="37" t="str">
        <f>IF(Kundendaten!C959="","",IF(K958=-1,"",IF(K958=0,0,IF(SUM(Einstellungen!$G$15,Einstellungen!$G$24,Einstellungen!$G$32)&lt;&gt;100,"—",ROUND((K958*Einstellungen!$G$15+L958*Einstellungen!$G$24+M958*Einstellungen!$G$32)/100,1)))))</f>
        <v/>
      </c>
      <c r="O958" s="37" t="str">
        <f>IF(Kundendaten!C959="","",IF(K958=-1,"⚠ Datenfehler",IF(K958=0,"Inaktiv",IF(SUM(Einstellungen!$G$15,Einstellungen!$G$24,Einstellungen!$G$32)&lt;&gt;100,"—",IF(N958&gt;=4,"Champion",IF(N958&gt;=3,"Entwicklung",IF(N958&gt;=2,"Gefährdet","Abwanderung")))))))</f>
        <v/>
      </c>
    </row>
    <row r="959" spans="2:15" ht="14.25" customHeight="1" x14ac:dyDescent="0.35">
      <c r="B959" s="37" t="str">
        <f>IF(Kundendaten!C960="","",Kundendaten!B960)</f>
        <v/>
      </c>
      <c r="C959" s="38" t="str">
        <f>IF(Kundendaten!C960="","",IF(Kundendaten!C960="","",Kundendaten!C960))</f>
        <v/>
      </c>
      <c r="D959" s="38" t="str">
        <f>IF(Kundendaten!C960="","",IF(Kundendaten!D960="","",Kundendaten!D960))</f>
        <v/>
      </c>
      <c r="E959" s="38" t="str">
        <f>IF(Kundendaten!C960="","",IF(Kundendaten!E960="","",Kundendaten!E960))</f>
        <v/>
      </c>
      <c r="F959" s="38" t="str">
        <f>IF(Kundendaten!C960="","",IF(Kundendaten!F960="","",Kundendaten!F960))</f>
        <v/>
      </c>
      <c r="G959" s="37" t="str">
        <f>IF(Kundendaten!C960="","",IF(Kundendaten!G960="","",Kundendaten!G960))</f>
        <v/>
      </c>
      <c r="H959" s="38" t="str">
        <f>IF(Kundendaten!C960="","",IF(Kundendaten!H960="","",Kundendaten!H960))</f>
        <v/>
      </c>
      <c r="I959" s="37" t="str">
        <f>IF(Kundendaten!C960="","",IF(Kundendaten!I960="","",IF(OR(UPPER(Kundendaten!I960)="D",UPPER(Kundendaten!I960)="DE",UPPER(Kundendaten!I960)="DEU",UPPER(Kundendaten!I960)="DEUTSCHLAND",UPPER(Kundendaten!I960)="GERMANY",UPPER(Kundendaten!I960)="GER"),"",IFERROR(UPPER(VLOOKUP(UPPER(Kundendaten!I960),Laendercodes!$A:$B,2,FALSE())),UPPER(Kundendaten!I960)))))</f>
        <v/>
      </c>
      <c r="J959" s="59" t="str">
        <f>IF(Kundendaten!C960="","",Einstellungen!$C$9-Kundendaten!J960)</f>
        <v/>
      </c>
      <c r="K959" s="37" t="str">
        <f>IF(Kundendaten!C960="","",IF(J959&lt;0,-1,IF(J959&gt;Einstellungen!$C$11,0,IF(J959&lt;=Einstellungen!$D$15,5,IF(J959&lt;=Einstellungen!$D$16,4,IF(J959&lt;=Einstellungen!$D$17,3,IF(J959&lt;=Einstellungen!$D$18,2,1)))))))</f>
        <v/>
      </c>
      <c r="L959" s="37" t="str">
        <f>IF(Kundendaten!C960="","",IF(J959&lt;0,-1,IF(J959&gt;Einstellungen!$C$11,0,IF(Kundendaten!K960&gt;=Einstellungen!$C$24,5,IF(Kundendaten!K960&gt;=Einstellungen!$C$25,4,IF(Kundendaten!K960&gt;=Einstellungen!$C$26,3,IF(Kundendaten!K960&gt;=Einstellungen!$C$27,2,1)))))))</f>
        <v/>
      </c>
      <c r="M959" s="37" t="str">
        <f>IF(Kundendaten!C960="","",IF(J959&lt;0,-1,IF(J959&gt;Einstellungen!$C$11,0,IF(Kundendaten!L960&gt;=Einstellungen!$C$32,5,IF(Kundendaten!L960&gt;=Einstellungen!$C$33,4,IF(Kundendaten!L960&gt;=Einstellungen!$C$34,3,IF(Kundendaten!L960&gt;=Einstellungen!$C$35,2,1)))))))</f>
        <v/>
      </c>
      <c r="N959" s="37" t="str">
        <f>IF(Kundendaten!C960="","",IF(K959=-1,"",IF(K959=0,0,IF(SUM(Einstellungen!$G$15,Einstellungen!$G$24,Einstellungen!$G$32)&lt;&gt;100,"—",ROUND((K959*Einstellungen!$G$15+L959*Einstellungen!$G$24+M959*Einstellungen!$G$32)/100,1)))))</f>
        <v/>
      </c>
      <c r="O959" s="37" t="str">
        <f>IF(Kundendaten!C960="","",IF(K959=-1,"⚠ Datenfehler",IF(K959=0,"Inaktiv",IF(SUM(Einstellungen!$G$15,Einstellungen!$G$24,Einstellungen!$G$32)&lt;&gt;100,"—",IF(N959&gt;=4,"Champion",IF(N959&gt;=3,"Entwicklung",IF(N959&gt;=2,"Gefährdet","Abwanderung")))))))</f>
        <v/>
      </c>
    </row>
    <row r="960" spans="2:15" ht="14.25" customHeight="1" x14ac:dyDescent="0.35">
      <c r="B960" s="37" t="str">
        <f>IF(Kundendaten!C961="","",Kundendaten!B961)</f>
        <v/>
      </c>
      <c r="C960" s="38" t="str">
        <f>IF(Kundendaten!C961="","",IF(Kundendaten!C961="","",Kundendaten!C961))</f>
        <v/>
      </c>
      <c r="D960" s="38" t="str">
        <f>IF(Kundendaten!C961="","",IF(Kundendaten!D961="","",Kundendaten!D961))</f>
        <v/>
      </c>
      <c r="E960" s="38" t="str">
        <f>IF(Kundendaten!C961="","",IF(Kundendaten!E961="","",Kundendaten!E961))</f>
        <v/>
      </c>
      <c r="F960" s="38" t="str">
        <f>IF(Kundendaten!C961="","",IF(Kundendaten!F961="","",Kundendaten!F961))</f>
        <v/>
      </c>
      <c r="G960" s="37" t="str">
        <f>IF(Kundendaten!C961="","",IF(Kundendaten!G961="","",Kundendaten!G961))</f>
        <v/>
      </c>
      <c r="H960" s="38" t="str">
        <f>IF(Kundendaten!C961="","",IF(Kundendaten!H961="","",Kundendaten!H961))</f>
        <v/>
      </c>
      <c r="I960" s="37" t="str">
        <f>IF(Kundendaten!C961="","",IF(Kundendaten!I961="","",IF(OR(UPPER(Kundendaten!I961)="D",UPPER(Kundendaten!I961)="DE",UPPER(Kundendaten!I961)="DEU",UPPER(Kundendaten!I961)="DEUTSCHLAND",UPPER(Kundendaten!I961)="GERMANY",UPPER(Kundendaten!I961)="GER"),"",IFERROR(UPPER(VLOOKUP(UPPER(Kundendaten!I961),Laendercodes!$A:$B,2,FALSE())),UPPER(Kundendaten!I961)))))</f>
        <v/>
      </c>
      <c r="J960" s="59" t="str">
        <f>IF(Kundendaten!C961="","",Einstellungen!$C$9-Kundendaten!J961)</f>
        <v/>
      </c>
      <c r="K960" s="37" t="str">
        <f>IF(Kundendaten!C961="","",IF(J960&lt;0,-1,IF(J960&gt;Einstellungen!$C$11,0,IF(J960&lt;=Einstellungen!$D$15,5,IF(J960&lt;=Einstellungen!$D$16,4,IF(J960&lt;=Einstellungen!$D$17,3,IF(J960&lt;=Einstellungen!$D$18,2,1)))))))</f>
        <v/>
      </c>
      <c r="L960" s="37" t="str">
        <f>IF(Kundendaten!C961="","",IF(J960&lt;0,-1,IF(J960&gt;Einstellungen!$C$11,0,IF(Kundendaten!K961&gt;=Einstellungen!$C$24,5,IF(Kundendaten!K961&gt;=Einstellungen!$C$25,4,IF(Kundendaten!K961&gt;=Einstellungen!$C$26,3,IF(Kundendaten!K961&gt;=Einstellungen!$C$27,2,1)))))))</f>
        <v/>
      </c>
      <c r="M960" s="37" t="str">
        <f>IF(Kundendaten!C961="","",IF(J960&lt;0,-1,IF(J960&gt;Einstellungen!$C$11,0,IF(Kundendaten!L961&gt;=Einstellungen!$C$32,5,IF(Kundendaten!L961&gt;=Einstellungen!$C$33,4,IF(Kundendaten!L961&gt;=Einstellungen!$C$34,3,IF(Kundendaten!L961&gt;=Einstellungen!$C$35,2,1)))))))</f>
        <v/>
      </c>
      <c r="N960" s="37" t="str">
        <f>IF(Kundendaten!C961="","",IF(K960=-1,"",IF(K960=0,0,IF(SUM(Einstellungen!$G$15,Einstellungen!$G$24,Einstellungen!$G$32)&lt;&gt;100,"—",ROUND((K960*Einstellungen!$G$15+L960*Einstellungen!$G$24+M960*Einstellungen!$G$32)/100,1)))))</f>
        <v/>
      </c>
      <c r="O960" s="37" t="str">
        <f>IF(Kundendaten!C961="","",IF(K960=-1,"⚠ Datenfehler",IF(K960=0,"Inaktiv",IF(SUM(Einstellungen!$G$15,Einstellungen!$G$24,Einstellungen!$G$32)&lt;&gt;100,"—",IF(N960&gt;=4,"Champion",IF(N960&gt;=3,"Entwicklung",IF(N960&gt;=2,"Gefährdet","Abwanderung")))))))</f>
        <v/>
      </c>
    </row>
    <row r="961" spans="2:15" ht="14.25" customHeight="1" x14ac:dyDescent="0.35">
      <c r="B961" s="37" t="str">
        <f>IF(Kundendaten!C962="","",Kundendaten!B962)</f>
        <v/>
      </c>
      <c r="C961" s="38" t="str">
        <f>IF(Kundendaten!C962="","",IF(Kundendaten!C962="","",Kundendaten!C962))</f>
        <v/>
      </c>
      <c r="D961" s="38" t="str">
        <f>IF(Kundendaten!C962="","",IF(Kundendaten!D962="","",Kundendaten!D962))</f>
        <v/>
      </c>
      <c r="E961" s="38" t="str">
        <f>IF(Kundendaten!C962="","",IF(Kundendaten!E962="","",Kundendaten!E962))</f>
        <v/>
      </c>
      <c r="F961" s="38" t="str">
        <f>IF(Kundendaten!C962="","",IF(Kundendaten!F962="","",Kundendaten!F962))</f>
        <v/>
      </c>
      <c r="G961" s="37" t="str">
        <f>IF(Kundendaten!C962="","",IF(Kundendaten!G962="","",Kundendaten!G962))</f>
        <v/>
      </c>
      <c r="H961" s="38" t="str">
        <f>IF(Kundendaten!C962="","",IF(Kundendaten!H962="","",Kundendaten!H962))</f>
        <v/>
      </c>
      <c r="I961" s="37" t="str">
        <f>IF(Kundendaten!C962="","",IF(Kundendaten!I962="","",IF(OR(UPPER(Kundendaten!I962)="D",UPPER(Kundendaten!I962)="DE",UPPER(Kundendaten!I962)="DEU",UPPER(Kundendaten!I962)="DEUTSCHLAND",UPPER(Kundendaten!I962)="GERMANY",UPPER(Kundendaten!I962)="GER"),"",IFERROR(UPPER(VLOOKUP(UPPER(Kundendaten!I962),Laendercodes!$A:$B,2,FALSE())),UPPER(Kundendaten!I962)))))</f>
        <v/>
      </c>
      <c r="J961" s="59" t="str">
        <f>IF(Kundendaten!C962="","",Einstellungen!$C$9-Kundendaten!J962)</f>
        <v/>
      </c>
      <c r="K961" s="37" t="str">
        <f>IF(Kundendaten!C962="","",IF(J961&lt;0,-1,IF(J961&gt;Einstellungen!$C$11,0,IF(J961&lt;=Einstellungen!$D$15,5,IF(J961&lt;=Einstellungen!$D$16,4,IF(J961&lt;=Einstellungen!$D$17,3,IF(J961&lt;=Einstellungen!$D$18,2,1)))))))</f>
        <v/>
      </c>
      <c r="L961" s="37" t="str">
        <f>IF(Kundendaten!C962="","",IF(J961&lt;0,-1,IF(J961&gt;Einstellungen!$C$11,0,IF(Kundendaten!K962&gt;=Einstellungen!$C$24,5,IF(Kundendaten!K962&gt;=Einstellungen!$C$25,4,IF(Kundendaten!K962&gt;=Einstellungen!$C$26,3,IF(Kundendaten!K962&gt;=Einstellungen!$C$27,2,1)))))))</f>
        <v/>
      </c>
      <c r="M961" s="37" t="str">
        <f>IF(Kundendaten!C962="","",IF(J961&lt;0,-1,IF(J961&gt;Einstellungen!$C$11,0,IF(Kundendaten!L962&gt;=Einstellungen!$C$32,5,IF(Kundendaten!L962&gt;=Einstellungen!$C$33,4,IF(Kundendaten!L962&gt;=Einstellungen!$C$34,3,IF(Kundendaten!L962&gt;=Einstellungen!$C$35,2,1)))))))</f>
        <v/>
      </c>
      <c r="N961" s="37" t="str">
        <f>IF(Kundendaten!C962="","",IF(K961=-1,"",IF(K961=0,0,IF(SUM(Einstellungen!$G$15,Einstellungen!$G$24,Einstellungen!$G$32)&lt;&gt;100,"—",ROUND((K961*Einstellungen!$G$15+L961*Einstellungen!$G$24+M961*Einstellungen!$G$32)/100,1)))))</f>
        <v/>
      </c>
      <c r="O961" s="37" t="str">
        <f>IF(Kundendaten!C962="","",IF(K961=-1,"⚠ Datenfehler",IF(K961=0,"Inaktiv",IF(SUM(Einstellungen!$G$15,Einstellungen!$G$24,Einstellungen!$G$32)&lt;&gt;100,"—",IF(N961&gt;=4,"Champion",IF(N961&gt;=3,"Entwicklung",IF(N961&gt;=2,"Gefährdet","Abwanderung")))))))</f>
        <v/>
      </c>
    </row>
    <row r="962" spans="2:15" ht="14.25" customHeight="1" x14ac:dyDescent="0.35">
      <c r="B962" s="37" t="str">
        <f>IF(Kundendaten!C963="","",Kundendaten!B963)</f>
        <v/>
      </c>
      <c r="C962" s="38" t="str">
        <f>IF(Kundendaten!C963="","",IF(Kundendaten!C963="","",Kundendaten!C963))</f>
        <v/>
      </c>
      <c r="D962" s="38" t="str">
        <f>IF(Kundendaten!C963="","",IF(Kundendaten!D963="","",Kundendaten!D963))</f>
        <v/>
      </c>
      <c r="E962" s="38" t="str">
        <f>IF(Kundendaten!C963="","",IF(Kundendaten!E963="","",Kundendaten!E963))</f>
        <v/>
      </c>
      <c r="F962" s="38" t="str">
        <f>IF(Kundendaten!C963="","",IF(Kundendaten!F963="","",Kundendaten!F963))</f>
        <v/>
      </c>
      <c r="G962" s="37" t="str">
        <f>IF(Kundendaten!C963="","",IF(Kundendaten!G963="","",Kundendaten!G963))</f>
        <v/>
      </c>
      <c r="H962" s="38" t="str">
        <f>IF(Kundendaten!C963="","",IF(Kundendaten!H963="","",Kundendaten!H963))</f>
        <v/>
      </c>
      <c r="I962" s="37" t="str">
        <f>IF(Kundendaten!C963="","",IF(Kundendaten!I963="","",IF(OR(UPPER(Kundendaten!I963)="D",UPPER(Kundendaten!I963)="DE",UPPER(Kundendaten!I963)="DEU",UPPER(Kundendaten!I963)="DEUTSCHLAND",UPPER(Kundendaten!I963)="GERMANY",UPPER(Kundendaten!I963)="GER"),"",IFERROR(UPPER(VLOOKUP(UPPER(Kundendaten!I963),Laendercodes!$A:$B,2,FALSE())),UPPER(Kundendaten!I963)))))</f>
        <v/>
      </c>
      <c r="J962" s="59" t="str">
        <f>IF(Kundendaten!C963="","",Einstellungen!$C$9-Kundendaten!J963)</f>
        <v/>
      </c>
      <c r="K962" s="37" t="str">
        <f>IF(Kundendaten!C963="","",IF(J962&lt;0,-1,IF(J962&gt;Einstellungen!$C$11,0,IF(J962&lt;=Einstellungen!$D$15,5,IF(J962&lt;=Einstellungen!$D$16,4,IF(J962&lt;=Einstellungen!$D$17,3,IF(J962&lt;=Einstellungen!$D$18,2,1)))))))</f>
        <v/>
      </c>
      <c r="L962" s="37" t="str">
        <f>IF(Kundendaten!C963="","",IF(J962&lt;0,-1,IF(J962&gt;Einstellungen!$C$11,0,IF(Kundendaten!K963&gt;=Einstellungen!$C$24,5,IF(Kundendaten!K963&gt;=Einstellungen!$C$25,4,IF(Kundendaten!K963&gt;=Einstellungen!$C$26,3,IF(Kundendaten!K963&gt;=Einstellungen!$C$27,2,1)))))))</f>
        <v/>
      </c>
      <c r="M962" s="37" t="str">
        <f>IF(Kundendaten!C963="","",IF(J962&lt;0,-1,IF(J962&gt;Einstellungen!$C$11,0,IF(Kundendaten!L963&gt;=Einstellungen!$C$32,5,IF(Kundendaten!L963&gt;=Einstellungen!$C$33,4,IF(Kundendaten!L963&gt;=Einstellungen!$C$34,3,IF(Kundendaten!L963&gt;=Einstellungen!$C$35,2,1)))))))</f>
        <v/>
      </c>
      <c r="N962" s="37" t="str">
        <f>IF(Kundendaten!C963="","",IF(K962=-1,"",IF(K962=0,0,IF(SUM(Einstellungen!$G$15,Einstellungen!$G$24,Einstellungen!$G$32)&lt;&gt;100,"—",ROUND((K962*Einstellungen!$G$15+L962*Einstellungen!$G$24+M962*Einstellungen!$G$32)/100,1)))))</f>
        <v/>
      </c>
      <c r="O962" s="37" t="str">
        <f>IF(Kundendaten!C963="","",IF(K962=-1,"⚠ Datenfehler",IF(K962=0,"Inaktiv",IF(SUM(Einstellungen!$G$15,Einstellungen!$G$24,Einstellungen!$G$32)&lt;&gt;100,"—",IF(N962&gt;=4,"Champion",IF(N962&gt;=3,"Entwicklung",IF(N962&gt;=2,"Gefährdet","Abwanderung")))))))</f>
        <v/>
      </c>
    </row>
    <row r="963" spans="2:15" ht="14.25" customHeight="1" x14ac:dyDescent="0.35">
      <c r="B963" s="37" t="str">
        <f>IF(Kundendaten!C964="","",Kundendaten!B964)</f>
        <v/>
      </c>
      <c r="C963" s="38" t="str">
        <f>IF(Kundendaten!C964="","",IF(Kundendaten!C964="","",Kundendaten!C964))</f>
        <v/>
      </c>
      <c r="D963" s="38" t="str">
        <f>IF(Kundendaten!C964="","",IF(Kundendaten!D964="","",Kundendaten!D964))</f>
        <v/>
      </c>
      <c r="E963" s="38" t="str">
        <f>IF(Kundendaten!C964="","",IF(Kundendaten!E964="","",Kundendaten!E964))</f>
        <v/>
      </c>
      <c r="F963" s="38" t="str">
        <f>IF(Kundendaten!C964="","",IF(Kundendaten!F964="","",Kundendaten!F964))</f>
        <v/>
      </c>
      <c r="G963" s="37" t="str">
        <f>IF(Kundendaten!C964="","",IF(Kundendaten!G964="","",Kundendaten!G964))</f>
        <v/>
      </c>
      <c r="H963" s="38" t="str">
        <f>IF(Kundendaten!C964="","",IF(Kundendaten!H964="","",Kundendaten!H964))</f>
        <v/>
      </c>
      <c r="I963" s="37" t="str">
        <f>IF(Kundendaten!C964="","",IF(Kundendaten!I964="","",IF(OR(UPPER(Kundendaten!I964)="D",UPPER(Kundendaten!I964)="DE",UPPER(Kundendaten!I964)="DEU",UPPER(Kundendaten!I964)="DEUTSCHLAND",UPPER(Kundendaten!I964)="GERMANY",UPPER(Kundendaten!I964)="GER"),"",IFERROR(UPPER(VLOOKUP(UPPER(Kundendaten!I964),Laendercodes!$A:$B,2,FALSE())),UPPER(Kundendaten!I964)))))</f>
        <v/>
      </c>
      <c r="J963" s="59" t="str">
        <f>IF(Kundendaten!C964="","",Einstellungen!$C$9-Kundendaten!J964)</f>
        <v/>
      </c>
      <c r="K963" s="37" t="str">
        <f>IF(Kundendaten!C964="","",IF(J963&lt;0,-1,IF(J963&gt;Einstellungen!$C$11,0,IF(J963&lt;=Einstellungen!$D$15,5,IF(J963&lt;=Einstellungen!$D$16,4,IF(J963&lt;=Einstellungen!$D$17,3,IF(J963&lt;=Einstellungen!$D$18,2,1)))))))</f>
        <v/>
      </c>
      <c r="L963" s="37" t="str">
        <f>IF(Kundendaten!C964="","",IF(J963&lt;0,-1,IF(J963&gt;Einstellungen!$C$11,0,IF(Kundendaten!K964&gt;=Einstellungen!$C$24,5,IF(Kundendaten!K964&gt;=Einstellungen!$C$25,4,IF(Kundendaten!K964&gt;=Einstellungen!$C$26,3,IF(Kundendaten!K964&gt;=Einstellungen!$C$27,2,1)))))))</f>
        <v/>
      </c>
      <c r="M963" s="37" t="str">
        <f>IF(Kundendaten!C964="","",IF(J963&lt;0,-1,IF(J963&gt;Einstellungen!$C$11,0,IF(Kundendaten!L964&gt;=Einstellungen!$C$32,5,IF(Kundendaten!L964&gt;=Einstellungen!$C$33,4,IF(Kundendaten!L964&gt;=Einstellungen!$C$34,3,IF(Kundendaten!L964&gt;=Einstellungen!$C$35,2,1)))))))</f>
        <v/>
      </c>
      <c r="N963" s="37" t="str">
        <f>IF(Kundendaten!C964="","",IF(K963=-1,"",IF(K963=0,0,IF(SUM(Einstellungen!$G$15,Einstellungen!$G$24,Einstellungen!$G$32)&lt;&gt;100,"—",ROUND((K963*Einstellungen!$G$15+L963*Einstellungen!$G$24+M963*Einstellungen!$G$32)/100,1)))))</f>
        <v/>
      </c>
      <c r="O963" s="37" t="str">
        <f>IF(Kundendaten!C964="","",IF(K963=-1,"⚠ Datenfehler",IF(K963=0,"Inaktiv",IF(SUM(Einstellungen!$G$15,Einstellungen!$G$24,Einstellungen!$G$32)&lt;&gt;100,"—",IF(N963&gt;=4,"Champion",IF(N963&gt;=3,"Entwicklung",IF(N963&gt;=2,"Gefährdet","Abwanderung")))))))</f>
        <v/>
      </c>
    </row>
    <row r="964" spans="2:15" ht="14.25" customHeight="1" x14ac:dyDescent="0.35">
      <c r="B964" s="37" t="str">
        <f>IF(Kundendaten!C965="","",Kundendaten!B965)</f>
        <v/>
      </c>
      <c r="C964" s="38" t="str">
        <f>IF(Kundendaten!C965="","",IF(Kundendaten!C965="","",Kundendaten!C965))</f>
        <v/>
      </c>
      <c r="D964" s="38" t="str">
        <f>IF(Kundendaten!C965="","",IF(Kundendaten!D965="","",Kundendaten!D965))</f>
        <v/>
      </c>
      <c r="E964" s="38" t="str">
        <f>IF(Kundendaten!C965="","",IF(Kundendaten!E965="","",Kundendaten!E965))</f>
        <v/>
      </c>
      <c r="F964" s="38" t="str">
        <f>IF(Kundendaten!C965="","",IF(Kundendaten!F965="","",Kundendaten!F965))</f>
        <v/>
      </c>
      <c r="G964" s="37" t="str">
        <f>IF(Kundendaten!C965="","",IF(Kundendaten!G965="","",Kundendaten!G965))</f>
        <v/>
      </c>
      <c r="H964" s="38" t="str">
        <f>IF(Kundendaten!C965="","",IF(Kundendaten!H965="","",Kundendaten!H965))</f>
        <v/>
      </c>
      <c r="I964" s="37" t="str">
        <f>IF(Kundendaten!C965="","",IF(Kundendaten!I965="","",IF(OR(UPPER(Kundendaten!I965)="D",UPPER(Kundendaten!I965)="DE",UPPER(Kundendaten!I965)="DEU",UPPER(Kundendaten!I965)="DEUTSCHLAND",UPPER(Kundendaten!I965)="GERMANY",UPPER(Kundendaten!I965)="GER"),"",IFERROR(UPPER(VLOOKUP(UPPER(Kundendaten!I965),Laendercodes!$A:$B,2,FALSE())),UPPER(Kundendaten!I965)))))</f>
        <v/>
      </c>
      <c r="J964" s="59" t="str">
        <f>IF(Kundendaten!C965="","",Einstellungen!$C$9-Kundendaten!J965)</f>
        <v/>
      </c>
      <c r="K964" s="37" t="str">
        <f>IF(Kundendaten!C965="","",IF(J964&lt;0,-1,IF(J964&gt;Einstellungen!$C$11,0,IF(J964&lt;=Einstellungen!$D$15,5,IF(J964&lt;=Einstellungen!$D$16,4,IF(J964&lt;=Einstellungen!$D$17,3,IF(J964&lt;=Einstellungen!$D$18,2,1)))))))</f>
        <v/>
      </c>
      <c r="L964" s="37" t="str">
        <f>IF(Kundendaten!C965="","",IF(J964&lt;0,-1,IF(J964&gt;Einstellungen!$C$11,0,IF(Kundendaten!K965&gt;=Einstellungen!$C$24,5,IF(Kundendaten!K965&gt;=Einstellungen!$C$25,4,IF(Kundendaten!K965&gt;=Einstellungen!$C$26,3,IF(Kundendaten!K965&gt;=Einstellungen!$C$27,2,1)))))))</f>
        <v/>
      </c>
      <c r="M964" s="37" t="str">
        <f>IF(Kundendaten!C965="","",IF(J964&lt;0,-1,IF(J964&gt;Einstellungen!$C$11,0,IF(Kundendaten!L965&gt;=Einstellungen!$C$32,5,IF(Kundendaten!L965&gt;=Einstellungen!$C$33,4,IF(Kundendaten!L965&gt;=Einstellungen!$C$34,3,IF(Kundendaten!L965&gt;=Einstellungen!$C$35,2,1)))))))</f>
        <v/>
      </c>
      <c r="N964" s="37" t="str">
        <f>IF(Kundendaten!C965="","",IF(K964=-1,"",IF(K964=0,0,IF(SUM(Einstellungen!$G$15,Einstellungen!$G$24,Einstellungen!$G$32)&lt;&gt;100,"—",ROUND((K964*Einstellungen!$G$15+L964*Einstellungen!$G$24+M964*Einstellungen!$G$32)/100,1)))))</f>
        <v/>
      </c>
      <c r="O964" s="37" t="str">
        <f>IF(Kundendaten!C965="","",IF(K964=-1,"⚠ Datenfehler",IF(K964=0,"Inaktiv",IF(SUM(Einstellungen!$G$15,Einstellungen!$G$24,Einstellungen!$G$32)&lt;&gt;100,"—",IF(N964&gt;=4,"Champion",IF(N964&gt;=3,"Entwicklung",IF(N964&gt;=2,"Gefährdet","Abwanderung")))))))</f>
        <v/>
      </c>
    </row>
    <row r="965" spans="2:15" ht="14.25" customHeight="1" x14ac:dyDescent="0.35">
      <c r="B965" s="37" t="str">
        <f>IF(Kundendaten!C966="","",Kundendaten!B966)</f>
        <v/>
      </c>
      <c r="C965" s="38" t="str">
        <f>IF(Kundendaten!C966="","",IF(Kundendaten!C966="","",Kundendaten!C966))</f>
        <v/>
      </c>
      <c r="D965" s="38" t="str">
        <f>IF(Kundendaten!C966="","",IF(Kundendaten!D966="","",Kundendaten!D966))</f>
        <v/>
      </c>
      <c r="E965" s="38" t="str">
        <f>IF(Kundendaten!C966="","",IF(Kundendaten!E966="","",Kundendaten!E966))</f>
        <v/>
      </c>
      <c r="F965" s="38" t="str">
        <f>IF(Kundendaten!C966="","",IF(Kundendaten!F966="","",Kundendaten!F966))</f>
        <v/>
      </c>
      <c r="G965" s="37" t="str">
        <f>IF(Kundendaten!C966="","",IF(Kundendaten!G966="","",Kundendaten!G966))</f>
        <v/>
      </c>
      <c r="H965" s="38" t="str">
        <f>IF(Kundendaten!C966="","",IF(Kundendaten!H966="","",Kundendaten!H966))</f>
        <v/>
      </c>
      <c r="I965" s="37" t="str">
        <f>IF(Kundendaten!C966="","",IF(Kundendaten!I966="","",IF(OR(UPPER(Kundendaten!I966)="D",UPPER(Kundendaten!I966)="DE",UPPER(Kundendaten!I966)="DEU",UPPER(Kundendaten!I966)="DEUTSCHLAND",UPPER(Kundendaten!I966)="GERMANY",UPPER(Kundendaten!I966)="GER"),"",IFERROR(UPPER(VLOOKUP(UPPER(Kundendaten!I966),Laendercodes!$A:$B,2,FALSE())),UPPER(Kundendaten!I966)))))</f>
        <v/>
      </c>
      <c r="J965" s="59" t="str">
        <f>IF(Kundendaten!C966="","",Einstellungen!$C$9-Kundendaten!J966)</f>
        <v/>
      </c>
      <c r="K965" s="37" t="str">
        <f>IF(Kundendaten!C966="","",IF(J965&lt;0,-1,IF(J965&gt;Einstellungen!$C$11,0,IF(J965&lt;=Einstellungen!$D$15,5,IF(J965&lt;=Einstellungen!$D$16,4,IF(J965&lt;=Einstellungen!$D$17,3,IF(J965&lt;=Einstellungen!$D$18,2,1)))))))</f>
        <v/>
      </c>
      <c r="L965" s="37" t="str">
        <f>IF(Kundendaten!C966="","",IF(J965&lt;0,-1,IF(J965&gt;Einstellungen!$C$11,0,IF(Kundendaten!K966&gt;=Einstellungen!$C$24,5,IF(Kundendaten!K966&gt;=Einstellungen!$C$25,4,IF(Kundendaten!K966&gt;=Einstellungen!$C$26,3,IF(Kundendaten!K966&gt;=Einstellungen!$C$27,2,1)))))))</f>
        <v/>
      </c>
      <c r="M965" s="37" t="str">
        <f>IF(Kundendaten!C966="","",IF(J965&lt;0,-1,IF(J965&gt;Einstellungen!$C$11,0,IF(Kundendaten!L966&gt;=Einstellungen!$C$32,5,IF(Kundendaten!L966&gt;=Einstellungen!$C$33,4,IF(Kundendaten!L966&gt;=Einstellungen!$C$34,3,IF(Kundendaten!L966&gt;=Einstellungen!$C$35,2,1)))))))</f>
        <v/>
      </c>
      <c r="N965" s="37" t="str">
        <f>IF(Kundendaten!C966="","",IF(K965=-1,"",IF(K965=0,0,IF(SUM(Einstellungen!$G$15,Einstellungen!$G$24,Einstellungen!$G$32)&lt;&gt;100,"—",ROUND((K965*Einstellungen!$G$15+L965*Einstellungen!$G$24+M965*Einstellungen!$G$32)/100,1)))))</f>
        <v/>
      </c>
      <c r="O965" s="37" t="str">
        <f>IF(Kundendaten!C966="","",IF(K965=-1,"⚠ Datenfehler",IF(K965=0,"Inaktiv",IF(SUM(Einstellungen!$G$15,Einstellungen!$G$24,Einstellungen!$G$32)&lt;&gt;100,"—",IF(N965&gt;=4,"Champion",IF(N965&gt;=3,"Entwicklung",IF(N965&gt;=2,"Gefährdet","Abwanderung")))))))</f>
        <v/>
      </c>
    </row>
    <row r="966" spans="2:15" ht="14.25" customHeight="1" x14ac:dyDescent="0.35">
      <c r="B966" s="37" t="str">
        <f>IF(Kundendaten!C967="","",Kundendaten!B967)</f>
        <v/>
      </c>
      <c r="C966" s="38" t="str">
        <f>IF(Kundendaten!C967="","",IF(Kundendaten!C967="","",Kundendaten!C967))</f>
        <v/>
      </c>
      <c r="D966" s="38" t="str">
        <f>IF(Kundendaten!C967="","",IF(Kundendaten!D967="","",Kundendaten!D967))</f>
        <v/>
      </c>
      <c r="E966" s="38" t="str">
        <f>IF(Kundendaten!C967="","",IF(Kundendaten!E967="","",Kundendaten!E967))</f>
        <v/>
      </c>
      <c r="F966" s="38" t="str">
        <f>IF(Kundendaten!C967="","",IF(Kundendaten!F967="","",Kundendaten!F967))</f>
        <v/>
      </c>
      <c r="G966" s="37" t="str">
        <f>IF(Kundendaten!C967="","",IF(Kundendaten!G967="","",Kundendaten!G967))</f>
        <v/>
      </c>
      <c r="H966" s="38" t="str">
        <f>IF(Kundendaten!C967="","",IF(Kundendaten!H967="","",Kundendaten!H967))</f>
        <v/>
      </c>
      <c r="I966" s="37" t="str">
        <f>IF(Kundendaten!C967="","",IF(Kundendaten!I967="","",IF(OR(UPPER(Kundendaten!I967)="D",UPPER(Kundendaten!I967)="DE",UPPER(Kundendaten!I967)="DEU",UPPER(Kundendaten!I967)="DEUTSCHLAND",UPPER(Kundendaten!I967)="GERMANY",UPPER(Kundendaten!I967)="GER"),"",IFERROR(UPPER(VLOOKUP(UPPER(Kundendaten!I967),Laendercodes!$A:$B,2,FALSE())),UPPER(Kundendaten!I967)))))</f>
        <v/>
      </c>
      <c r="J966" s="59" t="str">
        <f>IF(Kundendaten!C967="","",Einstellungen!$C$9-Kundendaten!J967)</f>
        <v/>
      </c>
      <c r="K966" s="37" t="str">
        <f>IF(Kundendaten!C967="","",IF(J966&lt;0,-1,IF(J966&gt;Einstellungen!$C$11,0,IF(J966&lt;=Einstellungen!$D$15,5,IF(J966&lt;=Einstellungen!$D$16,4,IF(J966&lt;=Einstellungen!$D$17,3,IF(J966&lt;=Einstellungen!$D$18,2,1)))))))</f>
        <v/>
      </c>
      <c r="L966" s="37" t="str">
        <f>IF(Kundendaten!C967="","",IF(J966&lt;0,-1,IF(J966&gt;Einstellungen!$C$11,0,IF(Kundendaten!K967&gt;=Einstellungen!$C$24,5,IF(Kundendaten!K967&gt;=Einstellungen!$C$25,4,IF(Kundendaten!K967&gt;=Einstellungen!$C$26,3,IF(Kundendaten!K967&gt;=Einstellungen!$C$27,2,1)))))))</f>
        <v/>
      </c>
      <c r="M966" s="37" t="str">
        <f>IF(Kundendaten!C967="","",IF(J966&lt;0,-1,IF(J966&gt;Einstellungen!$C$11,0,IF(Kundendaten!L967&gt;=Einstellungen!$C$32,5,IF(Kundendaten!L967&gt;=Einstellungen!$C$33,4,IF(Kundendaten!L967&gt;=Einstellungen!$C$34,3,IF(Kundendaten!L967&gt;=Einstellungen!$C$35,2,1)))))))</f>
        <v/>
      </c>
      <c r="N966" s="37" t="str">
        <f>IF(Kundendaten!C967="","",IF(K966=-1,"",IF(K966=0,0,IF(SUM(Einstellungen!$G$15,Einstellungen!$G$24,Einstellungen!$G$32)&lt;&gt;100,"—",ROUND((K966*Einstellungen!$G$15+L966*Einstellungen!$G$24+M966*Einstellungen!$G$32)/100,1)))))</f>
        <v/>
      </c>
      <c r="O966" s="37" t="str">
        <f>IF(Kundendaten!C967="","",IF(K966=-1,"⚠ Datenfehler",IF(K966=0,"Inaktiv",IF(SUM(Einstellungen!$G$15,Einstellungen!$G$24,Einstellungen!$G$32)&lt;&gt;100,"—",IF(N966&gt;=4,"Champion",IF(N966&gt;=3,"Entwicklung",IF(N966&gt;=2,"Gefährdet","Abwanderung")))))))</f>
        <v/>
      </c>
    </row>
    <row r="967" spans="2:15" ht="14.25" customHeight="1" x14ac:dyDescent="0.35">
      <c r="B967" s="37" t="str">
        <f>IF(Kundendaten!C968="","",Kundendaten!B968)</f>
        <v/>
      </c>
      <c r="C967" s="38" t="str">
        <f>IF(Kundendaten!C968="","",IF(Kundendaten!C968="","",Kundendaten!C968))</f>
        <v/>
      </c>
      <c r="D967" s="38" t="str">
        <f>IF(Kundendaten!C968="","",IF(Kundendaten!D968="","",Kundendaten!D968))</f>
        <v/>
      </c>
      <c r="E967" s="38" t="str">
        <f>IF(Kundendaten!C968="","",IF(Kundendaten!E968="","",Kundendaten!E968))</f>
        <v/>
      </c>
      <c r="F967" s="38" t="str">
        <f>IF(Kundendaten!C968="","",IF(Kundendaten!F968="","",Kundendaten!F968))</f>
        <v/>
      </c>
      <c r="G967" s="37" t="str">
        <f>IF(Kundendaten!C968="","",IF(Kundendaten!G968="","",Kundendaten!G968))</f>
        <v/>
      </c>
      <c r="H967" s="38" t="str">
        <f>IF(Kundendaten!C968="","",IF(Kundendaten!H968="","",Kundendaten!H968))</f>
        <v/>
      </c>
      <c r="I967" s="37" t="str">
        <f>IF(Kundendaten!C968="","",IF(Kundendaten!I968="","",IF(OR(UPPER(Kundendaten!I968)="D",UPPER(Kundendaten!I968)="DE",UPPER(Kundendaten!I968)="DEU",UPPER(Kundendaten!I968)="DEUTSCHLAND",UPPER(Kundendaten!I968)="GERMANY",UPPER(Kundendaten!I968)="GER"),"",IFERROR(UPPER(VLOOKUP(UPPER(Kundendaten!I968),Laendercodes!$A:$B,2,FALSE())),UPPER(Kundendaten!I968)))))</f>
        <v/>
      </c>
      <c r="J967" s="59" t="str">
        <f>IF(Kundendaten!C968="","",Einstellungen!$C$9-Kundendaten!J968)</f>
        <v/>
      </c>
      <c r="K967" s="37" t="str">
        <f>IF(Kundendaten!C968="","",IF(J967&lt;0,-1,IF(J967&gt;Einstellungen!$C$11,0,IF(J967&lt;=Einstellungen!$D$15,5,IF(J967&lt;=Einstellungen!$D$16,4,IF(J967&lt;=Einstellungen!$D$17,3,IF(J967&lt;=Einstellungen!$D$18,2,1)))))))</f>
        <v/>
      </c>
      <c r="L967" s="37" t="str">
        <f>IF(Kundendaten!C968="","",IF(J967&lt;0,-1,IF(J967&gt;Einstellungen!$C$11,0,IF(Kundendaten!K968&gt;=Einstellungen!$C$24,5,IF(Kundendaten!K968&gt;=Einstellungen!$C$25,4,IF(Kundendaten!K968&gt;=Einstellungen!$C$26,3,IF(Kundendaten!K968&gt;=Einstellungen!$C$27,2,1)))))))</f>
        <v/>
      </c>
      <c r="M967" s="37" t="str">
        <f>IF(Kundendaten!C968="","",IF(J967&lt;0,-1,IF(J967&gt;Einstellungen!$C$11,0,IF(Kundendaten!L968&gt;=Einstellungen!$C$32,5,IF(Kundendaten!L968&gt;=Einstellungen!$C$33,4,IF(Kundendaten!L968&gt;=Einstellungen!$C$34,3,IF(Kundendaten!L968&gt;=Einstellungen!$C$35,2,1)))))))</f>
        <v/>
      </c>
      <c r="N967" s="37" t="str">
        <f>IF(Kundendaten!C968="","",IF(K967=-1,"",IF(K967=0,0,IF(SUM(Einstellungen!$G$15,Einstellungen!$G$24,Einstellungen!$G$32)&lt;&gt;100,"—",ROUND((K967*Einstellungen!$G$15+L967*Einstellungen!$G$24+M967*Einstellungen!$G$32)/100,1)))))</f>
        <v/>
      </c>
      <c r="O967" s="37" t="str">
        <f>IF(Kundendaten!C968="","",IF(K967=-1,"⚠ Datenfehler",IF(K967=0,"Inaktiv",IF(SUM(Einstellungen!$G$15,Einstellungen!$G$24,Einstellungen!$G$32)&lt;&gt;100,"—",IF(N967&gt;=4,"Champion",IF(N967&gt;=3,"Entwicklung",IF(N967&gt;=2,"Gefährdet","Abwanderung")))))))</f>
        <v/>
      </c>
    </row>
    <row r="968" spans="2:15" ht="14.25" customHeight="1" x14ac:dyDescent="0.35">
      <c r="B968" s="37" t="str">
        <f>IF(Kundendaten!C969="","",Kundendaten!B969)</f>
        <v/>
      </c>
      <c r="C968" s="38" t="str">
        <f>IF(Kundendaten!C969="","",IF(Kundendaten!C969="","",Kundendaten!C969))</f>
        <v/>
      </c>
      <c r="D968" s="38" t="str">
        <f>IF(Kundendaten!C969="","",IF(Kundendaten!D969="","",Kundendaten!D969))</f>
        <v/>
      </c>
      <c r="E968" s="38" t="str">
        <f>IF(Kundendaten!C969="","",IF(Kundendaten!E969="","",Kundendaten!E969))</f>
        <v/>
      </c>
      <c r="F968" s="38" t="str">
        <f>IF(Kundendaten!C969="","",IF(Kundendaten!F969="","",Kundendaten!F969))</f>
        <v/>
      </c>
      <c r="G968" s="37" t="str">
        <f>IF(Kundendaten!C969="","",IF(Kundendaten!G969="","",Kundendaten!G969))</f>
        <v/>
      </c>
      <c r="H968" s="38" t="str">
        <f>IF(Kundendaten!C969="","",IF(Kundendaten!H969="","",Kundendaten!H969))</f>
        <v/>
      </c>
      <c r="I968" s="37" t="str">
        <f>IF(Kundendaten!C969="","",IF(Kundendaten!I969="","",IF(OR(UPPER(Kundendaten!I969)="D",UPPER(Kundendaten!I969)="DE",UPPER(Kundendaten!I969)="DEU",UPPER(Kundendaten!I969)="DEUTSCHLAND",UPPER(Kundendaten!I969)="GERMANY",UPPER(Kundendaten!I969)="GER"),"",IFERROR(UPPER(VLOOKUP(UPPER(Kundendaten!I969),Laendercodes!$A:$B,2,FALSE())),UPPER(Kundendaten!I969)))))</f>
        <v/>
      </c>
      <c r="J968" s="59" t="str">
        <f>IF(Kundendaten!C969="","",Einstellungen!$C$9-Kundendaten!J969)</f>
        <v/>
      </c>
      <c r="K968" s="37" t="str">
        <f>IF(Kundendaten!C969="","",IF(J968&lt;0,-1,IF(J968&gt;Einstellungen!$C$11,0,IF(J968&lt;=Einstellungen!$D$15,5,IF(J968&lt;=Einstellungen!$D$16,4,IF(J968&lt;=Einstellungen!$D$17,3,IF(J968&lt;=Einstellungen!$D$18,2,1)))))))</f>
        <v/>
      </c>
      <c r="L968" s="37" t="str">
        <f>IF(Kundendaten!C969="","",IF(J968&lt;0,-1,IF(J968&gt;Einstellungen!$C$11,0,IF(Kundendaten!K969&gt;=Einstellungen!$C$24,5,IF(Kundendaten!K969&gt;=Einstellungen!$C$25,4,IF(Kundendaten!K969&gt;=Einstellungen!$C$26,3,IF(Kundendaten!K969&gt;=Einstellungen!$C$27,2,1)))))))</f>
        <v/>
      </c>
      <c r="M968" s="37" t="str">
        <f>IF(Kundendaten!C969="","",IF(J968&lt;0,-1,IF(J968&gt;Einstellungen!$C$11,0,IF(Kundendaten!L969&gt;=Einstellungen!$C$32,5,IF(Kundendaten!L969&gt;=Einstellungen!$C$33,4,IF(Kundendaten!L969&gt;=Einstellungen!$C$34,3,IF(Kundendaten!L969&gt;=Einstellungen!$C$35,2,1)))))))</f>
        <v/>
      </c>
      <c r="N968" s="37" t="str">
        <f>IF(Kundendaten!C969="","",IF(K968=-1,"",IF(K968=0,0,IF(SUM(Einstellungen!$G$15,Einstellungen!$G$24,Einstellungen!$G$32)&lt;&gt;100,"—",ROUND((K968*Einstellungen!$G$15+L968*Einstellungen!$G$24+M968*Einstellungen!$G$32)/100,1)))))</f>
        <v/>
      </c>
      <c r="O968" s="37" t="str">
        <f>IF(Kundendaten!C969="","",IF(K968=-1,"⚠ Datenfehler",IF(K968=0,"Inaktiv",IF(SUM(Einstellungen!$G$15,Einstellungen!$G$24,Einstellungen!$G$32)&lt;&gt;100,"—",IF(N968&gt;=4,"Champion",IF(N968&gt;=3,"Entwicklung",IF(N968&gt;=2,"Gefährdet","Abwanderung")))))))</f>
        <v/>
      </c>
    </row>
    <row r="969" spans="2:15" ht="14.25" customHeight="1" x14ac:dyDescent="0.35">
      <c r="B969" s="37" t="str">
        <f>IF(Kundendaten!C970="","",Kundendaten!B970)</f>
        <v/>
      </c>
      <c r="C969" s="38" t="str">
        <f>IF(Kundendaten!C970="","",IF(Kundendaten!C970="","",Kundendaten!C970))</f>
        <v/>
      </c>
      <c r="D969" s="38" t="str">
        <f>IF(Kundendaten!C970="","",IF(Kundendaten!D970="","",Kundendaten!D970))</f>
        <v/>
      </c>
      <c r="E969" s="38" t="str">
        <f>IF(Kundendaten!C970="","",IF(Kundendaten!E970="","",Kundendaten!E970))</f>
        <v/>
      </c>
      <c r="F969" s="38" t="str">
        <f>IF(Kundendaten!C970="","",IF(Kundendaten!F970="","",Kundendaten!F970))</f>
        <v/>
      </c>
      <c r="G969" s="37" t="str">
        <f>IF(Kundendaten!C970="","",IF(Kundendaten!G970="","",Kundendaten!G970))</f>
        <v/>
      </c>
      <c r="H969" s="38" t="str">
        <f>IF(Kundendaten!C970="","",IF(Kundendaten!H970="","",Kundendaten!H970))</f>
        <v/>
      </c>
      <c r="I969" s="37" t="str">
        <f>IF(Kundendaten!C970="","",IF(Kundendaten!I970="","",IF(OR(UPPER(Kundendaten!I970)="D",UPPER(Kundendaten!I970)="DE",UPPER(Kundendaten!I970)="DEU",UPPER(Kundendaten!I970)="DEUTSCHLAND",UPPER(Kundendaten!I970)="GERMANY",UPPER(Kundendaten!I970)="GER"),"",IFERROR(UPPER(VLOOKUP(UPPER(Kundendaten!I970),Laendercodes!$A:$B,2,FALSE())),UPPER(Kundendaten!I970)))))</f>
        <v/>
      </c>
      <c r="J969" s="59" t="str">
        <f>IF(Kundendaten!C970="","",Einstellungen!$C$9-Kundendaten!J970)</f>
        <v/>
      </c>
      <c r="K969" s="37" t="str">
        <f>IF(Kundendaten!C970="","",IF(J969&lt;0,-1,IF(J969&gt;Einstellungen!$C$11,0,IF(J969&lt;=Einstellungen!$D$15,5,IF(J969&lt;=Einstellungen!$D$16,4,IF(J969&lt;=Einstellungen!$D$17,3,IF(J969&lt;=Einstellungen!$D$18,2,1)))))))</f>
        <v/>
      </c>
      <c r="L969" s="37" t="str">
        <f>IF(Kundendaten!C970="","",IF(J969&lt;0,-1,IF(J969&gt;Einstellungen!$C$11,0,IF(Kundendaten!K970&gt;=Einstellungen!$C$24,5,IF(Kundendaten!K970&gt;=Einstellungen!$C$25,4,IF(Kundendaten!K970&gt;=Einstellungen!$C$26,3,IF(Kundendaten!K970&gt;=Einstellungen!$C$27,2,1)))))))</f>
        <v/>
      </c>
      <c r="M969" s="37" t="str">
        <f>IF(Kundendaten!C970="","",IF(J969&lt;0,-1,IF(J969&gt;Einstellungen!$C$11,0,IF(Kundendaten!L970&gt;=Einstellungen!$C$32,5,IF(Kundendaten!L970&gt;=Einstellungen!$C$33,4,IF(Kundendaten!L970&gt;=Einstellungen!$C$34,3,IF(Kundendaten!L970&gt;=Einstellungen!$C$35,2,1)))))))</f>
        <v/>
      </c>
      <c r="N969" s="37" t="str">
        <f>IF(Kundendaten!C970="","",IF(K969=-1,"",IF(K969=0,0,IF(SUM(Einstellungen!$G$15,Einstellungen!$G$24,Einstellungen!$G$32)&lt;&gt;100,"—",ROUND((K969*Einstellungen!$G$15+L969*Einstellungen!$G$24+M969*Einstellungen!$G$32)/100,1)))))</f>
        <v/>
      </c>
      <c r="O969" s="37" t="str">
        <f>IF(Kundendaten!C970="","",IF(K969=-1,"⚠ Datenfehler",IF(K969=0,"Inaktiv",IF(SUM(Einstellungen!$G$15,Einstellungen!$G$24,Einstellungen!$G$32)&lt;&gt;100,"—",IF(N969&gt;=4,"Champion",IF(N969&gt;=3,"Entwicklung",IF(N969&gt;=2,"Gefährdet","Abwanderung")))))))</f>
        <v/>
      </c>
    </row>
    <row r="970" spans="2:15" ht="14.25" customHeight="1" x14ac:dyDescent="0.35">
      <c r="B970" s="37" t="str">
        <f>IF(Kundendaten!C971="","",Kundendaten!B971)</f>
        <v/>
      </c>
      <c r="C970" s="38" t="str">
        <f>IF(Kundendaten!C971="","",IF(Kundendaten!C971="","",Kundendaten!C971))</f>
        <v/>
      </c>
      <c r="D970" s="38" t="str">
        <f>IF(Kundendaten!C971="","",IF(Kundendaten!D971="","",Kundendaten!D971))</f>
        <v/>
      </c>
      <c r="E970" s="38" t="str">
        <f>IF(Kundendaten!C971="","",IF(Kundendaten!E971="","",Kundendaten!E971))</f>
        <v/>
      </c>
      <c r="F970" s="38" t="str">
        <f>IF(Kundendaten!C971="","",IF(Kundendaten!F971="","",Kundendaten!F971))</f>
        <v/>
      </c>
      <c r="G970" s="37" t="str">
        <f>IF(Kundendaten!C971="","",IF(Kundendaten!G971="","",Kundendaten!G971))</f>
        <v/>
      </c>
      <c r="H970" s="38" t="str">
        <f>IF(Kundendaten!C971="","",IF(Kundendaten!H971="","",Kundendaten!H971))</f>
        <v/>
      </c>
      <c r="I970" s="37" t="str">
        <f>IF(Kundendaten!C971="","",IF(Kundendaten!I971="","",IF(OR(UPPER(Kundendaten!I971)="D",UPPER(Kundendaten!I971)="DE",UPPER(Kundendaten!I971)="DEU",UPPER(Kundendaten!I971)="DEUTSCHLAND",UPPER(Kundendaten!I971)="GERMANY",UPPER(Kundendaten!I971)="GER"),"",IFERROR(UPPER(VLOOKUP(UPPER(Kundendaten!I971),Laendercodes!$A:$B,2,FALSE())),UPPER(Kundendaten!I971)))))</f>
        <v/>
      </c>
      <c r="J970" s="59" t="str">
        <f>IF(Kundendaten!C971="","",Einstellungen!$C$9-Kundendaten!J971)</f>
        <v/>
      </c>
      <c r="K970" s="37" t="str">
        <f>IF(Kundendaten!C971="","",IF(J970&lt;0,-1,IF(J970&gt;Einstellungen!$C$11,0,IF(J970&lt;=Einstellungen!$D$15,5,IF(J970&lt;=Einstellungen!$D$16,4,IF(J970&lt;=Einstellungen!$D$17,3,IF(J970&lt;=Einstellungen!$D$18,2,1)))))))</f>
        <v/>
      </c>
      <c r="L970" s="37" t="str">
        <f>IF(Kundendaten!C971="","",IF(J970&lt;0,-1,IF(J970&gt;Einstellungen!$C$11,0,IF(Kundendaten!K971&gt;=Einstellungen!$C$24,5,IF(Kundendaten!K971&gt;=Einstellungen!$C$25,4,IF(Kundendaten!K971&gt;=Einstellungen!$C$26,3,IF(Kundendaten!K971&gt;=Einstellungen!$C$27,2,1)))))))</f>
        <v/>
      </c>
      <c r="M970" s="37" t="str">
        <f>IF(Kundendaten!C971="","",IF(J970&lt;0,-1,IF(J970&gt;Einstellungen!$C$11,0,IF(Kundendaten!L971&gt;=Einstellungen!$C$32,5,IF(Kundendaten!L971&gt;=Einstellungen!$C$33,4,IF(Kundendaten!L971&gt;=Einstellungen!$C$34,3,IF(Kundendaten!L971&gt;=Einstellungen!$C$35,2,1)))))))</f>
        <v/>
      </c>
      <c r="N970" s="37" t="str">
        <f>IF(Kundendaten!C971="","",IF(K970=-1,"",IF(K970=0,0,IF(SUM(Einstellungen!$G$15,Einstellungen!$G$24,Einstellungen!$G$32)&lt;&gt;100,"—",ROUND((K970*Einstellungen!$G$15+L970*Einstellungen!$G$24+M970*Einstellungen!$G$32)/100,1)))))</f>
        <v/>
      </c>
      <c r="O970" s="37" t="str">
        <f>IF(Kundendaten!C971="","",IF(K970=-1,"⚠ Datenfehler",IF(K970=0,"Inaktiv",IF(SUM(Einstellungen!$G$15,Einstellungen!$G$24,Einstellungen!$G$32)&lt;&gt;100,"—",IF(N970&gt;=4,"Champion",IF(N970&gt;=3,"Entwicklung",IF(N970&gt;=2,"Gefährdet","Abwanderung")))))))</f>
        <v/>
      </c>
    </row>
    <row r="971" spans="2:15" ht="14.25" customHeight="1" x14ac:dyDescent="0.35">
      <c r="B971" s="37" t="str">
        <f>IF(Kundendaten!C972="","",Kundendaten!B972)</f>
        <v/>
      </c>
      <c r="C971" s="38" t="str">
        <f>IF(Kundendaten!C972="","",IF(Kundendaten!C972="","",Kundendaten!C972))</f>
        <v/>
      </c>
      <c r="D971" s="38" t="str">
        <f>IF(Kundendaten!C972="","",IF(Kundendaten!D972="","",Kundendaten!D972))</f>
        <v/>
      </c>
      <c r="E971" s="38" t="str">
        <f>IF(Kundendaten!C972="","",IF(Kundendaten!E972="","",Kundendaten!E972))</f>
        <v/>
      </c>
      <c r="F971" s="38" t="str">
        <f>IF(Kundendaten!C972="","",IF(Kundendaten!F972="","",Kundendaten!F972))</f>
        <v/>
      </c>
      <c r="G971" s="37" t="str">
        <f>IF(Kundendaten!C972="","",IF(Kundendaten!G972="","",Kundendaten!G972))</f>
        <v/>
      </c>
      <c r="H971" s="38" t="str">
        <f>IF(Kundendaten!C972="","",IF(Kundendaten!H972="","",Kundendaten!H972))</f>
        <v/>
      </c>
      <c r="I971" s="37" t="str">
        <f>IF(Kundendaten!C972="","",IF(Kundendaten!I972="","",IF(OR(UPPER(Kundendaten!I972)="D",UPPER(Kundendaten!I972)="DE",UPPER(Kundendaten!I972)="DEU",UPPER(Kundendaten!I972)="DEUTSCHLAND",UPPER(Kundendaten!I972)="GERMANY",UPPER(Kundendaten!I972)="GER"),"",IFERROR(UPPER(VLOOKUP(UPPER(Kundendaten!I972),Laendercodes!$A:$B,2,FALSE())),UPPER(Kundendaten!I972)))))</f>
        <v/>
      </c>
      <c r="J971" s="59" t="str">
        <f>IF(Kundendaten!C972="","",Einstellungen!$C$9-Kundendaten!J972)</f>
        <v/>
      </c>
      <c r="K971" s="37" t="str">
        <f>IF(Kundendaten!C972="","",IF(J971&lt;0,-1,IF(J971&gt;Einstellungen!$C$11,0,IF(J971&lt;=Einstellungen!$D$15,5,IF(J971&lt;=Einstellungen!$D$16,4,IF(J971&lt;=Einstellungen!$D$17,3,IF(J971&lt;=Einstellungen!$D$18,2,1)))))))</f>
        <v/>
      </c>
      <c r="L971" s="37" t="str">
        <f>IF(Kundendaten!C972="","",IF(J971&lt;0,-1,IF(J971&gt;Einstellungen!$C$11,0,IF(Kundendaten!K972&gt;=Einstellungen!$C$24,5,IF(Kundendaten!K972&gt;=Einstellungen!$C$25,4,IF(Kundendaten!K972&gt;=Einstellungen!$C$26,3,IF(Kundendaten!K972&gt;=Einstellungen!$C$27,2,1)))))))</f>
        <v/>
      </c>
      <c r="M971" s="37" t="str">
        <f>IF(Kundendaten!C972="","",IF(J971&lt;0,-1,IF(J971&gt;Einstellungen!$C$11,0,IF(Kundendaten!L972&gt;=Einstellungen!$C$32,5,IF(Kundendaten!L972&gt;=Einstellungen!$C$33,4,IF(Kundendaten!L972&gt;=Einstellungen!$C$34,3,IF(Kundendaten!L972&gt;=Einstellungen!$C$35,2,1)))))))</f>
        <v/>
      </c>
      <c r="N971" s="37" t="str">
        <f>IF(Kundendaten!C972="","",IF(K971=-1,"",IF(K971=0,0,IF(SUM(Einstellungen!$G$15,Einstellungen!$G$24,Einstellungen!$G$32)&lt;&gt;100,"—",ROUND((K971*Einstellungen!$G$15+L971*Einstellungen!$G$24+M971*Einstellungen!$G$32)/100,1)))))</f>
        <v/>
      </c>
      <c r="O971" s="37" t="str">
        <f>IF(Kundendaten!C972="","",IF(K971=-1,"⚠ Datenfehler",IF(K971=0,"Inaktiv",IF(SUM(Einstellungen!$G$15,Einstellungen!$G$24,Einstellungen!$G$32)&lt;&gt;100,"—",IF(N971&gt;=4,"Champion",IF(N971&gt;=3,"Entwicklung",IF(N971&gt;=2,"Gefährdet","Abwanderung")))))))</f>
        <v/>
      </c>
    </row>
    <row r="972" spans="2:15" ht="14.25" customHeight="1" x14ac:dyDescent="0.35">
      <c r="B972" s="37" t="str">
        <f>IF(Kundendaten!C973="","",Kundendaten!B973)</f>
        <v/>
      </c>
      <c r="C972" s="38" t="str">
        <f>IF(Kundendaten!C973="","",IF(Kundendaten!C973="","",Kundendaten!C973))</f>
        <v/>
      </c>
      <c r="D972" s="38" t="str">
        <f>IF(Kundendaten!C973="","",IF(Kundendaten!D973="","",Kundendaten!D973))</f>
        <v/>
      </c>
      <c r="E972" s="38" t="str">
        <f>IF(Kundendaten!C973="","",IF(Kundendaten!E973="","",Kundendaten!E973))</f>
        <v/>
      </c>
      <c r="F972" s="38" t="str">
        <f>IF(Kundendaten!C973="","",IF(Kundendaten!F973="","",Kundendaten!F973))</f>
        <v/>
      </c>
      <c r="G972" s="37" t="str">
        <f>IF(Kundendaten!C973="","",IF(Kundendaten!G973="","",Kundendaten!G973))</f>
        <v/>
      </c>
      <c r="H972" s="38" t="str">
        <f>IF(Kundendaten!C973="","",IF(Kundendaten!H973="","",Kundendaten!H973))</f>
        <v/>
      </c>
      <c r="I972" s="37" t="str">
        <f>IF(Kundendaten!C973="","",IF(Kundendaten!I973="","",IF(OR(UPPER(Kundendaten!I973)="D",UPPER(Kundendaten!I973)="DE",UPPER(Kundendaten!I973)="DEU",UPPER(Kundendaten!I973)="DEUTSCHLAND",UPPER(Kundendaten!I973)="GERMANY",UPPER(Kundendaten!I973)="GER"),"",IFERROR(UPPER(VLOOKUP(UPPER(Kundendaten!I973),Laendercodes!$A:$B,2,FALSE())),UPPER(Kundendaten!I973)))))</f>
        <v/>
      </c>
      <c r="J972" s="59" t="str">
        <f>IF(Kundendaten!C973="","",Einstellungen!$C$9-Kundendaten!J973)</f>
        <v/>
      </c>
      <c r="K972" s="37" t="str">
        <f>IF(Kundendaten!C973="","",IF(J972&lt;0,-1,IF(J972&gt;Einstellungen!$C$11,0,IF(J972&lt;=Einstellungen!$D$15,5,IF(J972&lt;=Einstellungen!$D$16,4,IF(J972&lt;=Einstellungen!$D$17,3,IF(J972&lt;=Einstellungen!$D$18,2,1)))))))</f>
        <v/>
      </c>
      <c r="L972" s="37" t="str">
        <f>IF(Kundendaten!C973="","",IF(J972&lt;0,-1,IF(J972&gt;Einstellungen!$C$11,0,IF(Kundendaten!K973&gt;=Einstellungen!$C$24,5,IF(Kundendaten!K973&gt;=Einstellungen!$C$25,4,IF(Kundendaten!K973&gt;=Einstellungen!$C$26,3,IF(Kundendaten!K973&gt;=Einstellungen!$C$27,2,1)))))))</f>
        <v/>
      </c>
      <c r="M972" s="37" t="str">
        <f>IF(Kundendaten!C973="","",IF(J972&lt;0,-1,IF(J972&gt;Einstellungen!$C$11,0,IF(Kundendaten!L973&gt;=Einstellungen!$C$32,5,IF(Kundendaten!L973&gt;=Einstellungen!$C$33,4,IF(Kundendaten!L973&gt;=Einstellungen!$C$34,3,IF(Kundendaten!L973&gt;=Einstellungen!$C$35,2,1)))))))</f>
        <v/>
      </c>
      <c r="N972" s="37" t="str">
        <f>IF(Kundendaten!C973="","",IF(K972=-1,"",IF(K972=0,0,IF(SUM(Einstellungen!$G$15,Einstellungen!$G$24,Einstellungen!$G$32)&lt;&gt;100,"—",ROUND((K972*Einstellungen!$G$15+L972*Einstellungen!$G$24+M972*Einstellungen!$G$32)/100,1)))))</f>
        <v/>
      </c>
      <c r="O972" s="37" t="str">
        <f>IF(Kundendaten!C973="","",IF(K972=-1,"⚠ Datenfehler",IF(K972=0,"Inaktiv",IF(SUM(Einstellungen!$G$15,Einstellungen!$G$24,Einstellungen!$G$32)&lt;&gt;100,"—",IF(N972&gt;=4,"Champion",IF(N972&gt;=3,"Entwicklung",IF(N972&gt;=2,"Gefährdet","Abwanderung")))))))</f>
        <v/>
      </c>
    </row>
    <row r="973" spans="2:15" ht="14.25" customHeight="1" x14ac:dyDescent="0.35">
      <c r="B973" s="37" t="str">
        <f>IF(Kundendaten!C974="","",Kundendaten!B974)</f>
        <v/>
      </c>
      <c r="C973" s="38" t="str">
        <f>IF(Kundendaten!C974="","",IF(Kundendaten!C974="","",Kundendaten!C974))</f>
        <v/>
      </c>
      <c r="D973" s="38" t="str">
        <f>IF(Kundendaten!C974="","",IF(Kundendaten!D974="","",Kundendaten!D974))</f>
        <v/>
      </c>
      <c r="E973" s="38" t="str">
        <f>IF(Kundendaten!C974="","",IF(Kundendaten!E974="","",Kundendaten!E974))</f>
        <v/>
      </c>
      <c r="F973" s="38" t="str">
        <f>IF(Kundendaten!C974="","",IF(Kundendaten!F974="","",Kundendaten!F974))</f>
        <v/>
      </c>
      <c r="G973" s="37" t="str">
        <f>IF(Kundendaten!C974="","",IF(Kundendaten!G974="","",Kundendaten!G974))</f>
        <v/>
      </c>
      <c r="H973" s="38" t="str">
        <f>IF(Kundendaten!C974="","",IF(Kundendaten!H974="","",Kundendaten!H974))</f>
        <v/>
      </c>
      <c r="I973" s="37" t="str">
        <f>IF(Kundendaten!C974="","",IF(Kundendaten!I974="","",IF(OR(UPPER(Kundendaten!I974)="D",UPPER(Kundendaten!I974)="DE",UPPER(Kundendaten!I974)="DEU",UPPER(Kundendaten!I974)="DEUTSCHLAND",UPPER(Kundendaten!I974)="GERMANY",UPPER(Kundendaten!I974)="GER"),"",IFERROR(UPPER(VLOOKUP(UPPER(Kundendaten!I974),Laendercodes!$A:$B,2,FALSE())),UPPER(Kundendaten!I974)))))</f>
        <v/>
      </c>
      <c r="J973" s="59" t="str">
        <f>IF(Kundendaten!C974="","",Einstellungen!$C$9-Kundendaten!J974)</f>
        <v/>
      </c>
      <c r="K973" s="37" t="str">
        <f>IF(Kundendaten!C974="","",IF(J973&lt;0,-1,IF(J973&gt;Einstellungen!$C$11,0,IF(J973&lt;=Einstellungen!$D$15,5,IF(J973&lt;=Einstellungen!$D$16,4,IF(J973&lt;=Einstellungen!$D$17,3,IF(J973&lt;=Einstellungen!$D$18,2,1)))))))</f>
        <v/>
      </c>
      <c r="L973" s="37" t="str">
        <f>IF(Kundendaten!C974="","",IF(J973&lt;0,-1,IF(J973&gt;Einstellungen!$C$11,0,IF(Kundendaten!K974&gt;=Einstellungen!$C$24,5,IF(Kundendaten!K974&gt;=Einstellungen!$C$25,4,IF(Kundendaten!K974&gt;=Einstellungen!$C$26,3,IF(Kundendaten!K974&gt;=Einstellungen!$C$27,2,1)))))))</f>
        <v/>
      </c>
      <c r="M973" s="37" t="str">
        <f>IF(Kundendaten!C974="","",IF(J973&lt;0,-1,IF(J973&gt;Einstellungen!$C$11,0,IF(Kundendaten!L974&gt;=Einstellungen!$C$32,5,IF(Kundendaten!L974&gt;=Einstellungen!$C$33,4,IF(Kundendaten!L974&gt;=Einstellungen!$C$34,3,IF(Kundendaten!L974&gt;=Einstellungen!$C$35,2,1)))))))</f>
        <v/>
      </c>
      <c r="N973" s="37" t="str">
        <f>IF(Kundendaten!C974="","",IF(K973=-1,"",IF(K973=0,0,IF(SUM(Einstellungen!$G$15,Einstellungen!$G$24,Einstellungen!$G$32)&lt;&gt;100,"—",ROUND((K973*Einstellungen!$G$15+L973*Einstellungen!$G$24+M973*Einstellungen!$G$32)/100,1)))))</f>
        <v/>
      </c>
      <c r="O973" s="37" t="str">
        <f>IF(Kundendaten!C974="","",IF(K973=-1,"⚠ Datenfehler",IF(K973=0,"Inaktiv",IF(SUM(Einstellungen!$G$15,Einstellungen!$G$24,Einstellungen!$G$32)&lt;&gt;100,"—",IF(N973&gt;=4,"Champion",IF(N973&gt;=3,"Entwicklung",IF(N973&gt;=2,"Gefährdet","Abwanderung")))))))</f>
        <v/>
      </c>
    </row>
    <row r="974" spans="2:15" ht="14.25" customHeight="1" x14ac:dyDescent="0.35">
      <c r="B974" s="37" t="str">
        <f>IF(Kundendaten!C975="","",Kundendaten!B975)</f>
        <v/>
      </c>
      <c r="C974" s="38" t="str">
        <f>IF(Kundendaten!C975="","",IF(Kundendaten!C975="","",Kundendaten!C975))</f>
        <v/>
      </c>
      <c r="D974" s="38" t="str">
        <f>IF(Kundendaten!C975="","",IF(Kundendaten!D975="","",Kundendaten!D975))</f>
        <v/>
      </c>
      <c r="E974" s="38" t="str">
        <f>IF(Kundendaten!C975="","",IF(Kundendaten!E975="","",Kundendaten!E975))</f>
        <v/>
      </c>
      <c r="F974" s="38" t="str">
        <f>IF(Kundendaten!C975="","",IF(Kundendaten!F975="","",Kundendaten!F975))</f>
        <v/>
      </c>
      <c r="G974" s="37" t="str">
        <f>IF(Kundendaten!C975="","",IF(Kundendaten!G975="","",Kundendaten!G975))</f>
        <v/>
      </c>
      <c r="H974" s="38" t="str">
        <f>IF(Kundendaten!C975="","",IF(Kundendaten!H975="","",Kundendaten!H975))</f>
        <v/>
      </c>
      <c r="I974" s="37" t="str">
        <f>IF(Kundendaten!C975="","",IF(Kundendaten!I975="","",IF(OR(UPPER(Kundendaten!I975)="D",UPPER(Kundendaten!I975)="DE",UPPER(Kundendaten!I975)="DEU",UPPER(Kundendaten!I975)="DEUTSCHLAND",UPPER(Kundendaten!I975)="GERMANY",UPPER(Kundendaten!I975)="GER"),"",IFERROR(UPPER(VLOOKUP(UPPER(Kundendaten!I975),Laendercodes!$A:$B,2,FALSE())),UPPER(Kundendaten!I975)))))</f>
        <v/>
      </c>
      <c r="J974" s="59" t="str">
        <f>IF(Kundendaten!C975="","",Einstellungen!$C$9-Kundendaten!J975)</f>
        <v/>
      </c>
      <c r="K974" s="37" t="str">
        <f>IF(Kundendaten!C975="","",IF(J974&lt;0,-1,IF(J974&gt;Einstellungen!$C$11,0,IF(J974&lt;=Einstellungen!$D$15,5,IF(J974&lt;=Einstellungen!$D$16,4,IF(J974&lt;=Einstellungen!$D$17,3,IF(J974&lt;=Einstellungen!$D$18,2,1)))))))</f>
        <v/>
      </c>
      <c r="L974" s="37" t="str">
        <f>IF(Kundendaten!C975="","",IF(J974&lt;0,-1,IF(J974&gt;Einstellungen!$C$11,0,IF(Kundendaten!K975&gt;=Einstellungen!$C$24,5,IF(Kundendaten!K975&gt;=Einstellungen!$C$25,4,IF(Kundendaten!K975&gt;=Einstellungen!$C$26,3,IF(Kundendaten!K975&gt;=Einstellungen!$C$27,2,1)))))))</f>
        <v/>
      </c>
      <c r="M974" s="37" t="str">
        <f>IF(Kundendaten!C975="","",IF(J974&lt;0,-1,IF(J974&gt;Einstellungen!$C$11,0,IF(Kundendaten!L975&gt;=Einstellungen!$C$32,5,IF(Kundendaten!L975&gt;=Einstellungen!$C$33,4,IF(Kundendaten!L975&gt;=Einstellungen!$C$34,3,IF(Kundendaten!L975&gt;=Einstellungen!$C$35,2,1)))))))</f>
        <v/>
      </c>
      <c r="N974" s="37" t="str">
        <f>IF(Kundendaten!C975="","",IF(K974=-1,"",IF(K974=0,0,IF(SUM(Einstellungen!$G$15,Einstellungen!$G$24,Einstellungen!$G$32)&lt;&gt;100,"—",ROUND((K974*Einstellungen!$G$15+L974*Einstellungen!$G$24+M974*Einstellungen!$G$32)/100,1)))))</f>
        <v/>
      </c>
      <c r="O974" s="37" t="str">
        <f>IF(Kundendaten!C975="","",IF(K974=-1,"⚠ Datenfehler",IF(K974=0,"Inaktiv",IF(SUM(Einstellungen!$G$15,Einstellungen!$G$24,Einstellungen!$G$32)&lt;&gt;100,"—",IF(N974&gt;=4,"Champion",IF(N974&gt;=3,"Entwicklung",IF(N974&gt;=2,"Gefährdet","Abwanderung")))))))</f>
        <v/>
      </c>
    </row>
    <row r="975" spans="2:15" ht="14.25" customHeight="1" x14ac:dyDescent="0.35">
      <c r="B975" s="37" t="str">
        <f>IF(Kundendaten!C976="","",Kundendaten!B976)</f>
        <v/>
      </c>
      <c r="C975" s="38" t="str">
        <f>IF(Kundendaten!C976="","",IF(Kundendaten!C976="","",Kundendaten!C976))</f>
        <v/>
      </c>
      <c r="D975" s="38" t="str">
        <f>IF(Kundendaten!C976="","",IF(Kundendaten!D976="","",Kundendaten!D976))</f>
        <v/>
      </c>
      <c r="E975" s="38" t="str">
        <f>IF(Kundendaten!C976="","",IF(Kundendaten!E976="","",Kundendaten!E976))</f>
        <v/>
      </c>
      <c r="F975" s="38" t="str">
        <f>IF(Kundendaten!C976="","",IF(Kundendaten!F976="","",Kundendaten!F976))</f>
        <v/>
      </c>
      <c r="G975" s="37" t="str">
        <f>IF(Kundendaten!C976="","",IF(Kundendaten!G976="","",Kundendaten!G976))</f>
        <v/>
      </c>
      <c r="H975" s="38" t="str">
        <f>IF(Kundendaten!C976="","",IF(Kundendaten!H976="","",Kundendaten!H976))</f>
        <v/>
      </c>
      <c r="I975" s="37" t="str">
        <f>IF(Kundendaten!C976="","",IF(Kundendaten!I976="","",IF(OR(UPPER(Kundendaten!I976)="D",UPPER(Kundendaten!I976)="DE",UPPER(Kundendaten!I976)="DEU",UPPER(Kundendaten!I976)="DEUTSCHLAND",UPPER(Kundendaten!I976)="GERMANY",UPPER(Kundendaten!I976)="GER"),"",IFERROR(UPPER(VLOOKUP(UPPER(Kundendaten!I976),Laendercodes!$A:$B,2,FALSE())),UPPER(Kundendaten!I976)))))</f>
        <v/>
      </c>
      <c r="J975" s="59" t="str">
        <f>IF(Kundendaten!C976="","",Einstellungen!$C$9-Kundendaten!J976)</f>
        <v/>
      </c>
      <c r="K975" s="37" t="str">
        <f>IF(Kundendaten!C976="","",IF(J975&lt;0,-1,IF(J975&gt;Einstellungen!$C$11,0,IF(J975&lt;=Einstellungen!$D$15,5,IF(J975&lt;=Einstellungen!$D$16,4,IF(J975&lt;=Einstellungen!$D$17,3,IF(J975&lt;=Einstellungen!$D$18,2,1)))))))</f>
        <v/>
      </c>
      <c r="L975" s="37" t="str">
        <f>IF(Kundendaten!C976="","",IF(J975&lt;0,-1,IF(J975&gt;Einstellungen!$C$11,0,IF(Kundendaten!K976&gt;=Einstellungen!$C$24,5,IF(Kundendaten!K976&gt;=Einstellungen!$C$25,4,IF(Kundendaten!K976&gt;=Einstellungen!$C$26,3,IF(Kundendaten!K976&gt;=Einstellungen!$C$27,2,1)))))))</f>
        <v/>
      </c>
      <c r="M975" s="37" t="str">
        <f>IF(Kundendaten!C976="","",IF(J975&lt;0,-1,IF(J975&gt;Einstellungen!$C$11,0,IF(Kundendaten!L976&gt;=Einstellungen!$C$32,5,IF(Kundendaten!L976&gt;=Einstellungen!$C$33,4,IF(Kundendaten!L976&gt;=Einstellungen!$C$34,3,IF(Kundendaten!L976&gt;=Einstellungen!$C$35,2,1)))))))</f>
        <v/>
      </c>
      <c r="N975" s="37" t="str">
        <f>IF(Kundendaten!C976="","",IF(K975=-1,"",IF(K975=0,0,IF(SUM(Einstellungen!$G$15,Einstellungen!$G$24,Einstellungen!$G$32)&lt;&gt;100,"—",ROUND((K975*Einstellungen!$G$15+L975*Einstellungen!$G$24+M975*Einstellungen!$G$32)/100,1)))))</f>
        <v/>
      </c>
      <c r="O975" s="37" t="str">
        <f>IF(Kundendaten!C976="","",IF(K975=-1,"⚠ Datenfehler",IF(K975=0,"Inaktiv",IF(SUM(Einstellungen!$G$15,Einstellungen!$G$24,Einstellungen!$G$32)&lt;&gt;100,"—",IF(N975&gt;=4,"Champion",IF(N975&gt;=3,"Entwicklung",IF(N975&gt;=2,"Gefährdet","Abwanderung")))))))</f>
        <v/>
      </c>
    </row>
    <row r="976" spans="2:15" ht="14.25" customHeight="1" x14ac:dyDescent="0.35">
      <c r="B976" s="37" t="str">
        <f>IF(Kundendaten!C977="","",Kundendaten!B977)</f>
        <v/>
      </c>
      <c r="C976" s="38" t="str">
        <f>IF(Kundendaten!C977="","",IF(Kundendaten!C977="","",Kundendaten!C977))</f>
        <v/>
      </c>
      <c r="D976" s="38" t="str">
        <f>IF(Kundendaten!C977="","",IF(Kundendaten!D977="","",Kundendaten!D977))</f>
        <v/>
      </c>
      <c r="E976" s="38" t="str">
        <f>IF(Kundendaten!C977="","",IF(Kundendaten!E977="","",Kundendaten!E977))</f>
        <v/>
      </c>
      <c r="F976" s="38" t="str">
        <f>IF(Kundendaten!C977="","",IF(Kundendaten!F977="","",Kundendaten!F977))</f>
        <v/>
      </c>
      <c r="G976" s="37" t="str">
        <f>IF(Kundendaten!C977="","",IF(Kundendaten!G977="","",Kundendaten!G977))</f>
        <v/>
      </c>
      <c r="H976" s="38" t="str">
        <f>IF(Kundendaten!C977="","",IF(Kundendaten!H977="","",Kundendaten!H977))</f>
        <v/>
      </c>
      <c r="I976" s="37" t="str">
        <f>IF(Kundendaten!C977="","",IF(Kundendaten!I977="","",IF(OR(UPPER(Kundendaten!I977)="D",UPPER(Kundendaten!I977)="DE",UPPER(Kundendaten!I977)="DEU",UPPER(Kundendaten!I977)="DEUTSCHLAND",UPPER(Kundendaten!I977)="GERMANY",UPPER(Kundendaten!I977)="GER"),"",IFERROR(UPPER(VLOOKUP(UPPER(Kundendaten!I977),Laendercodes!$A:$B,2,FALSE())),UPPER(Kundendaten!I977)))))</f>
        <v/>
      </c>
      <c r="J976" s="59" t="str">
        <f>IF(Kundendaten!C977="","",Einstellungen!$C$9-Kundendaten!J977)</f>
        <v/>
      </c>
      <c r="K976" s="37" t="str">
        <f>IF(Kundendaten!C977="","",IF(J976&lt;0,-1,IF(J976&gt;Einstellungen!$C$11,0,IF(J976&lt;=Einstellungen!$D$15,5,IF(J976&lt;=Einstellungen!$D$16,4,IF(J976&lt;=Einstellungen!$D$17,3,IF(J976&lt;=Einstellungen!$D$18,2,1)))))))</f>
        <v/>
      </c>
      <c r="L976" s="37" t="str">
        <f>IF(Kundendaten!C977="","",IF(J976&lt;0,-1,IF(J976&gt;Einstellungen!$C$11,0,IF(Kundendaten!K977&gt;=Einstellungen!$C$24,5,IF(Kundendaten!K977&gt;=Einstellungen!$C$25,4,IF(Kundendaten!K977&gt;=Einstellungen!$C$26,3,IF(Kundendaten!K977&gt;=Einstellungen!$C$27,2,1)))))))</f>
        <v/>
      </c>
      <c r="M976" s="37" t="str">
        <f>IF(Kundendaten!C977="","",IF(J976&lt;0,-1,IF(J976&gt;Einstellungen!$C$11,0,IF(Kundendaten!L977&gt;=Einstellungen!$C$32,5,IF(Kundendaten!L977&gt;=Einstellungen!$C$33,4,IF(Kundendaten!L977&gt;=Einstellungen!$C$34,3,IF(Kundendaten!L977&gt;=Einstellungen!$C$35,2,1)))))))</f>
        <v/>
      </c>
      <c r="N976" s="37" t="str">
        <f>IF(Kundendaten!C977="","",IF(K976=-1,"",IF(K976=0,0,IF(SUM(Einstellungen!$G$15,Einstellungen!$G$24,Einstellungen!$G$32)&lt;&gt;100,"—",ROUND((K976*Einstellungen!$G$15+L976*Einstellungen!$G$24+M976*Einstellungen!$G$32)/100,1)))))</f>
        <v/>
      </c>
      <c r="O976" s="37" t="str">
        <f>IF(Kundendaten!C977="","",IF(K976=-1,"⚠ Datenfehler",IF(K976=0,"Inaktiv",IF(SUM(Einstellungen!$G$15,Einstellungen!$G$24,Einstellungen!$G$32)&lt;&gt;100,"—",IF(N976&gt;=4,"Champion",IF(N976&gt;=3,"Entwicklung",IF(N976&gt;=2,"Gefährdet","Abwanderung")))))))</f>
        <v/>
      </c>
    </row>
    <row r="977" spans="2:15" ht="14.25" customHeight="1" x14ac:dyDescent="0.35">
      <c r="B977" s="37" t="str">
        <f>IF(Kundendaten!C978="","",Kundendaten!B978)</f>
        <v/>
      </c>
      <c r="C977" s="38" t="str">
        <f>IF(Kundendaten!C978="","",IF(Kundendaten!C978="","",Kundendaten!C978))</f>
        <v/>
      </c>
      <c r="D977" s="38" t="str">
        <f>IF(Kundendaten!C978="","",IF(Kundendaten!D978="","",Kundendaten!D978))</f>
        <v/>
      </c>
      <c r="E977" s="38" t="str">
        <f>IF(Kundendaten!C978="","",IF(Kundendaten!E978="","",Kundendaten!E978))</f>
        <v/>
      </c>
      <c r="F977" s="38" t="str">
        <f>IF(Kundendaten!C978="","",IF(Kundendaten!F978="","",Kundendaten!F978))</f>
        <v/>
      </c>
      <c r="G977" s="37" t="str">
        <f>IF(Kundendaten!C978="","",IF(Kundendaten!G978="","",Kundendaten!G978))</f>
        <v/>
      </c>
      <c r="H977" s="38" t="str">
        <f>IF(Kundendaten!C978="","",IF(Kundendaten!H978="","",Kundendaten!H978))</f>
        <v/>
      </c>
      <c r="I977" s="37" t="str">
        <f>IF(Kundendaten!C978="","",IF(Kundendaten!I978="","",IF(OR(UPPER(Kundendaten!I978)="D",UPPER(Kundendaten!I978)="DE",UPPER(Kundendaten!I978)="DEU",UPPER(Kundendaten!I978)="DEUTSCHLAND",UPPER(Kundendaten!I978)="GERMANY",UPPER(Kundendaten!I978)="GER"),"",IFERROR(UPPER(VLOOKUP(UPPER(Kundendaten!I978),Laendercodes!$A:$B,2,FALSE())),UPPER(Kundendaten!I978)))))</f>
        <v/>
      </c>
      <c r="J977" s="59" t="str">
        <f>IF(Kundendaten!C978="","",Einstellungen!$C$9-Kundendaten!J978)</f>
        <v/>
      </c>
      <c r="K977" s="37" t="str">
        <f>IF(Kundendaten!C978="","",IF(J977&lt;0,-1,IF(J977&gt;Einstellungen!$C$11,0,IF(J977&lt;=Einstellungen!$D$15,5,IF(J977&lt;=Einstellungen!$D$16,4,IF(J977&lt;=Einstellungen!$D$17,3,IF(J977&lt;=Einstellungen!$D$18,2,1)))))))</f>
        <v/>
      </c>
      <c r="L977" s="37" t="str">
        <f>IF(Kundendaten!C978="","",IF(J977&lt;0,-1,IF(J977&gt;Einstellungen!$C$11,0,IF(Kundendaten!K978&gt;=Einstellungen!$C$24,5,IF(Kundendaten!K978&gt;=Einstellungen!$C$25,4,IF(Kundendaten!K978&gt;=Einstellungen!$C$26,3,IF(Kundendaten!K978&gt;=Einstellungen!$C$27,2,1)))))))</f>
        <v/>
      </c>
      <c r="M977" s="37" t="str">
        <f>IF(Kundendaten!C978="","",IF(J977&lt;0,-1,IF(J977&gt;Einstellungen!$C$11,0,IF(Kundendaten!L978&gt;=Einstellungen!$C$32,5,IF(Kundendaten!L978&gt;=Einstellungen!$C$33,4,IF(Kundendaten!L978&gt;=Einstellungen!$C$34,3,IF(Kundendaten!L978&gt;=Einstellungen!$C$35,2,1)))))))</f>
        <v/>
      </c>
      <c r="N977" s="37" t="str">
        <f>IF(Kundendaten!C978="","",IF(K977=-1,"",IF(K977=0,0,IF(SUM(Einstellungen!$G$15,Einstellungen!$G$24,Einstellungen!$G$32)&lt;&gt;100,"—",ROUND((K977*Einstellungen!$G$15+L977*Einstellungen!$G$24+M977*Einstellungen!$G$32)/100,1)))))</f>
        <v/>
      </c>
      <c r="O977" s="37" t="str">
        <f>IF(Kundendaten!C978="","",IF(K977=-1,"⚠ Datenfehler",IF(K977=0,"Inaktiv",IF(SUM(Einstellungen!$G$15,Einstellungen!$G$24,Einstellungen!$G$32)&lt;&gt;100,"—",IF(N977&gt;=4,"Champion",IF(N977&gt;=3,"Entwicklung",IF(N977&gt;=2,"Gefährdet","Abwanderung")))))))</f>
        <v/>
      </c>
    </row>
    <row r="978" spans="2:15" ht="14.25" customHeight="1" x14ac:dyDescent="0.35">
      <c r="B978" s="37" t="str">
        <f>IF(Kundendaten!C979="","",Kundendaten!B979)</f>
        <v/>
      </c>
      <c r="C978" s="38" t="str">
        <f>IF(Kundendaten!C979="","",IF(Kundendaten!C979="","",Kundendaten!C979))</f>
        <v/>
      </c>
      <c r="D978" s="38" t="str">
        <f>IF(Kundendaten!C979="","",IF(Kundendaten!D979="","",Kundendaten!D979))</f>
        <v/>
      </c>
      <c r="E978" s="38" t="str">
        <f>IF(Kundendaten!C979="","",IF(Kundendaten!E979="","",Kundendaten!E979))</f>
        <v/>
      </c>
      <c r="F978" s="38" t="str">
        <f>IF(Kundendaten!C979="","",IF(Kundendaten!F979="","",Kundendaten!F979))</f>
        <v/>
      </c>
      <c r="G978" s="37" t="str">
        <f>IF(Kundendaten!C979="","",IF(Kundendaten!G979="","",Kundendaten!G979))</f>
        <v/>
      </c>
      <c r="H978" s="38" t="str">
        <f>IF(Kundendaten!C979="","",IF(Kundendaten!H979="","",Kundendaten!H979))</f>
        <v/>
      </c>
      <c r="I978" s="37" t="str">
        <f>IF(Kundendaten!C979="","",IF(Kundendaten!I979="","",IF(OR(UPPER(Kundendaten!I979)="D",UPPER(Kundendaten!I979)="DE",UPPER(Kundendaten!I979)="DEU",UPPER(Kundendaten!I979)="DEUTSCHLAND",UPPER(Kundendaten!I979)="GERMANY",UPPER(Kundendaten!I979)="GER"),"",IFERROR(UPPER(VLOOKUP(UPPER(Kundendaten!I979),Laendercodes!$A:$B,2,FALSE())),UPPER(Kundendaten!I979)))))</f>
        <v/>
      </c>
      <c r="J978" s="59" t="str">
        <f>IF(Kundendaten!C979="","",Einstellungen!$C$9-Kundendaten!J979)</f>
        <v/>
      </c>
      <c r="K978" s="37" t="str">
        <f>IF(Kundendaten!C979="","",IF(J978&lt;0,-1,IF(J978&gt;Einstellungen!$C$11,0,IF(J978&lt;=Einstellungen!$D$15,5,IF(J978&lt;=Einstellungen!$D$16,4,IF(J978&lt;=Einstellungen!$D$17,3,IF(J978&lt;=Einstellungen!$D$18,2,1)))))))</f>
        <v/>
      </c>
      <c r="L978" s="37" t="str">
        <f>IF(Kundendaten!C979="","",IF(J978&lt;0,-1,IF(J978&gt;Einstellungen!$C$11,0,IF(Kundendaten!K979&gt;=Einstellungen!$C$24,5,IF(Kundendaten!K979&gt;=Einstellungen!$C$25,4,IF(Kundendaten!K979&gt;=Einstellungen!$C$26,3,IF(Kundendaten!K979&gt;=Einstellungen!$C$27,2,1)))))))</f>
        <v/>
      </c>
      <c r="M978" s="37" t="str">
        <f>IF(Kundendaten!C979="","",IF(J978&lt;0,-1,IF(J978&gt;Einstellungen!$C$11,0,IF(Kundendaten!L979&gt;=Einstellungen!$C$32,5,IF(Kundendaten!L979&gt;=Einstellungen!$C$33,4,IF(Kundendaten!L979&gt;=Einstellungen!$C$34,3,IF(Kundendaten!L979&gt;=Einstellungen!$C$35,2,1)))))))</f>
        <v/>
      </c>
      <c r="N978" s="37" t="str">
        <f>IF(Kundendaten!C979="","",IF(K978=-1,"",IF(K978=0,0,IF(SUM(Einstellungen!$G$15,Einstellungen!$G$24,Einstellungen!$G$32)&lt;&gt;100,"—",ROUND((K978*Einstellungen!$G$15+L978*Einstellungen!$G$24+M978*Einstellungen!$G$32)/100,1)))))</f>
        <v/>
      </c>
      <c r="O978" s="37" t="str">
        <f>IF(Kundendaten!C979="","",IF(K978=-1,"⚠ Datenfehler",IF(K978=0,"Inaktiv",IF(SUM(Einstellungen!$G$15,Einstellungen!$G$24,Einstellungen!$G$32)&lt;&gt;100,"—",IF(N978&gt;=4,"Champion",IF(N978&gt;=3,"Entwicklung",IF(N978&gt;=2,"Gefährdet","Abwanderung")))))))</f>
        <v/>
      </c>
    </row>
    <row r="979" spans="2:15" ht="14.25" customHeight="1" x14ac:dyDescent="0.35">
      <c r="B979" s="37" t="str">
        <f>IF(Kundendaten!C980="","",Kundendaten!B980)</f>
        <v/>
      </c>
      <c r="C979" s="38" t="str">
        <f>IF(Kundendaten!C980="","",IF(Kundendaten!C980="","",Kundendaten!C980))</f>
        <v/>
      </c>
      <c r="D979" s="38" t="str">
        <f>IF(Kundendaten!C980="","",IF(Kundendaten!D980="","",Kundendaten!D980))</f>
        <v/>
      </c>
      <c r="E979" s="38" t="str">
        <f>IF(Kundendaten!C980="","",IF(Kundendaten!E980="","",Kundendaten!E980))</f>
        <v/>
      </c>
      <c r="F979" s="38" t="str">
        <f>IF(Kundendaten!C980="","",IF(Kundendaten!F980="","",Kundendaten!F980))</f>
        <v/>
      </c>
      <c r="G979" s="37" t="str">
        <f>IF(Kundendaten!C980="","",IF(Kundendaten!G980="","",Kundendaten!G980))</f>
        <v/>
      </c>
      <c r="H979" s="38" t="str">
        <f>IF(Kundendaten!C980="","",IF(Kundendaten!H980="","",Kundendaten!H980))</f>
        <v/>
      </c>
      <c r="I979" s="37" t="str">
        <f>IF(Kundendaten!C980="","",IF(Kundendaten!I980="","",IF(OR(UPPER(Kundendaten!I980)="D",UPPER(Kundendaten!I980)="DE",UPPER(Kundendaten!I980)="DEU",UPPER(Kundendaten!I980)="DEUTSCHLAND",UPPER(Kundendaten!I980)="GERMANY",UPPER(Kundendaten!I980)="GER"),"",IFERROR(UPPER(VLOOKUP(UPPER(Kundendaten!I980),Laendercodes!$A:$B,2,FALSE())),UPPER(Kundendaten!I980)))))</f>
        <v/>
      </c>
      <c r="J979" s="59" t="str">
        <f>IF(Kundendaten!C980="","",Einstellungen!$C$9-Kundendaten!J980)</f>
        <v/>
      </c>
      <c r="K979" s="37" t="str">
        <f>IF(Kundendaten!C980="","",IF(J979&lt;0,-1,IF(J979&gt;Einstellungen!$C$11,0,IF(J979&lt;=Einstellungen!$D$15,5,IF(J979&lt;=Einstellungen!$D$16,4,IF(J979&lt;=Einstellungen!$D$17,3,IF(J979&lt;=Einstellungen!$D$18,2,1)))))))</f>
        <v/>
      </c>
      <c r="L979" s="37" t="str">
        <f>IF(Kundendaten!C980="","",IF(J979&lt;0,-1,IF(J979&gt;Einstellungen!$C$11,0,IF(Kundendaten!K980&gt;=Einstellungen!$C$24,5,IF(Kundendaten!K980&gt;=Einstellungen!$C$25,4,IF(Kundendaten!K980&gt;=Einstellungen!$C$26,3,IF(Kundendaten!K980&gt;=Einstellungen!$C$27,2,1)))))))</f>
        <v/>
      </c>
      <c r="M979" s="37" t="str">
        <f>IF(Kundendaten!C980="","",IF(J979&lt;0,-1,IF(J979&gt;Einstellungen!$C$11,0,IF(Kundendaten!L980&gt;=Einstellungen!$C$32,5,IF(Kundendaten!L980&gt;=Einstellungen!$C$33,4,IF(Kundendaten!L980&gt;=Einstellungen!$C$34,3,IF(Kundendaten!L980&gt;=Einstellungen!$C$35,2,1)))))))</f>
        <v/>
      </c>
      <c r="N979" s="37" t="str">
        <f>IF(Kundendaten!C980="","",IF(K979=-1,"",IF(K979=0,0,IF(SUM(Einstellungen!$G$15,Einstellungen!$G$24,Einstellungen!$G$32)&lt;&gt;100,"—",ROUND((K979*Einstellungen!$G$15+L979*Einstellungen!$G$24+M979*Einstellungen!$G$32)/100,1)))))</f>
        <v/>
      </c>
      <c r="O979" s="37" t="str">
        <f>IF(Kundendaten!C980="","",IF(K979=-1,"⚠ Datenfehler",IF(K979=0,"Inaktiv",IF(SUM(Einstellungen!$G$15,Einstellungen!$G$24,Einstellungen!$G$32)&lt;&gt;100,"—",IF(N979&gt;=4,"Champion",IF(N979&gt;=3,"Entwicklung",IF(N979&gt;=2,"Gefährdet","Abwanderung")))))))</f>
        <v/>
      </c>
    </row>
    <row r="980" spans="2:15" ht="14.25" customHeight="1" x14ac:dyDescent="0.35">
      <c r="B980" s="37" t="str">
        <f>IF(Kundendaten!C981="","",Kundendaten!B981)</f>
        <v/>
      </c>
      <c r="C980" s="38" t="str">
        <f>IF(Kundendaten!C981="","",IF(Kundendaten!C981="","",Kundendaten!C981))</f>
        <v/>
      </c>
      <c r="D980" s="38" t="str">
        <f>IF(Kundendaten!C981="","",IF(Kundendaten!D981="","",Kundendaten!D981))</f>
        <v/>
      </c>
      <c r="E980" s="38" t="str">
        <f>IF(Kundendaten!C981="","",IF(Kundendaten!E981="","",Kundendaten!E981))</f>
        <v/>
      </c>
      <c r="F980" s="38" t="str">
        <f>IF(Kundendaten!C981="","",IF(Kundendaten!F981="","",Kundendaten!F981))</f>
        <v/>
      </c>
      <c r="G980" s="37" t="str">
        <f>IF(Kundendaten!C981="","",IF(Kundendaten!G981="","",Kundendaten!G981))</f>
        <v/>
      </c>
      <c r="H980" s="38" t="str">
        <f>IF(Kundendaten!C981="","",IF(Kundendaten!H981="","",Kundendaten!H981))</f>
        <v/>
      </c>
      <c r="I980" s="37" t="str">
        <f>IF(Kundendaten!C981="","",IF(Kundendaten!I981="","",IF(OR(UPPER(Kundendaten!I981)="D",UPPER(Kundendaten!I981)="DE",UPPER(Kundendaten!I981)="DEU",UPPER(Kundendaten!I981)="DEUTSCHLAND",UPPER(Kundendaten!I981)="GERMANY",UPPER(Kundendaten!I981)="GER"),"",IFERROR(UPPER(VLOOKUP(UPPER(Kundendaten!I981),Laendercodes!$A:$B,2,FALSE())),UPPER(Kundendaten!I981)))))</f>
        <v/>
      </c>
      <c r="J980" s="59" t="str">
        <f>IF(Kundendaten!C981="","",Einstellungen!$C$9-Kundendaten!J981)</f>
        <v/>
      </c>
      <c r="K980" s="37" t="str">
        <f>IF(Kundendaten!C981="","",IF(J980&lt;0,-1,IF(J980&gt;Einstellungen!$C$11,0,IF(J980&lt;=Einstellungen!$D$15,5,IF(J980&lt;=Einstellungen!$D$16,4,IF(J980&lt;=Einstellungen!$D$17,3,IF(J980&lt;=Einstellungen!$D$18,2,1)))))))</f>
        <v/>
      </c>
      <c r="L980" s="37" t="str">
        <f>IF(Kundendaten!C981="","",IF(J980&lt;0,-1,IF(J980&gt;Einstellungen!$C$11,0,IF(Kundendaten!K981&gt;=Einstellungen!$C$24,5,IF(Kundendaten!K981&gt;=Einstellungen!$C$25,4,IF(Kundendaten!K981&gt;=Einstellungen!$C$26,3,IF(Kundendaten!K981&gt;=Einstellungen!$C$27,2,1)))))))</f>
        <v/>
      </c>
      <c r="M980" s="37" t="str">
        <f>IF(Kundendaten!C981="","",IF(J980&lt;0,-1,IF(J980&gt;Einstellungen!$C$11,0,IF(Kundendaten!L981&gt;=Einstellungen!$C$32,5,IF(Kundendaten!L981&gt;=Einstellungen!$C$33,4,IF(Kundendaten!L981&gt;=Einstellungen!$C$34,3,IF(Kundendaten!L981&gt;=Einstellungen!$C$35,2,1)))))))</f>
        <v/>
      </c>
      <c r="N980" s="37" t="str">
        <f>IF(Kundendaten!C981="","",IF(K980=-1,"",IF(K980=0,0,IF(SUM(Einstellungen!$G$15,Einstellungen!$G$24,Einstellungen!$G$32)&lt;&gt;100,"—",ROUND((K980*Einstellungen!$G$15+L980*Einstellungen!$G$24+M980*Einstellungen!$G$32)/100,1)))))</f>
        <v/>
      </c>
      <c r="O980" s="37" t="str">
        <f>IF(Kundendaten!C981="","",IF(K980=-1,"⚠ Datenfehler",IF(K980=0,"Inaktiv",IF(SUM(Einstellungen!$G$15,Einstellungen!$G$24,Einstellungen!$G$32)&lt;&gt;100,"—",IF(N980&gt;=4,"Champion",IF(N980&gt;=3,"Entwicklung",IF(N980&gt;=2,"Gefährdet","Abwanderung")))))))</f>
        <v/>
      </c>
    </row>
    <row r="981" spans="2:15" ht="14.25" customHeight="1" x14ac:dyDescent="0.35">
      <c r="B981" s="37" t="str">
        <f>IF(Kundendaten!C982="","",Kundendaten!B982)</f>
        <v/>
      </c>
      <c r="C981" s="38" t="str">
        <f>IF(Kundendaten!C982="","",IF(Kundendaten!C982="","",Kundendaten!C982))</f>
        <v/>
      </c>
      <c r="D981" s="38" t="str">
        <f>IF(Kundendaten!C982="","",IF(Kundendaten!D982="","",Kundendaten!D982))</f>
        <v/>
      </c>
      <c r="E981" s="38" t="str">
        <f>IF(Kundendaten!C982="","",IF(Kundendaten!E982="","",Kundendaten!E982))</f>
        <v/>
      </c>
      <c r="F981" s="38" t="str">
        <f>IF(Kundendaten!C982="","",IF(Kundendaten!F982="","",Kundendaten!F982))</f>
        <v/>
      </c>
      <c r="G981" s="37" t="str">
        <f>IF(Kundendaten!C982="","",IF(Kundendaten!G982="","",Kundendaten!G982))</f>
        <v/>
      </c>
      <c r="H981" s="38" t="str">
        <f>IF(Kundendaten!C982="","",IF(Kundendaten!H982="","",Kundendaten!H982))</f>
        <v/>
      </c>
      <c r="I981" s="37" t="str">
        <f>IF(Kundendaten!C982="","",IF(Kundendaten!I982="","",IF(OR(UPPER(Kundendaten!I982)="D",UPPER(Kundendaten!I982)="DE",UPPER(Kundendaten!I982)="DEU",UPPER(Kundendaten!I982)="DEUTSCHLAND",UPPER(Kundendaten!I982)="GERMANY",UPPER(Kundendaten!I982)="GER"),"",IFERROR(UPPER(VLOOKUP(UPPER(Kundendaten!I982),Laendercodes!$A:$B,2,FALSE())),UPPER(Kundendaten!I982)))))</f>
        <v/>
      </c>
      <c r="J981" s="59" t="str">
        <f>IF(Kundendaten!C982="","",Einstellungen!$C$9-Kundendaten!J982)</f>
        <v/>
      </c>
      <c r="K981" s="37" t="str">
        <f>IF(Kundendaten!C982="","",IF(J981&lt;0,-1,IF(J981&gt;Einstellungen!$C$11,0,IF(J981&lt;=Einstellungen!$D$15,5,IF(J981&lt;=Einstellungen!$D$16,4,IF(J981&lt;=Einstellungen!$D$17,3,IF(J981&lt;=Einstellungen!$D$18,2,1)))))))</f>
        <v/>
      </c>
      <c r="L981" s="37" t="str">
        <f>IF(Kundendaten!C982="","",IF(J981&lt;0,-1,IF(J981&gt;Einstellungen!$C$11,0,IF(Kundendaten!K982&gt;=Einstellungen!$C$24,5,IF(Kundendaten!K982&gt;=Einstellungen!$C$25,4,IF(Kundendaten!K982&gt;=Einstellungen!$C$26,3,IF(Kundendaten!K982&gt;=Einstellungen!$C$27,2,1)))))))</f>
        <v/>
      </c>
      <c r="M981" s="37" t="str">
        <f>IF(Kundendaten!C982="","",IF(J981&lt;0,-1,IF(J981&gt;Einstellungen!$C$11,0,IF(Kundendaten!L982&gt;=Einstellungen!$C$32,5,IF(Kundendaten!L982&gt;=Einstellungen!$C$33,4,IF(Kundendaten!L982&gt;=Einstellungen!$C$34,3,IF(Kundendaten!L982&gt;=Einstellungen!$C$35,2,1)))))))</f>
        <v/>
      </c>
      <c r="N981" s="37" t="str">
        <f>IF(Kundendaten!C982="","",IF(K981=-1,"",IF(K981=0,0,IF(SUM(Einstellungen!$G$15,Einstellungen!$G$24,Einstellungen!$G$32)&lt;&gt;100,"—",ROUND((K981*Einstellungen!$G$15+L981*Einstellungen!$G$24+M981*Einstellungen!$G$32)/100,1)))))</f>
        <v/>
      </c>
      <c r="O981" s="37" t="str">
        <f>IF(Kundendaten!C982="","",IF(K981=-1,"⚠ Datenfehler",IF(K981=0,"Inaktiv",IF(SUM(Einstellungen!$G$15,Einstellungen!$G$24,Einstellungen!$G$32)&lt;&gt;100,"—",IF(N981&gt;=4,"Champion",IF(N981&gt;=3,"Entwicklung",IF(N981&gt;=2,"Gefährdet","Abwanderung")))))))</f>
        <v/>
      </c>
    </row>
    <row r="982" spans="2:15" ht="14.25" customHeight="1" x14ac:dyDescent="0.35">
      <c r="B982" s="37" t="str">
        <f>IF(Kundendaten!C983="","",Kundendaten!B983)</f>
        <v/>
      </c>
      <c r="C982" s="38" t="str">
        <f>IF(Kundendaten!C983="","",IF(Kundendaten!C983="","",Kundendaten!C983))</f>
        <v/>
      </c>
      <c r="D982" s="38" t="str">
        <f>IF(Kundendaten!C983="","",IF(Kundendaten!D983="","",Kundendaten!D983))</f>
        <v/>
      </c>
      <c r="E982" s="38" t="str">
        <f>IF(Kundendaten!C983="","",IF(Kundendaten!E983="","",Kundendaten!E983))</f>
        <v/>
      </c>
      <c r="F982" s="38" t="str">
        <f>IF(Kundendaten!C983="","",IF(Kundendaten!F983="","",Kundendaten!F983))</f>
        <v/>
      </c>
      <c r="G982" s="37" t="str">
        <f>IF(Kundendaten!C983="","",IF(Kundendaten!G983="","",Kundendaten!G983))</f>
        <v/>
      </c>
      <c r="H982" s="38" t="str">
        <f>IF(Kundendaten!C983="","",IF(Kundendaten!H983="","",Kundendaten!H983))</f>
        <v/>
      </c>
      <c r="I982" s="37" t="str">
        <f>IF(Kundendaten!C983="","",IF(Kundendaten!I983="","",IF(OR(UPPER(Kundendaten!I983)="D",UPPER(Kundendaten!I983)="DE",UPPER(Kundendaten!I983)="DEU",UPPER(Kundendaten!I983)="DEUTSCHLAND",UPPER(Kundendaten!I983)="GERMANY",UPPER(Kundendaten!I983)="GER"),"",IFERROR(UPPER(VLOOKUP(UPPER(Kundendaten!I983),Laendercodes!$A:$B,2,FALSE())),UPPER(Kundendaten!I983)))))</f>
        <v/>
      </c>
      <c r="J982" s="59" t="str">
        <f>IF(Kundendaten!C983="","",Einstellungen!$C$9-Kundendaten!J983)</f>
        <v/>
      </c>
      <c r="K982" s="37" t="str">
        <f>IF(Kundendaten!C983="","",IF(J982&lt;0,-1,IF(J982&gt;Einstellungen!$C$11,0,IF(J982&lt;=Einstellungen!$D$15,5,IF(J982&lt;=Einstellungen!$D$16,4,IF(J982&lt;=Einstellungen!$D$17,3,IF(J982&lt;=Einstellungen!$D$18,2,1)))))))</f>
        <v/>
      </c>
      <c r="L982" s="37" t="str">
        <f>IF(Kundendaten!C983="","",IF(J982&lt;0,-1,IF(J982&gt;Einstellungen!$C$11,0,IF(Kundendaten!K983&gt;=Einstellungen!$C$24,5,IF(Kundendaten!K983&gt;=Einstellungen!$C$25,4,IF(Kundendaten!K983&gt;=Einstellungen!$C$26,3,IF(Kundendaten!K983&gt;=Einstellungen!$C$27,2,1)))))))</f>
        <v/>
      </c>
      <c r="M982" s="37" t="str">
        <f>IF(Kundendaten!C983="","",IF(J982&lt;0,-1,IF(J982&gt;Einstellungen!$C$11,0,IF(Kundendaten!L983&gt;=Einstellungen!$C$32,5,IF(Kundendaten!L983&gt;=Einstellungen!$C$33,4,IF(Kundendaten!L983&gt;=Einstellungen!$C$34,3,IF(Kundendaten!L983&gt;=Einstellungen!$C$35,2,1)))))))</f>
        <v/>
      </c>
      <c r="N982" s="37" t="str">
        <f>IF(Kundendaten!C983="","",IF(K982=-1,"",IF(K982=0,0,IF(SUM(Einstellungen!$G$15,Einstellungen!$G$24,Einstellungen!$G$32)&lt;&gt;100,"—",ROUND((K982*Einstellungen!$G$15+L982*Einstellungen!$G$24+M982*Einstellungen!$G$32)/100,1)))))</f>
        <v/>
      </c>
      <c r="O982" s="37" t="str">
        <f>IF(Kundendaten!C983="","",IF(K982=-1,"⚠ Datenfehler",IF(K982=0,"Inaktiv",IF(SUM(Einstellungen!$G$15,Einstellungen!$G$24,Einstellungen!$G$32)&lt;&gt;100,"—",IF(N982&gt;=4,"Champion",IF(N982&gt;=3,"Entwicklung",IF(N982&gt;=2,"Gefährdet","Abwanderung")))))))</f>
        <v/>
      </c>
    </row>
    <row r="983" spans="2:15" ht="14.25" customHeight="1" x14ac:dyDescent="0.35">
      <c r="B983" s="37" t="str">
        <f>IF(Kundendaten!C984="","",Kundendaten!B984)</f>
        <v/>
      </c>
      <c r="C983" s="38" t="str">
        <f>IF(Kundendaten!C984="","",IF(Kundendaten!C984="","",Kundendaten!C984))</f>
        <v/>
      </c>
      <c r="D983" s="38" t="str">
        <f>IF(Kundendaten!C984="","",IF(Kundendaten!D984="","",Kundendaten!D984))</f>
        <v/>
      </c>
      <c r="E983" s="38" t="str">
        <f>IF(Kundendaten!C984="","",IF(Kundendaten!E984="","",Kundendaten!E984))</f>
        <v/>
      </c>
      <c r="F983" s="38" t="str">
        <f>IF(Kundendaten!C984="","",IF(Kundendaten!F984="","",Kundendaten!F984))</f>
        <v/>
      </c>
      <c r="G983" s="37" t="str">
        <f>IF(Kundendaten!C984="","",IF(Kundendaten!G984="","",Kundendaten!G984))</f>
        <v/>
      </c>
      <c r="H983" s="38" t="str">
        <f>IF(Kundendaten!C984="","",IF(Kundendaten!H984="","",Kundendaten!H984))</f>
        <v/>
      </c>
      <c r="I983" s="37" t="str">
        <f>IF(Kundendaten!C984="","",IF(Kundendaten!I984="","",IF(OR(UPPER(Kundendaten!I984)="D",UPPER(Kundendaten!I984)="DE",UPPER(Kundendaten!I984)="DEU",UPPER(Kundendaten!I984)="DEUTSCHLAND",UPPER(Kundendaten!I984)="GERMANY",UPPER(Kundendaten!I984)="GER"),"",IFERROR(UPPER(VLOOKUP(UPPER(Kundendaten!I984),Laendercodes!$A:$B,2,FALSE())),UPPER(Kundendaten!I984)))))</f>
        <v/>
      </c>
      <c r="J983" s="59" t="str">
        <f>IF(Kundendaten!C984="","",Einstellungen!$C$9-Kundendaten!J984)</f>
        <v/>
      </c>
      <c r="K983" s="37" t="str">
        <f>IF(Kundendaten!C984="","",IF(J983&lt;0,-1,IF(J983&gt;Einstellungen!$C$11,0,IF(J983&lt;=Einstellungen!$D$15,5,IF(J983&lt;=Einstellungen!$D$16,4,IF(J983&lt;=Einstellungen!$D$17,3,IF(J983&lt;=Einstellungen!$D$18,2,1)))))))</f>
        <v/>
      </c>
      <c r="L983" s="37" t="str">
        <f>IF(Kundendaten!C984="","",IF(J983&lt;0,-1,IF(J983&gt;Einstellungen!$C$11,0,IF(Kundendaten!K984&gt;=Einstellungen!$C$24,5,IF(Kundendaten!K984&gt;=Einstellungen!$C$25,4,IF(Kundendaten!K984&gt;=Einstellungen!$C$26,3,IF(Kundendaten!K984&gt;=Einstellungen!$C$27,2,1)))))))</f>
        <v/>
      </c>
      <c r="M983" s="37" t="str">
        <f>IF(Kundendaten!C984="","",IF(J983&lt;0,-1,IF(J983&gt;Einstellungen!$C$11,0,IF(Kundendaten!L984&gt;=Einstellungen!$C$32,5,IF(Kundendaten!L984&gt;=Einstellungen!$C$33,4,IF(Kundendaten!L984&gt;=Einstellungen!$C$34,3,IF(Kundendaten!L984&gt;=Einstellungen!$C$35,2,1)))))))</f>
        <v/>
      </c>
      <c r="N983" s="37" t="str">
        <f>IF(Kundendaten!C984="","",IF(K983=-1,"",IF(K983=0,0,IF(SUM(Einstellungen!$G$15,Einstellungen!$G$24,Einstellungen!$G$32)&lt;&gt;100,"—",ROUND((K983*Einstellungen!$G$15+L983*Einstellungen!$G$24+M983*Einstellungen!$G$32)/100,1)))))</f>
        <v/>
      </c>
      <c r="O983" s="37" t="str">
        <f>IF(Kundendaten!C984="","",IF(K983=-1,"⚠ Datenfehler",IF(K983=0,"Inaktiv",IF(SUM(Einstellungen!$G$15,Einstellungen!$G$24,Einstellungen!$G$32)&lt;&gt;100,"—",IF(N983&gt;=4,"Champion",IF(N983&gt;=3,"Entwicklung",IF(N983&gt;=2,"Gefährdet","Abwanderung")))))))</f>
        <v/>
      </c>
    </row>
    <row r="984" spans="2:15" ht="14.25" customHeight="1" x14ac:dyDescent="0.35">
      <c r="B984" s="37" t="str">
        <f>IF(Kundendaten!C985="","",Kundendaten!B985)</f>
        <v/>
      </c>
      <c r="C984" s="38" t="str">
        <f>IF(Kundendaten!C985="","",IF(Kundendaten!C985="","",Kundendaten!C985))</f>
        <v/>
      </c>
      <c r="D984" s="38" t="str">
        <f>IF(Kundendaten!C985="","",IF(Kundendaten!D985="","",Kundendaten!D985))</f>
        <v/>
      </c>
      <c r="E984" s="38" t="str">
        <f>IF(Kundendaten!C985="","",IF(Kundendaten!E985="","",Kundendaten!E985))</f>
        <v/>
      </c>
      <c r="F984" s="38" t="str">
        <f>IF(Kundendaten!C985="","",IF(Kundendaten!F985="","",Kundendaten!F985))</f>
        <v/>
      </c>
      <c r="G984" s="37" t="str">
        <f>IF(Kundendaten!C985="","",IF(Kundendaten!G985="","",Kundendaten!G985))</f>
        <v/>
      </c>
      <c r="H984" s="38" t="str">
        <f>IF(Kundendaten!C985="","",IF(Kundendaten!H985="","",Kundendaten!H985))</f>
        <v/>
      </c>
      <c r="I984" s="37" t="str">
        <f>IF(Kundendaten!C985="","",IF(Kundendaten!I985="","",IF(OR(UPPER(Kundendaten!I985)="D",UPPER(Kundendaten!I985)="DE",UPPER(Kundendaten!I985)="DEU",UPPER(Kundendaten!I985)="DEUTSCHLAND",UPPER(Kundendaten!I985)="GERMANY",UPPER(Kundendaten!I985)="GER"),"",IFERROR(UPPER(VLOOKUP(UPPER(Kundendaten!I985),Laendercodes!$A:$B,2,FALSE())),UPPER(Kundendaten!I985)))))</f>
        <v/>
      </c>
      <c r="J984" s="59" t="str">
        <f>IF(Kundendaten!C985="","",Einstellungen!$C$9-Kundendaten!J985)</f>
        <v/>
      </c>
      <c r="K984" s="37" t="str">
        <f>IF(Kundendaten!C985="","",IF(J984&lt;0,-1,IF(J984&gt;Einstellungen!$C$11,0,IF(J984&lt;=Einstellungen!$D$15,5,IF(J984&lt;=Einstellungen!$D$16,4,IF(J984&lt;=Einstellungen!$D$17,3,IF(J984&lt;=Einstellungen!$D$18,2,1)))))))</f>
        <v/>
      </c>
      <c r="L984" s="37" t="str">
        <f>IF(Kundendaten!C985="","",IF(J984&lt;0,-1,IF(J984&gt;Einstellungen!$C$11,0,IF(Kundendaten!K985&gt;=Einstellungen!$C$24,5,IF(Kundendaten!K985&gt;=Einstellungen!$C$25,4,IF(Kundendaten!K985&gt;=Einstellungen!$C$26,3,IF(Kundendaten!K985&gt;=Einstellungen!$C$27,2,1)))))))</f>
        <v/>
      </c>
      <c r="M984" s="37" t="str">
        <f>IF(Kundendaten!C985="","",IF(J984&lt;0,-1,IF(J984&gt;Einstellungen!$C$11,0,IF(Kundendaten!L985&gt;=Einstellungen!$C$32,5,IF(Kundendaten!L985&gt;=Einstellungen!$C$33,4,IF(Kundendaten!L985&gt;=Einstellungen!$C$34,3,IF(Kundendaten!L985&gt;=Einstellungen!$C$35,2,1)))))))</f>
        <v/>
      </c>
      <c r="N984" s="37" t="str">
        <f>IF(Kundendaten!C985="","",IF(K984=-1,"",IF(K984=0,0,IF(SUM(Einstellungen!$G$15,Einstellungen!$G$24,Einstellungen!$G$32)&lt;&gt;100,"—",ROUND((K984*Einstellungen!$G$15+L984*Einstellungen!$G$24+M984*Einstellungen!$G$32)/100,1)))))</f>
        <v/>
      </c>
      <c r="O984" s="37" t="str">
        <f>IF(Kundendaten!C985="","",IF(K984=-1,"⚠ Datenfehler",IF(K984=0,"Inaktiv",IF(SUM(Einstellungen!$G$15,Einstellungen!$G$24,Einstellungen!$G$32)&lt;&gt;100,"—",IF(N984&gt;=4,"Champion",IF(N984&gt;=3,"Entwicklung",IF(N984&gt;=2,"Gefährdet","Abwanderung")))))))</f>
        <v/>
      </c>
    </row>
    <row r="985" spans="2:15" ht="14.25" customHeight="1" x14ac:dyDescent="0.35">
      <c r="B985" s="37" t="str">
        <f>IF(Kundendaten!C986="","",Kundendaten!B986)</f>
        <v/>
      </c>
      <c r="C985" s="38" t="str">
        <f>IF(Kundendaten!C986="","",IF(Kundendaten!C986="","",Kundendaten!C986))</f>
        <v/>
      </c>
      <c r="D985" s="38" t="str">
        <f>IF(Kundendaten!C986="","",IF(Kundendaten!D986="","",Kundendaten!D986))</f>
        <v/>
      </c>
      <c r="E985" s="38" t="str">
        <f>IF(Kundendaten!C986="","",IF(Kundendaten!E986="","",Kundendaten!E986))</f>
        <v/>
      </c>
      <c r="F985" s="38" t="str">
        <f>IF(Kundendaten!C986="","",IF(Kundendaten!F986="","",Kundendaten!F986))</f>
        <v/>
      </c>
      <c r="G985" s="37" t="str">
        <f>IF(Kundendaten!C986="","",IF(Kundendaten!G986="","",Kundendaten!G986))</f>
        <v/>
      </c>
      <c r="H985" s="38" t="str">
        <f>IF(Kundendaten!C986="","",IF(Kundendaten!H986="","",Kundendaten!H986))</f>
        <v/>
      </c>
      <c r="I985" s="37" t="str">
        <f>IF(Kundendaten!C986="","",IF(Kundendaten!I986="","",IF(OR(UPPER(Kundendaten!I986)="D",UPPER(Kundendaten!I986)="DE",UPPER(Kundendaten!I986)="DEU",UPPER(Kundendaten!I986)="DEUTSCHLAND",UPPER(Kundendaten!I986)="GERMANY",UPPER(Kundendaten!I986)="GER"),"",IFERROR(UPPER(VLOOKUP(UPPER(Kundendaten!I986),Laendercodes!$A:$B,2,FALSE())),UPPER(Kundendaten!I986)))))</f>
        <v/>
      </c>
      <c r="J985" s="59" t="str">
        <f>IF(Kundendaten!C986="","",Einstellungen!$C$9-Kundendaten!J986)</f>
        <v/>
      </c>
      <c r="K985" s="37" t="str">
        <f>IF(Kundendaten!C986="","",IF(J985&lt;0,-1,IF(J985&gt;Einstellungen!$C$11,0,IF(J985&lt;=Einstellungen!$D$15,5,IF(J985&lt;=Einstellungen!$D$16,4,IF(J985&lt;=Einstellungen!$D$17,3,IF(J985&lt;=Einstellungen!$D$18,2,1)))))))</f>
        <v/>
      </c>
      <c r="L985" s="37" t="str">
        <f>IF(Kundendaten!C986="","",IF(J985&lt;0,-1,IF(J985&gt;Einstellungen!$C$11,0,IF(Kundendaten!K986&gt;=Einstellungen!$C$24,5,IF(Kundendaten!K986&gt;=Einstellungen!$C$25,4,IF(Kundendaten!K986&gt;=Einstellungen!$C$26,3,IF(Kundendaten!K986&gt;=Einstellungen!$C$27,2,1)))))))</f>
        <v/>
      </c>
      <c r="M985" s="37" t="str">
        <f>IF(Kundendaten!C986="","",IF(J985&lt;0,-1,IF(J985&gt;Einstellungen!$C$11,0,IF(Kundendaten!L986&gt;=Einstellungen!$C$32,5,IF(Kundendaten!L986&gt;=Einstellungen!$C$33,4,IF(Kundendaten!L986&gt;=Einstellungen!$C$34,3,IF(Kundendaten!L986&gt;=Einstellungen!$C$35,2,1)))))))</f>
        <v/>
      </c>
      <c r="N985" s="37" t="str">
        <f>IF(Kundendaten!C986="","",IF(K985=-1,"",IF(K985=0,0,IF(SUM(Einstellungen!$G$15,Einstellungen!$G$24,Einstellungen!$G$32)&lt;&gt;100,"—",ROUND((K985*Einstellungen!$G$15+L985*Einstellungen!$G$24+M985*Einstellungen!$G$32)/100,1)))))</f>
        <v/>
      </c>
      <c r="O985" s="37" t="str">
        <f>IF(Kundendaten!C986="","",IF(K985=-1,"⚠ Datenfehler",IF(K985=0,"Inaktiv",IF(SUM(Einstellungen!$G$15,Einstellungen!$G$24,Einstellungen!$G$32)&lt;&gt;100,"—",IF(N985&gt;=4,"Champion",IF(N985&gt;=3,"Entwicklung",IF(N985&gt;=2,"Gefährdet","Abwanderung")))))))</f>
        <v/>
      </c>
    </row>
    <row r="986" spans="2:15" ht="14.25" customHeight="1" x14ac:dyDescent="0.35">
      <c r="B986" s="37" t="str">
        <f>IF(Kundendaten!C987="","",Kundendaten!B987)</f>
        <v/>
      </c>
      <c r="C986" s="38" t="str">
        <f>IF(Kundendaten!C987="","",IF(Kundendaten!C987="","",Kundendaten!C987))</f>
        <v/>
      </c>
      <c r="D986" s="38" t="str">
        <f>IF(Kundendaten!C987="","",IF(Kundendaten!D987="","",Kundendaten!D987))</f>
        <v/>
      </c>
      <c r="E986" s="38" t="str">
        <f>IF(Kundendaten!C987="","",IF(Kundendaten!E987="","",Kundendaten!E987))</f>
        <v/>
      </c>
      <c r="F986" s="38" t="str">
        <f>IF(Kundendaten!C987="","",IF(Kundendaten!F987="","",Kundendaten!F987))</f>
        <v/>
      </c>
      <c r="G986" s="37" t="str">
        <f>IF(Kundendaten!C987="","",IF(Kundendaten!G987="","",Kundendaten!G987))</f>
        <v/>
      </c>
      <c r="H986" s="38" t="str">
        <f>IF(Kundendaten!C987="","",IF(Kundendaten!H987="","",Kundendaten!H987))</f>
        <v/>
      </c>
      <c r="I986" s="37" t="str">
        <f>IF(Kundendaten!C987="","",IF(Kundendaten!I987="","",IF(OR(UPPER(Kundendaten!I987)="D",UPPER(Kundendaten!I987)="DE",UPPER(Kundendaten!I987)="DEU",UPPER(Kundendaten!I987)="DEUTSCHLAND",UPPER(Kundendaten!I987)="GERMANY",UPPER(Kundendaten!I987)="GER"),"",IFERROR(UPPER(VLOOKUP(UPPER(Kundendaten!I987),Laendercodes!$A:$B,2,FALSE())),UPPER(Kundendaten!I987)))))</f>
        <v/>
      </c>
      <c r="J986" s="59" t="str">
        <f>IF(Kundendaten!C987="","",Einstellungen!$C$9-Kundendaten!J987)</f>
        <v/>
      </c>
      <c r="K986" s="37" t="str">
        <f>IF(Kundendaten!C987="","",IF(J986&lt;0,-1,IF(J986&gt;Einstellungen!$C$11,0,IF(J986&lt;=Einstellungen!$D$15,5,IF(J986&lt;=Einstellungen!$D$16,4,IF(J986&lt;=Einstellungen!$D$17,3,IF(J986&lt;=Einstellungen!$D$18,2,1)))))))</f>
        <v/>
      </c>
      <c r="L986" s="37" t="str">
        <f>IF(Kundendaten!C987="","",IF(J986&lt;0,-1,IF(J986&gt;Einstellungen!$C$11,0,IF(Kundendaten!K987&gt;=Einstellungen!$C$24,5,IF(Kundendaten!K987&gt;=Einstellungen!$C$25,4,IF(Kundendaten!K987&gt;=Einstellungen!$C$26,3,IF(Kundendaten!K987&gt;=Einstellungen!$C$27,2,1)))))))</f>
        <v/>
      </c>
      <c r="M986" s="37" t="str">
        <f>IF(Kundendaten!C987="","",IF(J986&lt;0,-1,IF(J986&gt;Einstellungen!$C$11,0,IF(Kundendaten!L987&gt;=Einstellungen!$C$32,5,IF(Kundendaten!L987&gt;=Einstellungen!$C$33,4,IF(Kundendaten!L987&gt;=Einstellungen!$C$34,3,IF(Kundendaten!L987&gt;=Einstellungen!$C$35,2,1)))))))</f>
        <v/>
      </c>
      <c r="N986" s="37" t="str">
        <f>IF(Kundendaten!C987="","",IF(K986=-1,"",IF(K986=0,0,IF(SUM(Einstellungen!$G$15,Einstellungen!$G$24,Einstellungen!$G$32)&lt;&gt;100,"—",ROUND((K986*Einstellungen!$G$15+L986*Einstellungen!$G$24+M986*Einstellungen!$G$32)/100,1)))))</f>
        <v/>
      </c>
      <c r="O986" s="37" t="str">
        <f>IF(Kundendaten!C987="","",IF(K986=-1,"⚠ Datenfehler",IF(K986=0,"Inaktiv",IF(SUM(Einstellungen!$G$15,Einstellungen!$G$24,Einstellungen!$G$32)&lt;&gt;100,"—",IF(N986&gt;=4,"Champion",IF(N986&gt;=3,"Entwicklung",IF(N986&gt;=2,"Gefährdet","Abwanderung")))))))</f>
        <v/>
      </c>
    </row>
    <row r="987" spans="2:15" ht="14.25" customHeight="1" x14ac:dyDescent="0.35">
      <c r="B987" s="37" t="str">
        <f>IF(Kundendaten!C988="","",Kundendaten!B988)</f>
        <v/>
      </c>
      <c r="C987" s="38" t="str">
        <f>IF(Kundendaten!C988="","",IF(Kundendaten!C988="","",Kundendaten!C988))</f>
        <v/>
      </c>
      <c r="D987" s="38" t="str">
        <f>IF(Kundendaten!C988="","",IF(Kundendaten!D988="","",Kundendaten!D988))</f>
        <v/>
      </c>
      <c r="E987" s="38" t="str">
        <f>IF(Kundendaten!C988="","",IF(Kundendaten!E988="","",Kundendaten!E988))</f>
        <v/>
      </c>
      <c r="F987" s="38" t="str">
        <f>IF(Kundendaten!C988="","",IF(Kundendaten!F988="","",Kundendaten!F988))</f>
        <v/>
      </c>
      <c r="G987" s="37" t="str">
        <f>IF(Kundendaten!C988="","",IF(Kundendaten!G988="","",Kundendaten!G988))</f>
        <v/>
      </c>
      <c r="H987" s="38" t="str">
        <f>IF(Kundendaten!C988="","",IF(Kundendaten!H988="","",Kundendaten!H988))</f>
        <v/>
      </c>
      <c r="I987" s="37" t="str">
        <f>IF(Kundendaten!C988="","",IF(Kundendaten!I988="","",IF(OR(UPPER(Kundendaten!I988)="D",UPPER(Kundendaten!I988)="DE",UPPER(Kundendaten!I988)="DEU",UPPER(Kundendaten!I988)="DEUTSCHLAND",UPPER(Kundendaten!I988)="GERMANY",UPPER(Kundendaten!I988)="GER"),"",IFERROR(UPPER(VLOOKUP(UPPER(Kundendaten!I988),Laendercodes!$A:$B,2,FALSE())),UPPER(Kundendaten!I988)))))</f>
        <v/>
      </c>
      <c r="J987" s="59" t="str">
        <f>IF(Kundendaten!C988="","",Einstellungen!$C$9-Kundendaten!J988)</f>
        <v/>
      </c>
      <c r="K987" s="37" t="str">
        <f>IF(Kundendaten!C988="","",IF(J987&lt;0,-1,IF(J987&gt;Einstellungen!$C$11,0,IF(J987&lt;=Einstellungen!$D$15,5,IF(J987&lt;=Einstellungen!$D$16,4,IF(J987&lt;=Einstellungen!$D$17,3,IF(J987&lt;=Einstellungen!$D$18,2,1)))))))</f>
        <v/>
      </c>
      <c r="L987" s="37" t="str">
        <f>IF(Kundendaten!C988="","",IF(J987&lt;0,-1,IF(J987&gt;Einstellungen!$C$11,0,IF(Kundendaten!K988&gt;=Einstellungen!$C$24,5,IF(Kundendaten!K988&gt;=Einstellungen!$C$25,4,IF(Kundendaten!K988&gt;=Einstellungen!$C$26,3,IF(Kundendaten!K988&gt;=Einstellungen!$C$27,2,1)))))))</f>
        <v/>
      </c>
      <c r="M987" s="37" t="str">
        <f>IF(Kundendaten!C988="","",IF(J987&lt;0,-1,IF(J987&gt;Einstellungen!$C$11,0,IF(Kundendaten!L988&gt;=Einstellungen!$C$32,5,IF(Kundendaten!L988&gt;=Einstellungen!$C$33,4,IF(Kundendaten!L988&gt;=Einstellungen!$C$34,3,IF(Kundendaten!L988&gt;=Einstellungen!$C$35,2,1)))))))</f>
        <v/>
      </c>
      <c r="N987" s="37" t="str">
        <f>IF(Kundendaten!C988="","",IF(K987=-1,"",IF(K987=0,0,IF(SUM(Einstellungen!$G$15,Einstellungen!$G$24,Einstellungen!$G$32)&lt;&gt;100,"—",ROUND((K987*Einstellungen!$G$15+L987*Einstellungen!$G$24+M987*Einstellungen!$G$32)/100,1)))))</f>
        <v/>
      </c>
      <c r="O987" s="37" t="str">
        <f>IF(Kundendaten!C988="","",IF(K987=-1,"⚠ Datenfehler",IF(K987=0,"Inaktiv",IF(SUM(Einstellungen!$G$15,Einstellungen!$G$24,Einstellungen!$G$32)&lt;&gt;100,"—",IF(N987&gt;=4,"Champion",IF(N987&gt;=3,"Entwicklung",IF(N987&gt;=2,"Gefährdet","Abwanderung")))))))</f>
        <v/>
      </c>
    </row>
    <row r="988" spans="2:15" ht="14.25" customHeight="1" x14ac:dyDescent="0.35">
      <c r="B988" s="37" t="str">
        <f>IF(Kundendaten!C989="","",Kundendaten!B989)</f>
        <v/>
      </c>
      <c r="C988" s="38" t="str">
        <f>IF(Kundendaten!C989="","",IF(Kundendaten!C989="","",Kundendaten!C989))</f>
        <v/>
      </c>
      <c r="D988" s="38" t="str">
        <f>IF(Kundendaten!C989="","",IF(Kundendaten!D989="","",Kundendaten!D989))</f>
        <v/>
      </c>
      <c r="E988" s="38" t="str">
        <f>IF(Kundendaten!C989="","",IF(Kundendaten!E989="","",Kundendaten!E989))</f>
        <v/>
      </c>
      <c r="F988" s="38" t="str">
        <f>IF(Kundendaten!C989="","",IF(Kundendaten!F989="","",Kundendaten!F989))</f>
        <v/>
      </c>
      <c r="G988" s="37" t="str">
        <f>IF(Kundendaten!C989="","",IF(Kundendaten!G989="","",Kundendaten!G989))</f>
        <v/>
      </c>
      <c r="H988" s="38" t="str">
        <f>IF(Kundendaten!C989="","",IF(Kundendaten!H989="","",Kundendaten!H989))</f>
        <v/>
      </c>
      <c r="I988" s="37" t="str">
        <f>IF(Kundendaten!C989="","",IF(Kundendaten!I989="","",IF(OR(UPPER(Kundendaten!I989)="D",UPPER(Kundendaten!I989)="DE",UPPER(Kundendaten!I989)="DEU",UPPER(Kundendaten!I989)="DEUTSCHLAND",UPPER(Kundendaten!I989)="GERMANY",UPPER(Kundendaten!I989)="GER"),"",IFERROR(UPPER(VLOOKUP(UPPER(Kundendaten!I989),Laendercodes!$A:$B,2,FALSE())),UPPER(Kundendaten!I989)))))</f>
        <v/>
      </c>
      <c r="J988" s="59" t="str">
        <f>IF(Kundendaten!C989="","",Einstellungen!$C$9-Kundendaten!J989)</f>
        <v/>
      </c>
      <c r="K988" s="37" t="str">
        <f>IF(Kundendaten!C989="","",IF(J988&lt;0,-1,IF(J988&gt;Einstellungen!$C$11,0,IF(J988&lt;=Einstellungen!$D$15,5,IF(J988&lt;=Einstellungen!$D$16,4,IF(J988&lt;=Einstellungen!$D$17,3,IF(J988&lt;=Einstellungen!$D$18,2,1)))))))</f>
        <v/>
      </c>
      <c r="L988" s="37" t="str">
        <f>IF(Kundendaten!C989="","",IF(J988&lt;0,-1,IF(J988&gt;Einstellungen!$C$11,0,IF(Kundendaten!K989&gt;=Einstellungen!$C$24,5,IF(Kundendaten!K989&gt;=Einstellungen!$C$25,4,IF(Kundendaten!K989&gt;=Einstellungen!$C$26,3,IF(Kundendaten!K989&gt;=Einstellungen!$C$27,2,1)))))))</f>
        <v/>
      </c>
      <c r="M988" s="37" t="str">
        <f>IF(Kundendaten!C989="","",IF(J988&lt;0,-1,IF(J988&gt;Einstellungen!$C$11,0,IF(Kundendaten!L989&gt;=Einstellungen!$C$32,5,IF(Kundendaten!L989&gt;=Einstellungen!$C$33,4,IF(Kundendaten!L989&gt;=Einstellungen!$C$34,3,IF(Kundendaten!L989&gt;=Einstellungen!$C$35,2,1)))))))</f>
        <v/>
      </c>
      <c r="N988" s="37" t="str">
        <f>IF(Kundendaten!C989="","",IF(K988=-1,"",IF(K988=0,0,IF(SUM(Einstellungen!$G$15,Einstellungen!$G$24,Einstellungen!$G$32)&lt;&gt;100,"—",ROUND((K988*Einstellungen!$G$15+L988*Einstellungen!$G$24+M988*Einstellungen!$G$32)/100,1)))))</f>
        <v/>
      </c>
      <c r="O988" s="37" t="str">
        <f>IF(Kundendaten!C989="","",IF(K988=-1,"⚠ Datenfehler",IF(K988=0,"Inaktiv",IF(SUM(Einstellungen!$G$15,Einstellungen!$G$24,Einstellungen!$G$32)&lt;&gt;100,"—",IF(N988&gt;=4,"Champion",IF(N988&gt;=3,"Entwicklung",IF(N988&gt;=2,"Gefährdet","Abwanderung")))))))</f>
        <v/>
      </c>
    </row>
    <row r="989" spans="2:15" ht="14.25" customHeight="1" x14ac:dyDescent="0.35">
      <c r="B989" s="37" t="str">
        <f>IF(Kundendaten!C990="","",Kundendaten!B990)</f>
        <v/>
      </c>
      <c r="C989" s="38" t="str">
        <f>IF(Kundendaten!C990="","",IF(Kundendaten!C990="","",Kundendaten!C990))</f>
        <v/>
      </c>
      <c r="D989" s="38" t="str">
        <f>IF(Kundendaten!C990="","",IF(Kundendaten!D990="","",Kundendaten!D990))</f>
        <v/>
      </c>
      <c r="E989" s="38" t="str">
        <f>IF(Kundendaten!C990="","",IF(Kundendaten!E990="","",Kundendaten!E990))</f>
        <v/>
      </c>
      <c r="F989" s="38" t="str">
        <f>IF(Kundendaten!C990="","",IF(Kundendaten!F990="","",Kundendaten!F990))</f>
        <v/>
      </c>
      <c r="G989" s="37" t="str">
        <f>IF(Kundendaten!C990="","",IF(Kundendaten!G990="","",Kundendaten!G990))</f>
        <v/>
      </c>
      <c r="H989" s="38" t="str">
        <f>IF(Kundendaten!C990="","",IF(Kundendaten!H990="","",Kundendaten!H990))</f>
        <v/>
      </c>
      <c r="I989" s="37" t="str">
        <f>IF(Kundendaten!C990="","",IF(Kundendaten!I990="","",IF(OR(UPPER(Kundendaten!I990)="D",UPPER(Kundendaten!I990)="DE",UPPER(Kundendaten!I990)="DEU",UPPER(Kundendaten!I990)="DEUTSCHLAND",UPPER(Kundendaten!I990)="GERMANY",UPPER(Kundendaten!I990)="GER"),"",IFERROR(UPPER(VLOOKUP(UPPER(Kundendaten!I990),Laendercodes!$A:$B,2,FALSE())),UPPER(Kundendaten!I990)))))</f>
        <v/>
      </c>
      <c r="J989" s="59" t="str">
        <f>IF(Kundendaten!C990="","",Einstellungen!$C$9-Kundendaten!J990)</f>
        <v/>
      </c>
      <c r="K989" s="37" t="str">
        <f>IF(Kundendaten!C990="","",IF(J989&lt;0,-1,IF(J989&gt;Einstellungen!$C$11,0,IF(J989&lt;=Einstellungen!$D$15,5,IF(J989&lt;=Einstellungen!$D$16,4,IF(J989&lt;=Einstellungen!$D$17,3,IF(J989&lt;=Einstellungen!$D$18,2,1)))))))</f>
        <v/>
      </c>
      <c r="L989" s="37" t="str">
        <f>IF(Kundendaten!C990="","",IF(J989&lt;0,-1,IF(J989&gt;Einstellungen!$C$11,0,IF(Kundendaten!K990&gt;=Einstellungen!$C$24,5,IF(Kundendaten!K990&gt;=Einstellungen!$C$25,4,IF(Kundendaten!K990&gt;=Einstellungen!$C$26,3,IF(Kundendaten!K990&gt;=Einstellungen!$C$27,2,1)))))))</f>
        <v/>
      </c>
      <c r="M989" s="37" t="str">
        <f>IF(Kundendaten!C990="","",IF(J989&lt;0,-1,IF(J989&gt;Einstellungen!$C$11,0,IF(Kundendaten!L990&gt;=Einstellungen!$C$32,5,IF(Kundendaten!L990&gt;=Einstellungen!$C$33,4,IF(Kundendaten!L990&gt;=Einstellungen!$C$34,3,IF(Kundendaten!L990&gt;=Einstellungen!$C$35,2,1)))))))</f>
        <v/>
      </c>
      <c r="N989" s="37" t="str">
        <f>IF(Kundendaten!C990="","",IF(K989=-1,"",IF(K989=0,0,IF(SUM(Einstellungen!$G$15,Einstellungen!$G$24,Einstellungen!$G$32)&lt;&gt;100,"—",ROUND((K989*Einstellungen!$G$15+L989*Einstellungen!$G$24+M989*Einstellungen!$G$32)/100,1)))))</f>
        <v/>
      </c>
      <c r="O989" s="37" t="str">
        <f>IF(Kundendaten!C990="","",IF(K989=-1,"⚠ Datenfehler",IF(K989=0,"Inaktiv",IF(SUM(Einstellungen!$G$15,Einstellungen!$G$24,Einstellungen!$G$32)&lt;&gt;100,"—",IF(N989&gt;=4,"Champion",IF(N989&gt;=3,"Entwicklung",IF(N989&gt;=2,"Gefährdet","Abwanderung")))))))</f>
        <v/>
      </c>
    </row>
    <row r="990" spans="2:15" ht="14.25" customHeight="1" x14ac:dyDescent="0.35">
      <c r="B990" s="37" t="str">
        <f>IF(Kundendaten!C991="","",Kundendaten!B991)</f>
        <v/>
      </c>
      <c r="C990" s="38" t="str">
        <f>IF(Kundendaten!C991="","",IF(Kundendaten!C991="","",Kundendaten!C991))</f>
        <v/>
      </c>
      <c r="D990" s="38" t="str">
        <f>IF(Kundendaten!C991="","",IF(Kundendaten!D991="","",Kundendaten!D991))</f>
        <v/>
      </c>
      <c r="E990" s="38" t="str">
        <f>IF(Kundendaten!C991="","",IF(Kundendaten!E991="","",Kundendaten!E991))</f>
        <v/>
      </c>
      <c r="F990" s="38" t="str">
        <f>IF(Kundendaten!C991="","",IF(Kundendaten!F991="","",Kundendaten!F991))</f>
        <v/>
      </c>
      <c r="G990" s="37" t="str">
        <f>IF(Kundendaten!C991="","",IF(Kundendaten!G991="","",Kundendaten!G991))</f>
        <v/>
      </c>
      <c r="H990" s="38" t="str">
        <f>IF(Kundendaten!C991="","",IF(Kundendaten!H991="","",Kundendaten!H991))</f>
        <v/>
      </c>
      <c r="I990" s="37" t="str">
        <f>IF(Kundendaten!C991="","",IF(Kundendaten!I991="","",IF(OR(UPPER(Kundendaten!I991)="D",UPPER(Kundendaten!I991)="DE",UPPER(Kundendaten!I991)="DEU",UPPER(Kundendaten!I991)="DEUTSCHLAND",UPPER(Kundendaten!I991)="GERMANY",UPPER(Kundendaten!I991)="GER"),"",IFERROR(UPPER(VLOOKUP(UPPER(Kundendaten!I991),Laendercodes!$A:$B,2,FALSE())),UPPER(Kundendaten!I991)))))</f>
        <v/>
      </c>
      <c r="J990" s="59" t="str">
        <f>IF(Kundendaten!C991="","",Einstellungen!$C$9-Kundendaten!J991)</f>
        <v/>
      </c>
      <c r="K990" s="37" t="str">
        <f>IF(Kundendaten!C991="","",IF(J990&lt;0,-1,IF(J990&gt;Einstellungen!$C$11,0,IF(J990&lt;=Einstellungen!$D$15,5,IF(J990&lt;=Einstellungen!$D$16,4,IF(J990&lt;=Einstellungen!$D$17,3,IF(J990&lt;=Einstellungen!$D$18,2,1)))))))</f>
        <v/>
      </c>
      <c r="L990" s="37" t="str">
        <f>IF(Kundendaten!C991="","",IF(J990&lt;0,-1,IF(J990&gt;Einstellungen!$C$11,0,IF(Kundendaten!K991&gt;=Einstellungen!$C$24,5,IF(Kundendaten!K991&gt;=Einstellungen!$C$25,4,IF(Kundendaten!K991&gt;=Einstellungen!$C$26,3,IF(Kundendaten!K991&gt;=Einstellungen!$C$27,2,1)))))))</f>
        <v/>
      </c>
      <c r="M990" s="37" t="str">
        <f>IF(Kundendaten!C991="","",IF(J990&lt;0,-1,IF(J990&gt;Einstellungen!$C$11,0,IF(Kundendaten!L991&gt;=Einstellungen!$C$32,5,IF(Kundendaten!L991&gt;=Einstellungen!$C$33,4,IF(Kundendaten!L991&gt;=Einstellungen!$C$34,3,IF(Kundendaten!L991&gt;=Einstellungen!$C$35,2,1)))))))</f>
        <v/>
      </c>
      <c r="N990" s="37" t="str">
        <f>IF(Kundendaten!C991="","",IF(K990=-1,"",IF(K990=0,0,IF(SUM(Einstellungen!$G$15,Einstellungen!$G$24,Einstellungen!$G$32)&lt;&gt;100,"—",ROUND((K990*Einstellungen!$G$15+L990*Einstellungen!$G$24+M990*Einstellungen!$G$32)/100,1)))))</f>
        <v/>
      </c>
      <c r="O990" s="37" t="str">
        <f>IF(Kundendaten!C991="","",IF(K990=-1,"⚠ Datenfehler",IF(K990=0,"Inaktiv",IF(SUM(Einstellungen!$G$15,Einstellungen!$G$24,Einstellungen!$G$32)&lt;&gt;100,"—",IF(N990&gt;=4,"Champion",IF(N990&gt;=3,"Entwicklung",IF(N990&gt;=2,"Gefährdet","Abwanderung")))))))</f>
        <v/>
      </c>
    </row>
    <row r="991" spans="2:15" ht="14.25" customHeight="1" x14ac:dyDescent="0.35">
      <c r="B991" s="37" t="str">
        <f>IF(Kundendaten!C992="","",Kundendaten!B992)</f>
        <v/>
      </c>
      <c r="C991" s="38" t="str">
        <f>IF(Kundendaten!C992="","",IF(Kundendaten!C992="","",Kundendaten!C992))</f>
        <v/>
      </c>
      <c r="D991" s="38" t="str">
        <f>IF(Kundendaten!C992="","",IF(Kundendaten!D992="","",Kundendaten!D992))</f>
        <v/>
      </c>
      <c r="E991" s="38" t="str">
        <f>IF(Kundendaten!C992="","",IF(Kundendaten!E992="","",Kundendaten!E992))</f>
        <v/>
      </c>
      <c r="F991" s="38" t="str">
        <f>IF(Kundendaten!C992="","",IF(Kundendaten!F992="","",Kundendaten!F992))</f>
        <v/>
      </c>
      <c r="G991" s="37" t="str">
        <f>IF(Kundendaten!C992="","",IF(Kundendaten!G992="","",Kundendaten!G992))</f>
        <v/>
      </c>
      <c r="H991" s="38" t="str">
        <f>IF(Kundendaten!C992="","",IF(Kundendaten!H992="","",Kundendaten!H992))</f>
        <v/>
      </c>
      <c r="I991" s="37" t="str">
        <f>IF(Kundendaten!C992="","",IF(Kundendaten!I992="","",IF(OR(UPPER(Kundendaten!I992)="D",UPPER(Kundendaten!I992)="DE",UPPER(Kundendaten!I992)="DEU",UPPER(Kundendaten!I992)="DEUTSCHLAND",UPPER(Kundendaten!I992)="GERMANY",UPPER(Kundendaten!I992)="GER"),"",IFERROR(UPPER(VLOOKUP(UPPER(Kundendaten!I992),Laendercodes!$A:$B,2,FALSE())),UPPER(Kundendaten!I992)))))</f>
        <v/>
      </c>
      <c r="J991" s="59" t="str">
        <f>IF(Kundendaten!C992="","",Einstellungen!$C$9-Kundendaten!J992)</f>
        <v/>
      </c>
      <c r="K991" s="37" t="str">
        <f>IF(Kundendaten!C992="","",IF(J991&lt;0,-1,IF(J991&gt;Einstellungen!$C$11,0,IF(J991&lt;=Einstellungen!$D$15,5,IF(J991&lt;=Einstellungen!$D$16,4,IF(J991&lt;=Einstellungen!$D$17,3,IF(J991&lt;=Einstellungen!$D$18,2,1)))))))</f>
        <v/>
      </c>
      <c r="L991" s="37" t="str">
        <f>IF(Kundendaten!C992="","",IF(J991&lt;0,-1,IF(J991&gt;Einstellungen!$C$11,0,IF(Kundendaten!K992&gt;=Einstellungen!$C$24,5,IF(Kundendaten!K992&gt;=Einstellungen!$C$25,4,IF(Kundendaten!K992&gt;=Einstellungen!$C$26,3,IF(Kundendaten!K992&gt;=Einstellungen!$C$27,2,1)))))))</f>
        <v/>
      </c>
      <c r="M991" s="37" t="str">
        <f>IF(Kundendaten!C992="","",IF(J991&lt;0,-1,IF(J991&gt;Einstellungen!$C$11,0,IF(Kundendaten!L992&gt;=Einstellungen!$C$32,5,IF(Kundendaten!L992&gt;=Einstellungen!$C$33,4,IF(Kundendaten!L992&gt;=Einstellungen!$C$34,3,IF(Kundendaten!L992&gt;=Einstellungen!$C$35,2,1)))))))</f>
        <v/>
      </c>
      <c r="N991" s="37" t="str">
        <f>IF(Kundendaten!C992="","",IF(K991=-1,"",IF(K991=0,0,IF(SUM(Einstellungen!$G$15,Einstellungen!$G$24,Einstellungen!$G$32)&lt;&gt;100,"—",ROUND((K991*Einstellungen!$G$15+L991*Einstellungen!$G$24+M991*Einstellungen!$G$32)/100,1)))))</f>
        <v/>
      </c>
      <c r="O991" s="37" t="str">
        <f>IF(Kundendaten!C992="","",IF(K991=-1,"⚠ Datenfehler",IF(K991=0,"Inaktiv",IF(SUM(Einstellungen!$G$15,Einstellungen!$G$24,Einstellungen!$G$32)&lt;&gt;100,"—",IF(N991&gt;=4,"Champion",IF(N991&gt;=3,"Entwicklung",IF(N991&gt;=2,"Gefährdet","Abwanderung")))))))</f>
        <v/>
      </c>
    </row>
    <row r="992" spans="2:15" ht="14.25" customHeight="1" x14ac:dyDescent="0.35">
      <c r="B992" s="37" t="str">
        <f>IF(Kundendaten!C993="","",Kundendaten!B993)</f>
        <v/>
      </c>
      <c r="C992" s="38" t="str">
        <f>IF(Kundendaten!C993="","",IF(Kundendaten!C993="","",Kundendaten!C993))</f>
        <v/>
      </c>
      <c r="D992" s="38" t="str">
        <f>IF(Kundendaten!C993="","",IF(Kundendaten!D993="","",Kundendaten!D993))</f>
        <v/>
      </c>
      <c r="E992" s="38" t="str">
        <f>IF(Kundendaten!C993="","",IF(Kundendaten!E993="","",Kundendaten!E993))</f>
        <v/>
      </c>
      <c r="F992" s="38" t="str">
        <f>IF(Kundendaten!C993="","",IF(Kundendaten!F993="","",Kundendaten!F993))</f>
        <v/>
      </c>
      <c r="G992" s="37" t="str">
        <f>IF(Kundendaten!C993="","",IF(Kundendaten!G993="","",Kundendaten!G993))</f>
        <v/>
      </c>
      <c r="H992" s="38" t="str">
        <f>IF(Kundendaten!C993="","",IF(Kundendaten!H993="","",Kundendaten!H993))</f>
        <v/>
      </c>
      <c r="I992" s="37" t="str">
        <f>IF(Kundendaten!C993="","",IF(Kundendaten!I993="","",IF(OR(UPPER(Kundendaten!I993)="D",UPPER(Kundendaten!I993)="DE",UPPER(Kundendaten!I993)="DEU",UPPER(Kundendaten!I993)="DEUTSCHLAND",UPPER(Kundendaten!I993)="GERMANY",UPPER(Kundendaten!I993)="GER"),"",IFERROR(UPPER(VLOOKUP(UPPER(Kundendaten!I993),Laendercodes!$A:$B,2,FALSE())),UPPER(Kundendaten!I993)))))</f>
        <v/>
      </c>
      <c r="J992" s="59" t="str">
        <f>IF(Kundendaten!C993="","",Einstellungen!$C$9-Kundendaten!J993)</f>
        <v/>
      </c>
      <c r="K992" s="37" t="str">
        <f>IF(Kundendaten!C993="","",IF(J992&lt;0,-1,IF(J992&gt;Einstellungen!$C$11,0,IF(J992&lt;=Einstellungen!$D$15,5,IF(J992&lt;=Einstellungen!$D$16,4,IF(J992&lt;=Einstellungen!$D$17,3,IF(J992&lt;=Einstellungen!$D$18,2,1)))))))</f>
        <v/>
      </c>
      <c r="L992" s="37" t="str">
        <f>IF(Kundendaten!C993="","",IF(J992&lt;0,-1,IF(J992&gt;Einstellungen!$C$11,0,IF(Kundendaten!K993&gt;=Einstellungen!$C$24,5,IF(Kundendaten!K993&gt;=Einstellungen!$C$25,4,IF(Kundendaten!K993&gt;=Einstellungen!$C$26,3,IF(Kundendaten!K993&gt;=Einstellungen!$C$27,2,1)))))))</f>
        <v/>
      </c>
      <c r="M992" s="37" t="str">
        <f>IF(Kundendaten!C993="","",IF(J992&lt;0,-1,IF(J992&gt;Einstellungen!$C$11,0,IF(Kundendaten!L993&gt;=Einstellungen!$C$32,5,IF(Kundendaten!L993&gt;=Einstellungen!$C$33,4,IF(Kundendaten!L993&gt;=Einstellungen!$C$34,3,IF(Kundendaten!L993&gt;=Einstellungen!$C$35,2,1)))))))</f>
        <v/>
      </c>
      <c r="N992" s="37" t="str">
        <f>IF(Kundendaten!C993="","",IF(K992=-1,"",IF(K992=0,0,IF(SUM(Einstellungen!$G$15,Einstellungen!$G$24,Einstellungen!$G$32)&lt;&gt;100,"—",ROUND((K992*Einstellungen!$G$15+L992*Einstellungen!$G$24+M992*Einstellungen!$G$32)/100,1)))))</f>
        <v/>
      </c>
      <c r="O992" s="37" t="str">
        <f>IF(Kundendaten!C993="","",IF(K992=-1,"⚠ Datenfehler",IF(K992=0,"Inaktiv",IF(SUM(Einstellungen!$G$15,Einstellungen!$G$24,Einstellungen!$G$32)&lt;&gt;100,"—",IF(N992&gt;=4,"Champion",IF(N992&gt;=3,"Entwicklung",IF(N992&gt;=2,"Gefährdet","Abwanderung")))))))</f>
        <v/>
      </c>
    </row>
    <row r="993" spans="2:15" ht="14.25" customHeight="1" x14ac:dyDescent="0.35">
      <c r="B993" s="37" t="str">
        <f>IF(Kundendaten!C994="","",Kundendaten!B994)</f>
        <v/>
      </c>
      <c r="C993" s="38" t="str">
        <f>IF(Kundendaten!C994="","",IF(Kundendaten!C994="","",Kundendaten!C994))</f>
        <v/>
      </c>
      <c r="D993" s="38" t="str">
        <f>IF(Kundendaten!C994="","",IF(Kundendaten!D994="","",Kundendaten!D994))</f>
        <v/>
      </c>
      <c r="E993" s="38" t="str">
        <f>IF(Kundendaten!C994="","",IF(Kundendaten!E994="","",Kundendaten!E994))</f>
        <v/>
      </c>
      <c r="F993" s="38" t="str">
        <f>IF(Kundendaten!C994="","",IF(Kundendaten!F994="","",Kundendaten!F994))</f>
        <v/>
      </c>
      <c r="G993" s="37" t="str">
        <f>IF(Kundendaten!C994="","",IF(Kundendaten!G994="","",Kundendaten!G994))</f>
        <v/>
      </c>
      <c r="H993" s="38" t="str">
        <f>IF(Kundendaten!C994="","",IF(Kundendaten!H994="","",Kundendaten!H994))</f>
        <v/>
      </c>
      <c r="I993" s="37" t="str">
        <f>IF(Kundendaten!C994="","",IF(Kundendaten!I994="","",IF(OR(UPPER(Kundendaten!I994)="D",UPPER(Kundendaten!I994)="DE",UPPER(Kundendaten!I994)="DEU",UPPER(Kundendaten!I994)="DEUTSCHLAND",UPPER(Kundendaten!I994)="GERMANY",UPPER(Kundendaten!I994)="GER"),"",IFERROR(UPPER(VLOOKUP(UPPER(Kundendaten!I994),Laendercodes!$A:$B,2,FALSE())),UPPER(Kundendaten!I994)))))</f>
        <v/>
      </c>
      <c r="J993" s="59" t="str">
        <f>IF(Kundendaten!C994="","",Einstellungen!$C$9-Kundendaten!J994)</f>
        <v/>
      </c>
      <c r="K993" s="37" t="str">
        <f>IF(Kundendaten!C994="","",IF(J993&lt;0,-1,IF(J993&gt;Einstellungen!$C$11,0,IF(J993&lt;=Einstellungen!$D$15,5,IF(J993&lt;=Einstellungen!$D$16,4,IF(J993&lt;=Einstellungen!$D$17,3,IF(J993&lt;=Einstellungen!$D$18,2,1)))))))</f>
        <v/>
      </c>
      <c r="L993" s="37" t="str">
        <f>IF(Kundendaten!C994="","",IF(J993&lt;0,-1,IF(J993&gt;Einstellungen!$C$11,0,IF(Kundendaten!K994&gt;=Einstellungen!$C$24,5,IF(Kundendaten!K994&gt;=Einstellungen!$C$25,4,IF(Kundendaten!K994&gt;=Einstellungen!$C$26,3,IF(Kundendaten!K994&gt;=Einstellungen!$C$27,2,1)))))))</f>
        <v/>
      </c>
      <c r="M993" s="37" t="str">
        <f>IF(Kundendaten!C994="","",IF(J993&lt;0,-1,IF(J993&gt;Einstellungen!$C$11,0,IF(Kundendaten!L994&gt;=Einstellungen!$C$32,5,IF(Kundendaten!L994&gt;=Einstellungen!$C$33,4,IF(Kundendaten!L994&gt;=Einstellungen!$C$34,3,IF(Kundendaten!L994&gt;=Einstellungen!$C$35,2,1)))))))</f>
        <v/>
      </c>
      <c r="N993" s="37" t="str">
        <f>IF(Kundendaten!C994="","",IF(K993=-1,"",IF(K993=0,0,IF(SUM(Einstellungen!$G$15,Einstellungen!$G$24,Einstellungen!$G$32)&lt;&gt;100,"—",ROUND((K993*Einstellungen!$G$15+L993*Einstellungen!$G$24+M993*Einstellungen!$G$32)/100,1)))))</f>
        <v/>
      </c>
      <c r="O993" s="37" t="str">
        <f>IF(Kundendaten!C994="","",IF(K993=-1,"⚠ Datenfehler",IF(K993=0,"Inaktiv",IF(SUM(Einstellungen!$G$15,Einstellungen!$G$24,Einstellungen!$G$32)&lt;&gt;100,"—",IF(N993&gt;=4,"Champion",IF(N993&gt;=3,"Entwicklung",IF(N993&gt;=2,"Gefährdet","Abwanderung")))))))</f>
        <v/>
      </c>
    </row>
    <row r="994" spans="2:15" ht="14.25" customHeight="1" x14ac:dyDescent="0.35">
      <c r="B994" s="37" t="str">
        <f>IF(Kundendaten!C995="","",Kundendaten!B995)</f>
        <v/>
      </c>
      <c r="C994" s="38" t="str">
        <f>IF(Kundendaten!C995="","",IF(Kundendaten!C995="","",Kundendaten!C995))</f>
        <v/>
      </c>
      <c r="D994" s="38" t="str">
        <f>IF(Kundendaten!C995="","",IF(Kundendaten!D995="","",Kundendaten!D995))</f>
        <v/>
      </c>
      <c r="E994" s="38" t="str">
        <f>IF(Kundendaten!C995="","",IF(Kundendaten!E995="","",Kundendaten!E995))</f>
        <v/>
      </c>
      <c r="F994" s="38" t="str">
        <f>IF(Kundendaten!C995="","",IF(Kundendaten!F995="","",Kundendaten!F995))</f>
        <v/>
      </c>
      <c r="G994" s="37" t="str">
        <f>IF(Kundendaten!C995="","",IF(Kundendaten!G995="","",Kundendaten!G995))</f>
        <v/>
      </c>
      <c r="H994" s="38" t="str">
        <f>IF(Kundendaten!C995="","",IF(Kundendaten!H995="","",Kundendaten!H995))</f>
        <v/>
      </c>
      <c r="I994" s="37" t="str">
        <f>IF(Kundendaten!C995="","",IF(Kundendaten!I995="","",IF(OR(UPPER(Kundendaten!I995)="D",UPPER(Kundendaten!I995)="DE",UPPER(Kundendaten!I995)="DEU",UPPER(Kundendaten!I995)="DEUTSCHLAND",UPPER(Kundendaten!I995)="GERMANY",UPPER(Kundendaten!I995)="GER"),"",IFERROR(UPPER(VLOOKUP(UPPER(Kundendaten!I995),Laendercodes!$A:$B,2,FALSE())),UPPER(Kundendaten!I995)))))</f>
        <v/>
      </c>
      <c r="J994" s="59" t="str">
        <f>IF(Kundendaten!C995="","",Einstellungen!$C$9-Kundendaten!J995)</f>
        <v/>
      </c>
      <c r="K994" s="37" t="str">
        <f>IF(Kundendaten!C995="","",IF(J994&lt;0,-1,IF(J994&gt;Einstellungen!$C$11,0,IF(J994&lt;=Einstellungen!$D$15,5,IF(J994&lt;=Einstellungen!$D$16,4,IF(J994&lt;=Einstellungen!$D$17,3,IF(J994&lt;=Einstellungen!$D$18,2,1)))))))</f>
        <v/>
      </c>
      <c r="L994" s="37" t="str">
        <f>IF(Kundendaten!C995="","",IF(J994&lt;0,-1,IF(J994&gt;Einstellungen!$C$11,0,IF(Kundendaten!K995&gt;=Einstellungen!$C$24,5,IF(Kundendaten!K995&gt;=Einstellungen!$C$25,4,IF(Kundendaten!K995&gt;=Einstellungen!$C$26,3,IF(Kundendaten!K995&gt;=Einstellungen!$C$27,2,1)))))))</f>
        <v/>
      </c>
      <c r="M994" s="37" t="str">
        <f>IF(Kundendaten!C995="","",IF(J994&lt;0,-1,IF(J994&gt;Einstellungen!$C$11,0,IF(Kundendaten!L995&gt;=Einstellungen!$C$32,5,IF(Kundendaten!L995&gt;=Einstellungen!$C$33,4,IF(Kundendaten!L995&gt;=Einstellungen!$C$34,3,IF(Kundendaten!L995&gt;=Einstellungen!$C$35,2,1)))))))</f>
        <v/>
      </c>
      <c r="N994" s="37" t="str">
        <f>IF(Kundendaten!C995="","",IF(K994=-1,"",IF(K994=0,0,IF(SUM(Einstellungen!$G$15,Einstellungen!$G$24,Einstellungen!$G$32)&lt;&gt;100,"—",ROUND((K994*Einstellungen!$G$15+L994*Einstellungen!$G$24+M994*Einstellungen!$G$32)/100,1)))))</f>
        <v/>
      </c>
      <c r="O994" s="37" t="str">
        <f>IF(Kundendaten!C995="","",IF(K994=-1,"⚠ Datenfehler",IF(K994=0,"Inaktiv",IF(SUM(Einstellungen!$G$15,Einstellungen!$G$24,Einstellungen!$G$32)&lt;&gt;100,"—",IF(N994&gt;=4,"Champion",IF(N994&gt;=3,"Entwicklung",IF(N994&gt;=2,"Gefährdet","Abwanderung")))))))</f>
        <v/>
      </c>
    </row>
    <row r="995" spans="2:15" ht="14.25" customHeight="1" x14ac:dyDescent="0.35">
      <c r="B995" s="37" t="str">
        <f>IF(Kundendaten!C996="","",Kundendaten!B996)</f>
        <v/>
      </c>
      <c r="C995" s="38" t="str">
        <f>IF(Kundendaten!C996="","",IF(Kundendaten!C996="","",Kundendaten!C996))</f>
        <v/>
      </c>
      <c r="D995" s="38" t="str">
        <f>IF(Kundendaten!C996="","",IF(Kundendaten!D996="","",Kundendaten!D996))</f>
        <v/>
      </c>
      <c r="E995" s="38" t="str">
        <f>IF(Kundendaten!C996="","",IF(Kundendaten!E996="","",Kundendaten!E996))</f>
        <v/>
      </c>
      <c r="F995" s="38" t="str">
        <f>IF(Kundendaten!C996="","",IF(Kundendaten!F996="","",Kundendaten!F996))</f>
        <v/>
      </c>
      <c r="G995" s="37" t="str">
        <f>IF(Kundendaten!C996="","",IF(Kundendaten!G996="","",Kundendaten!G996))</f>
        <v/>
      </c>
      <c r="H995" s="38" t="str">
        <f>IF(Kundendaten!C996="","",IF(Kundendaten!H996="","",Kundendaten!H996))</f>
        <v/>
      </c>
      <c r="I995" s="37" t="str">
        <f>IF(Kundendaten!C996="","",IF(Kundendaten!I996="","",IF(OR(UPPER(Kundendaten!I996)="D",UPPER(Kundendaten!I996)="DE",UPPER(Kundendaten!I996)="DEU",UPPER(Kundendaten!I996)="DEUTSCHLAND",UPPER(Kundendaten!I996)="GERMANY",UPPER(Kundendaten!I996)="GER"),"",IFERROR(UPPER(VLOOKUP(UPPER(Kundendaten!I996),Laendercodes!$A:$B,2,FALSE())),UPPER(Kundendaten!I996)))))</f>
        <v/>
      </c>
      <c r="J995" s="59" t="str">
        <f>IF(Kundendaten!C996="","",Einstellungen!$C$9-Kundendaten!J996)</f>
        <v/>
      </c>
      <c r="K995" s="37" t="str">
        <f>IF(Kundendaten!C996="","",IF(J995&lt;0,-1,IF(J995&gt;Einstellungen!$C$11,0,IF(J995&lt;=Einstellungen!$D$15,5,IF(J995&lt;=Einstellungen!$D$16,4,IF(J995&lt;=Einstellungen!$D$17,3,IF(J995&lt;=Einstellungen!$D$18,2,1)))))))</f>
        <v/>
      </c>
      <c r="L995" s="37" t="str">
        <f>IF(Kundendaten!C996="","",IF(J995&lt;0,-1,IF(J995&gt;Einstellungen!$C$11,0,IF(Kundendaten!K996&gt;=Einstellungen!$C$24,5,IF(Kundendaten!K996&gt;=Einstellungen!$C$25,4,IF(Kundendaten!K996&gt;=Einstellungen!$C$26,3,IF(Kundendaten!K996&gt;=Einstellungen!$C$27,2,1)))))))</f>
        <v/>
      </c>
      <c r="M995" s="37" t="str">
        <f>IF(Kundendaten!C996="","",IF(J995&lt;0,-1,IF(J995&gt;Einstellungen!$C$11,0,IF(Kundendaten!L996&gt;=Einstellungen!$C$32,5,IF(Kundendaten!L996&gt;=Einstellungen!$C$33,4,IF(Kundendaten!L996&gt;=Einstellungen!$C$34,3,IF(Kundendaten!L996&gt;=Einstellungen!$C$35,2,1)))))))</f>
        <v/>
      </c>
      <c r="N995" s="37" t="str">
        <f>IF(Kundendaten!C996="","",IF(K995=-1,"",IF(K995=0,0,IF(SUM(Einstellungen!$G$15,Einstellungen!$G$24,Einstellungen!$G$32)&lt;&gt;100,"—",ROUND((K995*Einstellungen!$G$15+L995*Einstellungen!$G$24+M995*Einstellungen!$G$32)/100,1)))))</f>
        <v/>
      </c>
      <c r="O995" s="37" t="str">
        <f>IF(Kundendaten!C996="","",IF(K995=-1,"⚠ Datenfehler",IF(K995=0,"Inaktiv",IF(SUM(Einstellungen!$G$15,Einstellungen!$G$24,Einstellungen!$G$32)&lt;&gt;100,"—",IF(N995&gt;=4,"Champion",IF(N995&gt;=3,"Entwicklung",IF(N995&gt;=2,"Gefährdet","Abwanderung")))))))</f>
        <v/>
      </c>
    </row>
    <row r="996" spans="2:15" ht="14.25" customHeight="1" x14ac:dyDescent="0.35">
      <c r="B996" s="37" t="str">
        <f>IF(Kundendaten!C997="","",Kundendaten!B997)</f>
        <v/>
      </c>
      <c r="C996" s="38" t="str">
        <f>IF(Kundendaten!C997="","",IF(Kundendaten!C997="","",Kundendaten!C997))</f>
        <v/>
      </c>
      <c r="D996" s="38" t="str">
        <f>IF(Kundendaten!C997="","",IF(Kundendaten!D997="","",Kundendaten!D997))</f>
        <v/>
      </c>
      <c r="E996" s="38" t="str">
        <f>IF(Kundendaten!C997="","",IF(Kundendaten!E997="","",Kundendaten!E997))</f>
        <v/>
      </c>
      <c r="F996" s="38" t="str">
        <f>IF(Kundendaten!C997="","",IF(Kundendaten!F997="","",Kundendaten!F997))</f>
        <v/>
      </c>
      <c r="G996" s="37" t="str">
        <f>IF(Kundendaten!C997="","",IF(Kundendaten!G997="","",Kundendaten!G997))</f>
        <v/>
      </c>
      <c r="H996" s="38" t="str">
        <f>IF(Kundendaten!C997="","",IF(Kundendaten!H997="","",Kundendaten!H997))</f>
        <v/>
      </c>
      <c r="I996" s="37" t="str">
        <f>IF(Kundendaten!C997="","",IF(Kundendaten!I997="","",IF(OR(UPPER(Kundendaten!I997)="D",UPPER(Kundendaten!I997)="DE",UPPER(Kundendaten!I997)="DEU",UPPER(Kundendaten!I997)="DEUTSCHLAND",UPPER(Kundendaten!I997)="GERMANY",UPPER(Kundendaten!I997)="GER"),"",IFERROR(UPPER(VLOOKUP(UPPER(Kundendaten!I997),Laendercodes!$A:$B,2,FALSE())),UPPER(Kundendaten!I997)))))</f>
        <v/>
      </c>
      <c r="J996" s="59" t="str">
        <f>IF(Kundendaten!C997="","",Einstellungen!$C$9-Kundendaten!J997)</f>
        <v/>
      </c>
      <c r="K996" s="37" t="str">
        <f>IF(Kundendaten!C997="","",IF(J996&lt;0,-1,IF(J996&gt;Einstellungen!$C$11,0,IF(J996&lt;=Einstellungen!$D$15,5,IF(J996&lt;=Einstellungen!$D$16,4,IF(J996&lt;=Einstellungen!$D$17,3,IF(J996&lt;=Einstellungen!$D$18,2,1)))))))</f>
        <v/>
      </c>
      <c r="L996" s="37" t="str">
        <f>IF(Kundendaten!C997="","",IF(J996&lt;0,-1,IF(J996&gt;Einstellungen!$C$11,0,IF(Kundendaten!K997&gt;=Einstellungen!$C$24,5,IF(Kundendaten!K997&gt;=Einstellungen!$C$25,4,IF(Kundendaten!K997&gt;=Einstellungen!$C$26,3,IF(Kundendaten!K997&gt;=Einstellungen!$C$27,2,1)))))))</f>
        <v/>
      </c>
      <c r="M996" s="37" t="str">
        <f>IF(Kundendaten!C997="","",IF(J996&lt;0,-1,IF(J996&gt;Einstellungen!$C$11,0,IF(Kundendaten!L997&gt;=Einstellungen!$C$32,5,IF(Kundendaten!L997&gt;=Einstellungen!$C$33,4,IF(Kundendaten!L997&gt;=Einstellungen!$C$34,3,IF(Kundendaten!L997&gt;=Einstellungen!$C$35,2,1)))))))</f>
        <v/>
      </c>
      <c r="N996" s="37" t="str">
        <f>IF(Kundendaten!C997="","",IF(K996=-1,"",IF(K996=0,0,IF(SUM(Einstellungen!$G$15,Einstellungen!$G$24,Einstellungen!$G$32)&lt;&gt;100,"—",ROUND((K996*Einstellungen!$G$15+L996*Einstellungen!$G$24+M996*Einstellungen!$G$32)/100,1)))))</f>
        <v/>
      </c>
      <c r="O996" s="37" t="str">
        <f>IF(Kundendaten!C997="","",IF(K996=-1,"⚠ Datenfehler",IF(K996=0,"Inaktiv",IF(SUM(Einstellungen!$G$15,Einstellungen!$G$24,Einstellungen!$G$32)&lt;&gt;100,"—",IF(N996&gt;=4,"Champion",IF(N996&gt;=3,"Entwicklung",IF(N996&gt;=2,"Gefährdet","Abwanderung")))))))</f>
        <v/>
      </c>
    </row>
    <row r="997" spans="2:15" ht="14.25" customHeight="1" x14ac:dyDescent="0.35">
      <c r="B997" s="37" t="str">
        <f>IF(Kundendaten!C998="","",Kundendaten!B998)</f>
        <v/>
      </c>
      <c r="C997" s="38" t="str">
        <f>IF(Kundendaten!C998="","",IF(Kundendaten!C998="","",Kundendaten!C998))</f>
        <v/>
      </c>
      <c r="D997" s="38" t="str">
        <f>IF(Kundendaten!C998="","",IF(Kundendaten!D998="","",Kundendaten!D998))</f>
        <v/>
      </c>
      <c r="E997" s="38" t="str">
        <f>IF(Kundendaten!C998="","",IF(Kundendaten!E998="","",Kundendaten!E998))</f>
        <v/>
      </c>
      <c r="F997" s="38" t="str">
        <f>IF(Kundendaten!C998="","",IF(Kundendaten!F998="","",Kundendaten!F998))</f>
        <v/>
      </c>
      <c r="G997" s="37" t="str">
        <f>IF(Kundendaten!C998="","",IF(Kundendaten!G998="","",Kundendaten!G998))</f>
        <v/>
      </c>
      <c r="H997" s="38" t="str">
        <f>IF(Kundendaten!C998="","",IF(Kundendaten!H998="","",Kundendaten!H998))</f>
        <v/>
      </c>
      <c r="I997" s="37" t="str">
        <f>IF(Kundendaten!C998="","",IF(Kundendaten!I998="","",IF(OR(UPPER(Kundendaten!I998)="D",UPPER(Kundendaten!I998)="DE",UPPER(Kundendaten!I998)="DEU",UPPER(Kundendaten!I998)="DEUTSCHLAND",UPPER(Kundendaten!I998)="GERMANY",UPPER(Kundendaten!I998)="GER"),"",IFERROR(UPPER(VLOOKUP(UPPER(Kundendaten!I998),Laendercodes!$A:$B,2,FALSE())),UPPER(Kundendaten!I998)))))</f>
        <v/>
      </c>
      <c r="J997" s="59" t="str">
        <f>IF(Kundendaten!C998="","",Einstellungen!$C$9-Kundendaten!J998)</f>
        <v/>
      </c>
      <c r="K997" s="37" t="str">
        <f>IF(Kundendaten!C998="","",IF(J997&lt;0,-1,IF(J997&gt;Einstellungen!$C$11,0,IF(J997&lt;=Einstellungen!$D$15,5,IF(J997&lt;=Einstellungen!$D$16,4,IF(J997&lt;=Einstellungen!$D$17,3,IF(J997&lt;=Einstellungen!$D$18,2,1)))))))</f>
        <v/>
      </c>
      <c r="L997" s="37" t="str">
        <f>IF(Kundendaten!C998="","",IF(J997&lt;0,-1,IF(J997&gt;Einstellungen!$C$11,0,IF(Kundendaten!K998&gt;=Einstellungen!$C$24,5,IF(Kundendaten!K998&gt;=Einstellungen!$C$25,4,IF(Kundendaten!K998&gt;=Einstellungen!$C$26,3,IF(Kundendaten!K998&gt;=Einstellungen!$C$27,2,1)))))))</f>
        <v/>
      </c>
      <c r="M997" s="37" t="str">
        <f>IF(Kundendaten!C998="","",IF(J997&lt;0,-1,IF(J997&gt;Einstellungen!$C$11,0,IF(Kundendaten!L998&gt;=Einstellungen!$C$32,5,IF(Kundendaten!L998&gt;=Einstellungen!$C$33,4,IF(Kundendaten!L998&gt;=Einstellungen!$C$34,3,IF(Kundendaten!L998&gt;=Einstellungen!$C$35,2,1)))))))</f>
        <v/>
      </c>
      <c r="N997" s="37" t="str">
        <f>IF(Kundendaten!C998="","",IF(K997=-1,"",IF(K997=0,0,IF(SUM(Einstellungen!$G$15,Einstellungen!$G$24,Einstellungen!$G$32)&lt;&gt;100,"—",ROUND((K997*Einstellungen!$G$15+L997*Einstellungen!$G$24+M997*Einstellungen!$G$32)/100,1)))))</f>
        <v/>
      </c>
      <c r="O997" s="37" t="str">
        <f>IF(Kundendaten!C998="","",IF(K997=-1,"⚠ Datenfehler",IF(K997=0,"Inaktiv",IF(SUM(Einstellungen!$G$15,Einstellungen!$G$24,Einstellungen!$G$32)&lt;&gt;100,"—",IF(N997&gt;=4,"Champion",IF(N997&gt;=3,"Entwicklung",IF(N997&gt;=2,"Gefährdet","Abwanderung")))))))</f>
        <v/>
      </c>
    </row>
    <row r="998" spans="2:15" ht="14.25" customHeight="1" x14ac:dyDescent="0.35">
      <c r="B998" s="37" t="str">
        <f>IF(Kundendaten!C999="","",Kundendaten!B999)</f>
        <v/>
      </c>
      <c r="C998" s="38" t="str">
        <f>IF(Kundendaten!C999="","",IF(Kundendaten!C999="","",Kundendaten!C999))</f>
        <v/>
      </c>
      <c r="D998" s="38" t="str">
        <f>IF(Kundendaten!C999="","",IF(Kundendaten!D999="","",Kundendaten!D999))</f>
        <v/>
      </c>
      <c r="E998" s="38" t="str">
        <f>IF(Kundendaten!C999="","",IF(Kundendaten!E999="","",Kundendaten!E999))</f>
        <v/>
      </c>
      <c r="F998" s="38" t="str">
        <f>IF(Kundendaten!C999="","",IF(Kundendaten!F999="","",Kundendaten!F999))</f>
        <v/>
      </c>
      <c r="G998" s="37" t="str">
        <f>IF(Kundendaten!C999="","",IF(Kundendaten!G999="","",Kundendaten!G999))</f>
        <v/>
      </c>
      <c r="H998" s="38" t="str">
        <f>IF(Kundendaten!C999="","",IF(Kundendaten!H999="","",Kundendaten!H999))</f>
        <v/>
      </c>
      <c r="I998" s="37" t="str">
        <f>IF(Kundendaten!C999="","",IF(Kundendaten!I999="","",IF(OR(UPPER(Kundendaten!I999)="D",UPPER(Kundendaten!I999)="DE",UPPER(Kundendaten!I999)="DEU",UPPER(Kundendaten!I999)="DEUTSCHLAND",UPPER(Kundendaten!I999)="GERMANY",UPPER(Kundendaten!I999)="GER"),"",IFERROR(UPPER(VLOOKUP(UPPER(Kundendaten!I999),Laendercodes!$A:$B,2,FALSE())),UPPER(Kundendaten!I999)))))</f>
        <v/>
      </c>
      <c r="J998" s="59" t="str">
        <f>IF(Kundendaten!C999="","",Einstellungen!$C$9-Kundendaten!J999)</f>
        <v/>
      </c>
      <c r="K998" s="37" t="str">
        <f>IF(Kundendaten!C999="","",IF(J998&lt;0,-1,IF(J998&gt;Einstellungen!$C$11,0,IF(J998&lt;=Einstellungen!$D$15,5,IF(J998&lt;=Einstellungen!$D$16,4,IF(J998&lt;=Einstellungen!$D$17,3,IF(J998&lt;=Einstellungen!$D$18,2,1)))))))</f>
        <v/>
      </c>
      <c r="L998" s="37" t="str">
        <f>IF(Kundendaten!C999="","",IF(J998&lt;0,-1,IF(J998&gt;Einstellungen!$C$11,0,IF(Kundendaten!K999&gt;=Einstellungen!$C$24,5,IF(Kundendaten!K999&gt;=Einstellungen!$C$25,4,IF(Kundendaten!K999&gt;=Einstellungen!$C$26,3,IF(Kundendaten!K999&gt;=Einstellungen!$C$27,2,1)))))))</f>
        <v/>
      </c>
      <c r="M998" s="37" t="str">
        <f>IF(Kundendaten!C999="","",IF(J998&lt;0,-1,IF(J998&gt;Einstellungen!$C$11,0,IF(Kundendaten!L999&gt;=Einstellungen!$C$32,5,IF(Kundendaten!L999&gt;=Einstellungen!$C$33,4,IF(Kundendaten!L999&gt;=Einstellungen!$C$34,3,IF(Kundendaten!L999&gt;=Einstellungen!$C$35,2,1)))))))</f>
        <v/>
      </c>
      <c r="N998" s="37" t="str">
        <f>IF(Kundendaten!C999="","",IF(K998=-1,"",IF(K998=0,0,IF(SUM(Einstellungen!$G$15,Einstellungen!$G$24,Einstellungen!$G$32)&lt;&gt;100,"—",ROUND((K998*Einstellungen!$G$15+L998*Einstellungen!$G$24+M998*Einstellungen!$G$32)/100,1)))))</f>
        <v/>
      </c>
      <c r="O998" s="37" t="str">
        <f>IF(Kundendaten!C999="","",IF(K998=-1,"⚠ Datenfehler",IF(K998=0,"Inaktiv",IF(SUM(Einstellungen!$G$15,Einstellungen!$G$24,Einstellungen!$G$32)&lt;&gt;100,"—",IF(N998&gt;=4,"Champion",IF(N998&gt;=3,"Entwicklung",IF(N998&gt;=2,"Gefährdet","Abwanderung")))))))</f>
        <v/>
      </c>
    </row>
    <row r="999" spans="2:15" ht="14.25" customHeight="1" x14ac:dyDescent="0.35">
      <c r="B999" s="37" t="str">
        <f>IF(Kundendaten!C1000="","",Kundendaten!B1000)</f>
        <v/>
      </c>
      <c r="C999" s="38" t="str">
        <f>IF(Kundendaten!C1000="","",IF(Kundendaten!C1000="","",Kundendaten!C1000))</f>
        <v/>
      </c>
      <c r="D999" s="38" t="str">
        <f>IF(Kundendaten!C1000="","",IF(Kundendaten!D1000="","",Kundendaten!D1000))</f>
        <v/>
      </c>
      <c r="E999" s="38" t="str">
        <f>IF(Kundendaten!C1000="","",IF(Kundendaten!E1000="","",Kundendaten!E1000))</f>
        <v/>
      </c>
      <c r="F999" s="38" t="str">
        <f>IF(Kundendaten!C1000="","",IF(Kundendaten!F1000="","",Kundendaten!F1000))</f>
        <v/>
      </c>
      <c r="G999" s="37" t="str">
        <f>IF(Kundendaten!C1000="","",IF(Kundendaten!G1000="","",Kundendaten!G1000))</f>
        <v/>
      </c>
      <c r="H999" s="38" t="str">
        <f>IF(Kundendaten!C1000="","",IF(Kundendaten!H1000="","",Kundendaten!H1000))</f>
        <v/>
      </c>
      <c r="I999" s="37" t="str">
        <f>IF(Kundendaten!C1000="","",IF(Kundendaten!I1000="","",IF(OR(UPPER(Kundendaten!I1000)="D",UPPER(Kundendaten!I1000)="DE",UPPER(Kundendaten!I1000)="DEU",UPPER(Kundendaten!I1000)="DEUTSCHLAND",UPPER(Kundendaten!I1000)="GERMANY",UPPER(Kundendaten!I1000)="GER"),"",IFERROR(UPPER(VLOOKUP(UPPER(Kundendaten!I1000),Laendercodes!$A:$B,2,FALSE())),UPPER(Kundendaten!I1000)))))</f>
        <v/>
      </c>
      <c r="J999" s="59" t="str">
        <f>IF(Kundendaten!C1000="","",Einstellungen!$C$9-Kundendaten!J1000)</f>
        <v/>
      </c>
      <c r="K999" s="37" t="str">
        <f>IF(Kundendaten!C1000="","",IF(J999&lt;0,-1,IF(J999&gt;Einstellungen!$C$11,0,IF(J999&lt;=Einstellungen!$D$15,5,IF(J999&lt;=Einstellungen!$D$16,4,IF(J999&lt;=Einstellungen!$D$17,3,IF(J999&lt;=Einstellungen!$D$18,2,1)))))))</f>
        <v/>
      </c>
      <c r="L999" s="37" t="str">
        <f>IF(Kundendaten!C1000="","",IF(J999&lt;0,-1,IF(J999&gt;Einstellungen!$C$11,0,IF(Kundendaten!K1000&gt;=Einstellungen!$C$24,5,IF(Kundendaten!K1000&gt;=Einstellungen!$C$25,4,IF(Kundendaten!K1000&gt;=Einstellungen!$C$26,3,IF(Kundendaten!K1000&gt;=Einstellungen!$C$27,2,1)))))))</f>
        <v/>
      </c>
      <c r="M999" s="37" t="str">
        <f>IF(Kundendaten!C1000="","",IF(J999&lt;0,-1,IF(J999&gt;Einstellungen!$C$11,0,IF(Kundendaten!L1000&gt;=Einstellungen!$C$32,5,IF(Kundendaten!L1000&gt;=Einstellungen!$C$33,4,IF(Kundendaten!L1000&gt;=Einstellungen!$C$34,3,IF(Kundendaten!L1000&gt;=Einstellungen!$C$35,2,1)))))))</f>
        <v/>
      </c>
      <c r="N999" s="37" t="str">
        <f>IF(Kundendaten!C1000="","",IF(K999=-1,"",IF(K999=0,0,IF(SUM(Einstellungen!$G$15,Einstellungen!$G$24,Einstellungen!$G$32)&lt;&gt;100,"—",ROUND((K999*Einstellungen!$G$15+L999*Einstellungen!$G$24+M999*Einstellungen!$G$32)/100,1)))))</f>
        <v/>
      </c>
      <c r="O999" s="37" t="str">
        <f>IF(Kundendaten!C1000="","",IF(K999=-1,"⚠ Datenfehler",IF(K999=0,"Inaktiv",IF(SUM(Einstellungen!$G$15,Einstellungen!$G$24,Einstellungen!$G$32)&lt;&gt;100,"—",IF(N999&gt;=4,"Champion",IF(N999&gt;=3,"Entwicklung",IF(N999&gt;=2,"Gefährdet","Abwanderung")))))))</f>
        <v/>
      </c>
    </row>
    <row r="1000" spans="2:15" ht="14.25" customHeight="1" x14ac:dyDescent="0.35">
      <c r="B1000" s="37" t="str">
        <f>IF(Kundendaten!C1001="","",Kundendaten!B1001)</f>
        <v/>
      </c>
      <c r="C1000" s="38" t="str">
        <f>IF(Kundendaten!C1001="","",IF(Kundendaten!C1001="","",Kundendaten!C1001))</f>
        <v/>
      </c>
      <c r="D1000" s="38" t="str">
        <f>IF(Kundendaten!C1001="","",IF(Kundendaten!D1001="","",Kundendaten!D1001))</f>
        <v/>
      </c>
      <c r="E1000" s="38" t="str">
        <f>IF(Kundendaten!C1001="","",IF(Kundendaten!E1001="","",Kundendaten!E1001))</f>
        <v/>
      </c>
      <c r="F1000" s="38" t="str">
        <f>IF(Kundendaten!C1001="","",IF(Kundendaten!F1001="","",Kundendaten!F1001))</f>
        <v/>
      </c>
      <c r="G1000" s="37" t="str">
        <f>IF(Kundendaten!C1001="","",IF(Kundendaten!G1001="","",Kundendaten!G1001))</f>
        <v/>
      </c>
      <c r="H1000" s="38" t="str">
        <f>IF(Kundendaten!C1001="","",IF(Kundendaten!H1001="","",Kundendaten!H1001))</f>
        <v/>
      </c>
      <c r="I1000" s="37" t="str">
        <f>IF(Kundendaten!C1001="","",IF(Kundendaten!I1001="","",IF(OR(UPPER(Kundendaten!I1001)="D",UPPER(Kundendaten!I1001)="DE",UPPER(Kundendaten!I1001)="DEU",UPPER(Kundendaten!I1001)="DEUTSCHLAND",UPPER(Kundendaten!I1001)="GERMANY",UPPER(Kundendaten!I1001)="GER"),"",IFERROR(UPPER(VLOOKUP(UPPER(Kundendaten!I1001),Laendercodes!$A:$B,2,FALSE())),UPPER(Kundendaten!I1001)))))</f>
        <v/>
      </c>
      <c r="J1000" s="59" t="str">
        <f>IF(Kundendaten!C1001="","",Einstellungen!$C$9-Kundendaten!J1001)</f>
        <v/>
      </c>
      <c r="K1000" s="37" t="str">
        <f>IF(Kundendaten!C1001="","",IF(J1000&lt;0,-1,IF(J1000&gt;Einstellungen!$C$11,0,IF(J1000&lt;=Einstellungen!$D$15,5,IF(J1000&lt;=Einstellungen!$D$16,4,IF(J1000&lt;=Einstellungen!$D$17,3,IF(J1000&lt;=Einstellungen!$D$18,2,1)))))))</f>
        <v/>
      </c>
      <c r="L1000" s="37" t="str">
        <f>IF(Kundendaten!C1001="","",IF(J1000&lt;0,-1,IF(J1000&gt;Einstellungen!$C$11,0,IF(Kundendaten!K1001&gt;=Einstellungen!$C$24,5,IF(Kundendaten!K1001&gt;=Einstellungen!$C$25,4,IF(Kundendaten!K1001&gt;=Einstellungen!$C$26,3,IF(Kundendaten!K1001&gt;=Einstellungen!$C$27,2,1)))))))</f>
        <v/>
      </c>
      <c r="M1000" s="37" t="str">
        <f>IF(Kundendaten!C1001="","",IF(J1000&lt;0,-1,IF(J1000&gt;Einstellungen!$C$11,0,IF(Kundendaten!L1001&gt;=Einstellungen!$C$32,5,IF(Kundendaten!L1001&gt;=Einstellungen!$C$33,4,IF(Kundendaten!L1001&gt;=Einstellungen!$C$34,3,IF(Kundendaten!L1001&gt;=Einstellungen!$C$35,2,1)))))))</f>
        <v/>
      </c>
      <c r="N1000" s="37" t="str">
        <f>IF(Kundendaten!C1001="","",IF(K1000=-1,"",IF(K1000=0,0,IF(SUM(Einstellungen!$G$15,Einstellungen!$G$24,Einstellungen!$G$32)&lt;&gt;100,"—",ROUND((K1000*Einstellungen!$G$15+L1000*Einstellungen!$G$24+M1000*Einstellungen!$G$32)/100,1)))))</f>
        <v/>
      </c>
      <c r="O1000" s="37" t="str">
        <f>IF(Kundendaten!C1001="","",IF(K1000=-1,"⚠ Datenfehler",IF(K1000=0,"Inaktiv",IF(SUM(Einstellungen!$G$15,Einstellungen!$G$24,Einstellungen!$G$32)&lt;&gt;100,"—",IF(N1000&gt;=4,"Champion",IF(N1000&gt;=3,"Entwicklung",IF(N1000&gt;=2,"Gefährdet","Abwanderung")))))))</f>
        <v/>
      </c>
    </row>
    <row r="1001" spans="2:15" ht="14.25" customHeight="1" x14ac:dyDescent="0.35">
      <c r="B1001" s="37" t="str">
        <f>IF(Kundendaten!C1002="","",Kundendaten!B1002)</f>
        <v/>
      </c>
      <c r="C1001" s="38" t="str">
        <f>IF(Kundendaten!C1002="","",IF(Kundendaten!C1002="","",Kundendaten!C1002))</f>
        <v/>
      </c>
      <c r="D1001" s="38" t="str">
        <f>IF(Kundendaten!C1002="","",IF(Kundendaten!D1002="","",Kundendaten!D1002))</f>
        <v/>
      </c>
      <c r="E1001" s="38" t="str">
        <f>IF(Kundendaten!C1002="","",IF(Kundendaten!E1002="","",Kundendaten!E1002))</f>
        <v/>
      </c>
      <c r="F1001" s="38" t="str">
        <f>IF(Kundendaten!C1002="","",IF(Kundendaten!F1002="","",Kundendaten!F1002))</f>
        <v/>
      </c>
      <c r="G1001" s="37" t="str">
        <f>IF(Kundendaten!C1002="","",IF(Kundendaten!G1002="","",Kundendaten!G1002))</f>
        <v/>
      </c>
      <c r="H1001" s="38" t="str">
        <f>IF(Kundendaten!C1002="","",IF(Kundendaten!H1002="","",Kundendaten!H1002))</f>
        <v/>
      </c>
      <c r="I1001" s="37" t="str">
        <f>IF(Kundendaten!C1002="","",IF(Kundendaten!I1002="","",IF(OR(UPPER(Kundendaten!I1002)="D",UPPER(Kundendaten!I1002)="DE",UPPER(Kundendaten!I1002)="DEU",UPPER(Kundendaten!I1002)="DEUTSCHLAND",UPPER(Kundendaten!I1002)="GERMANY",UPPER(Kundendaten!I1002)="GER"),"",IFERROR(UPPER(VLOOKUP(UPPER(Kundendaten!I1002),Laendercodes!$A:$B,2,FALSE())),UPPER(Kundendaten!I1002)))))</f>
        <v/>
      </c>
      <c r="J1001" s="59" t="str">
        <f>IF(Kundendaten!C1002="","",Einstellungen!$C$9-Kundendaten!J1002)</f>
        <v/>
      </c>
      <c r="K1001" s="37" t="str">
        <f>IF(Kundendaten!C1002="","",IF(J1001&lt;0,-1,IF(J1001&gt;Einstellungen!$C$11,0,IF(J1001&lt;=Einstellungen!$D$15,5,IF(J1001&lt;=Einstellungen!$D$16,4,IF(J1001&lt;=Einstellungen!$D$17,3,IF(J1001&lt;=Einstellungen!$D$18,2,1)))))))</f>
        <v/>
      </c>
      <c r="L1001" s="37" t="str">
        <f>IF(Kundendaten!C1002="","",IF(J1001&lt;0,-1,IF(J1001&gt;Einstellungen!$C$11,0,IF(Kundendaten!K1002&gt;=Einstellungen!$C$24,5,IF(Kundendaten!K1002&gt;=Einstellungen!$C$25,4,IF(Kundendaten!K1002&gt;=Einstellungen!$C$26,3,IF(Kundendaten!K1002&gt;=Einstellungen!$C$27,2,1)))))))</f>
        <v/>
      </c>
      <c r="M1001" s="37" t="str">
        <f>IF(Kundendaten!C1002="","",IF(J1001&lt;0,-1,IF(J1001&gt;Einstellungen!$C$11,0,IF(Kundendaten!L1002&gt;=Einstellungen!$C$32,5,IF(Kundendaten!L1002&gt;=Einstellungen!$C$33,4,IF(Kundendaten!L1002&gt;=Einstellungen!$C$34,3,IF(Kundendaten!L1002&gt;=Einstellungen!$C$35,2,1)))))))</f>
        <v/>
      </c>
      <c r="N1001" s="37" t="str">
        <f>IF(Kundendaten!C1002="","",IF(K1001=-1,"",IF(K1001=0,0,IF(SUM(Einstellungen!$G$15,Einstellungen!$G$24,Einstellungen!$G$32)&lt;&gt;100,"—",ROUND((K1001*Einstellungen!$G$15+L1001*Einstellungen!$G$24+M1001*Einstellungen!$G$32)/100,1)))))</f>
        <v/>
      </c>
      <c r="O1001" s="37" t="str">
        <f>IF(Kundendaten!C1002="","",IF(K1001=-1,"⚠ Datenfehler",IF(K1001=0,"Inaktiv",IF(SUM(Einstellungen!$G$15,Einstellungen!$G$24,Einstellungen!$G$32)&lt;&gt;100,"—",IF(N1001&gt;=4,"Champion",IF(N1001&gt;=3,"Entwicklung",IF(N1001&gt;=2,"Gefährdet","Abwanderung")))))))</f>
        <v/>
      </c>
    </row>
    <row r="1002" spans="2:15" ht="14.25" customHeight="1" x14ac:dyDescent="0.35">
      <c r="B1002" s="37" t="str">
        <f>IF(Kundendaten!C1003="","",Kundendaten!B1003)</f>
        <v/>
      </c>
      <c r="C1002" s="38" t="str">
        <f>IF(Kundendaten!C1003="","",IF(Kundendaten!C1003="","",Kundendaten!C1003))</f>
        <v/>
      </c>
      <c r="D1002" s="38" t="str">
        <f>IF(Kundendaten!C1003="","",IF(Kundendaten!D1003="","",Kundendaten!D1003))</f>
        <v/>
      </c>
      <c r="E1002" s="38" t="str">
        <f>IF(Kundendaten!C1003="","",IF(Kundendaten!E1003="","",Kundendaten!E1003))</f>
        <v/>
      </c>
      <c r="F1002" s="38" t="str">
        <f>IF(Kundendaten!C1003="","",IF(Kundendaten!F1003="","",Kundendaten!F1003))</f>
        <v/>
      </c>
      <c r="G1002" s="37" t="str">
        <f>IF(Kundendaten!C1003="","",IF(Kundendaten!G1003="","",Kundendaten!G1003))</f>
        <v/>
      </c>
      <c r="H1002" s="38" t="str">
        <f>IF(Kundendaten!C1003="","",IF(Kundendaten!H1003="","",Kundendaten!H1003))</f>
        <v/>
      </c>
      <c r="I1002" s="37" t="str">
        <f>IF(Kundendaten!C1003="","",IF(Kundendaten!I1003="","",IF(OR(UPPER(Kundendaten!I1003)="D",UPPER(Kundendaten!I1003)="DE",UPPER(Kundendaten!I1003)="DEU",UPPER(Kundendaten!I1003)="DEUTSCHLAND",UPPER(Kundendaten!I1003)="GERMANY",UPPER(Kundendaten!I1003)="GER"),"",IFERROR(UPPER(VLOOKUP(UPPER(Kundendaten!I1003),Laendercodes!$A:$B,2,FALSE())),UPPER(Kundendaten!I1003)))))</f>
        <v/>
      </c>
      <c r="J1002" s="59" t="str">
        <f>IF(Kundendaten!C1003="","",Einstellungen!$C$9-Kundendaten!J1003)</f>
        <v/>
      </c>
      <c r="K1002" s="37" t="str">
        <f>IF(Kundendaten!C1003="","",IF(J1002&lt;0,-1,IF(J1002&gt;Einstellungen!$C$11,0,IF(J1002&lt;=Einstellungen!$D$15,5,IF(J1002&lt;=Einstellungen!$D$16,4,IF(J1002&lt;=Einstellungen!$D$17,3,IF(J1002&lt;=Einstellungen!$D$18,2,1)))))))</f>
        <v/>
      </c>
      <c r="L1002" s="37" t="str">
        <f>IF(Kundendaten!C1003="","",IF(J1002&lt;0,-1,IF(J1002&gt;Einstellungen!$C$11,0,IF(Kundendaten!K1003&gt;=Einstellungen!$C$24,5,IF(Kundendaten!K1003&gt;=Einstellungen!$C$25,4,IF(Kundendaten!K1003&gt;=Einstellungen!$C$26,3,IF(Kundendaten!K1003&gt;=Einstellungen!$C$27,2,1)))))))</f>
        <v/>
      </c>
      <c r="M1002" s="37" t="str">
        <f>IF(Kundendaten!C1003="","",IF(J1002&lt;0,-1,IF(J1002&gt;Einstellungen!$C$11,0,IF(Kundendaten!L1003&gt;=Einstellungen!$C$32,5,IF(Kundendaten!L1003&gt;=Einstellungen!$C$33,4,IF(Kundendaten!L1003&gt;=Einstellungen!$C$34,3,IF(Kundendaten!L1003&gt;=Einstellungen!$C$35,2,1)))))))</f>
        <v/>
      </c>
      <c r="N1002" s="37" t="str">
        <f>IF(Kundendaten!C1003="","",IF(K1002=-1,"",IF(K1002=0,0,IF(SUM(Einstellungen!$G$15,Einstellungen!$G$24,Einstellungen!$G$32)&lt;&gt;100,"—",ROUND((K1002*Einstellungen!$G$15+L1002*Einstellungen!$G$24+M1002*Einstellungen!$G$32)/100,1)))))</f>
        <v/>
      </c>
      <c r="O1002" s="37" t="str">
        <f>IF(Kundendaten!C1003="","",IF(K1002=-1,"⚠ Datenfehler",IF(K1002=0,"Inaktiv",IF(SUM(Einstellungen!$G$15,Einstellungen!$G$24,Einstellungen!$G$32)&lt;&gt;100,"—",IF(N1002&gt;=4,"Champion",IF(N1002&gt;=3,"Entwicklung",IF(N1002&gt;=2,"Gefährdet","Abwanderung")))))))</f>
        <v/>
      </c>
    </row>
    <row r="1003" spans="2:15" ht="14.25" customHeight="1" x14ac:dyDescent="0.35">
      <c r="B1003" s="37" t="str">
        <f>IF(Kundendaten!C1004="","",Kundendaten!B1004)</f>
        <v/>
      </c>
      <c r="C1003" s="38" t="str">
        <f>IF(Kundendaten!C1004="","",IF(Kundendaten!C1004="","",Kundendaten!C1004))</f>
        <v/>
      </c>
      <c r="D1003" s="38" t="str">
        <f>IF(Kundendaten!C1004="","",IF(Kundendaten!D1004="","",Kundendaten!D1004))</f>
        <v/>
      </c>
      <c r="E1003" s="38" t="str">
        <f>IF(Kundendaten!C1004="","",IF(Kundendaten!E1004="","",Kundendaten!E1004))</f>
        <v/>
      </c>
      <c r="F1003" s="38" t="str">
        <f>IF(Kundendaten!C1004="","",IF(Kundendaten!F1004="","",Kundendaten!F1004))</f>
        <v/>
      </c>
      <c r="G1003" s="37" t="str">
        <f>IF(Kundendaten!C1004="","",IF(Kundendaten!G1004="","",Kundendaten!G1004))</f>
        <v/>
      </c>
      <c r="H1003" s="38" t="str">
        <f>IF(Kundendaten!C1004="","",IF(Kundendaten!H1004="","",Kundendaten!H1004))</f>
        <v/>
      </c>
      <c r="I1003" s="37" t="str">
        <f>IF(Kundendaten!C1004="","",IF(Kundendaten!I1004="","",IF(OR(UPPER(Kundendaten!I1004)="D",UPPER(Kundendaten!I1004)="DE",UPPER(Kundendaten!I1004)="DEU",UPPER(Kundendaten!I1004)="DEUTSCHLAND",UPPER(Kundendaten!I1004)="GERMANY",UPPER(Kundendaten!I1004)="GER"),"",IFERROR(UPPER(VLOOKUP(UPPER(Kundendaten!I1004),Laendercodes!$A:$B,2,FALSE())),UPPER(Kundendaten!I1004)))))</f>
        <v/>
      </c>
      <c r="J1003" s="59" t="str">
        <f>IF(Kundendaten!C1004="","",Einstellungen!$C$9-Kundendaten!J1004)</f>
        <v/>
      </c>
      <c r="K1003" s="37" t="str">
        <f>IF(Kundendaten!C1004="","",IF(J1003&lt;0,-1,IF(J1003&gt;Einstellungen!$C$11,0,IF(J1003&lt;=Einstellungen!$D$15,5,IF(J1003&lt;=Einstellungen!$D$16,4,IF(J1003&lt;=Einstellungen!$D$17,3,IF(J1003&lt;=Einstellungen!$D$18,2,1)))))))</f>
        <v/>
      </c>
      <c r="L1003" s="37" t="str">
        <f>IF(Kundendaten!C1004="","",IF(J1003&lt;0,-1,IF(J1003&gt;Einstellungen!$C$11,0,IF(Kundendaten!K1004&gt;=Einstellungen!$C$24,5,IF(Kundendaten!K1004&gt;=Einstellungen!$C$25,4,IF(Kundendaten!K1004&gt;=Einstellungen!$C$26,3,IF(Kundendaten!K1004&gt;=Einstellungen!$C$27,2,1)))))))</f>
        <v/>
      </c>
      <c r="M1003" s="37" t="str">
        <f>IF(Kundendaten!C1004="","",IF(J1003&lt;0,-1,IF(J1003&gt;Einstellungen!$C$11,0,IF(Kundendaten!L1004&gt;=Einstellungen!$C$32,5,IF(Kundendaten!L1004&gt;=Einstellungen!$C$33,4,IF(Kundendaten!L1004&gt;=Einstellungen!$C$34,3,IF(Kundendaten!L1004&gt;=Einstellungen!$C$35,2,1)))))))</f>
        <v/>
      </c>
      <c r="N1003" s="37" t="str">
        <f>IF(Kundendaten!C1004="","",IF(K1003=-1,"",IF(K1003=0,0,IF(SUM(Einstellungen!$G$15,Einstellungen!$G$24,Einstellungen!$G$32)&lt;&gt;100,"—",ROUND((K1003*Einstellungen!$G$15+L1003*Einstellungen!$G$24+M1003*Einstellungen!$G$32)/100,1)))))</f>
        <v/>
      </c>
      <c r="O1003" s="37" t="str">
        <f>IF(Kundendaten!C1004="","",IF(K1003=-1,"⚠ Datenfehler",IF(K1003=0,"Inaktiv",IF(SUM(Einstellungen!$G$15,Einstellungen!$G$24,Einstellungen!$G$32)&lt;&gt;100,"—",IF(N1003&gt;=4,"Champion",IF(N1003&gt;=3,"Entwicklung",IF(N1003&gt;=2,"Gefährdet","Abwanderung")))))))</f>
        <v/>
      </c>
    </row>
    <row r="1004" spans="2:15" ht="14.25" customHeight="1" x14ac:dyDescent="0.35">
      <c r="B1004" s="37" t="str">
        <f>IF(Kundendaten!C1005="","",Kundendaten!B1005)</f>
        <v/>
      </c>
      <c r="C1004" s="38" t="str">
        <f>IF(Kundendaten!C1005="","",IF(Kundendaten!C1005="","",Kundendaten!C1005))</f>
        <v/>
      </c>
      <c r="D1004" s="38" t="str">
        <f>IF(Kundendaten!C1005="","",IF(Kundendaten!D1005="","",Kundendaten!D1005))</f>
        <v/>
      </c>
      <c r="E1004" s="38" t="str">
        <f>IF(Kundendaten!C1005="","",IF(Kundendaten!E1005="","",Kundendaten!E1005))</f>
        <v/>
      </c>
      <c r="F1004" s="38" t="str">
        <f>IF(Kundendaten!C1005="","",IF(Kundendaten!F1005="","",Kundendaten!F1005))</f>
        <v/>
      </c>
      <c r="G1004" s="37" t="str">
        <f>IF(Kundendaten!C1005="","",IF(Kundendaten!G1005="","",Kundendaten!G1005))</f>
        <v/>
      </c>
      <c r="H1004" s="38" t="str">
        <f>IF(Kundendaten!C1005="","",IF(Kundendaten!H1005="","",Kundendaten!H1005))</f>
        <v/>
      </c>
      <c r="I1004" s="37" t="str">
        <f>IF(Kundendaten!C1005="","",IF(Kundendaten!I1005="","",IF(OR(UPPER(Kundendaten!I1005)="D",UPPER(Kundendaten!I1005)="DE",UPPER(Kundendaten!I1005)="DEU",UPPER(Kundendaten!I1005)="DEUTSCHLAND",UPPER(Kundendaten!I1005)="GERMANY",UPPER(Kundendaten!I1005)="GER"),"",IFERROR(UPPER(VLOOKUP(UPPER(Kundendaten!I1005),Laendercodes!$A:$B,2,FALSE())),UPPER(Kundendaten!I1005)))))</f>
        <v/>
      </c>
      <c r="J1004" s="59" t="str">
        <f>IF(Kundendaten!C1005="","",Einstellungen!$C$9-Kundendaten!J1005)</f>
        <v/>
      </c>
      <c r="K1004" s="37" t="str">
        <f>IF(Kundendaten!C1005="","",IF(J1004&lt;0,-1,IF(J1004&gt;Einstellungen!$C$11,0,IF(J1004&lt;=Einstellungen!$D$15,5,IF(J1004&lt;=Einstellungen!$D$16,4,IF(J1004&lt;=Einstellungen!$D$17,3,IF(J1004&lt;=Einstellungen!$D$18,2,1)))))))</f>
        <v/>
      </c>
      <c r="L1004" s="37" t="str">
        <f>IF(Kundendaten!C1005="","",IF(J1004&lt;0,-1,IF(J1004&gt;Einstellungen!$C$11,0,IF(Kundendaten!K1005&gt;=Einstellungen!$C$24,5,IF(Kundendaten!K1005&gt;=Einstellungen!$C$25,4,IF(Kundendaten!K1005&gt;=Einstellungen!$C$26,3,IF(Kundendaten!K1005&gt;=Einstellungen!$C$27,2,1)))))))</f>
        <v/>
      </c>
      <c r="M1004" s="37" t="str">
        <f>IF(Kundendaten!C1005="","",IF(J1004&lt;0,-1,IF(J1004&gt;Einstellungen!$C$11,0,IF(Kundendaten!L1005&gt;=Einstellungen!$C$32,5,IF(Kundendaten!L1005&gt;=Einstellungen!$C$33,4,IF(Kundendaten!L1005&gt;=Einstellungen!$C$34,3,IF(Kundendaten!L1005&gt;=Einstellungen!$C$35,2,1)))))))</f>
        <v/>
      </c>
      <c r="N1004" s="37" t="str">
        <f>IF(Kundendaten!C1005="","",IF(K1004=-1,"",IF(K1004=0,0,IF(SUM(Einstellungen!$G$15,Einstellungen!$G$24,Einstellungen!$G$32)&lt;&gt;100,"—",ROUND((K1004*Einstellungen!$G$15+L1004*Einstellungen!$G$24+M1004*Einstellungen!$G$32)/100,1)))))</f>
        <v/>
      </c>
      <c r="O1004" s="37" t="str">
        <f>IF(Kundendaten!C1005="","",IF(K1004=-1,"⚠ Datenfehler",IF(K1004=0,"Inaktiv",IF(SUM(Einstellungen!$G$15,Einstellungen!$G$24,Einstellungen!$G$32)&lt;&gt;100,"—",IF(N1004&gt;=4,"Champion",IF(N1004&gt;=3,"Entwicklung",IF(N1004&gt;=2,"Gefährdet","Abwanderung")))))))</f>
        <v/>
      </c>
    </row>
    <row r="1005" spans="2:15" ht="14.25" customHeight="1" x14ac:dyDescent="0.35">
      <c r="B1005" s="37" t="str">
        <f>IF(Kundendaten!C1006="","",Kundendaten!B1006)</f>
        <v/>
      </c>
      <c r="C1005" s="38" t="str">
        <f>IF(Kundendaten!C1006="","",IF(Kundendaten!C1006="","",Kundendaten!C1006))</f>
        <v/>
      </c>
      <c r="D1005" s="38" t="str">
        <f>IF(Kundendaten!C1006="","",IF(Kundendaten!D1006="","",Kundendaten!D1006))</f>
        <v/>
      </c>
      <c r="E1005" s="38" t="str">
        <f>IF(Kundendaten!C1006="","",IF(Kundendaten!E1006="","",Kundendaten!E1006))</f>
        <v/>
      </c>
      <c r="F1005" s="38" t="str">
        <f>IF(Kundendaten!C1006="","",IF(Kundendaten!F1006="","",Kundendaten!F1006))</f>
        <v/>
      </c>
      <c r="G1005" s="37" t="str">
        <f>IF(Kundendaten!C1006="","",IF(Kundendaten!G1006="","",Kundendaten!G1006))</f>
        <v/>
      </c>
      <c r="H1005" s="38" t="str">
        <f>IF(Kundendaten!C1006="","",IF(Kundendaten!H1006="","",Kundendaten!H1006))</f>
        <v/>
      </c>
      <c r="I1005" s="37" t="str">
        <f>IF(Kundendaten!C1006="","",IF(Kundendaten!I1006="","",IF(OR(UPPER(Kundendaten!I1006)="D",UPPER(Kundendaten!I1006)="DE",UPPER(Kundendaten!I1006)="DEU",UPPER(Kundendaten!I1006)="DEUTSCHLAND",UPPER(Kundendaten!I1006)="GERMANY",UPPER(Kundendaten!I1006)="GER"),"",IFERROR(UPPER(VLOOKUP(UPPER(Kundendaten!I1006),Laendercodes!$A:$B,2,FALSE())),UPPER(Kundendaten!I1006)))))</f>
        <v/>
      </c>
      <c r="J1005" s="59" t="str">
        <f>IF(Kundendaten!C1006="","",Einstellungen!$C$9-Kundendaten!J1006)</f>
        <v/>
      </c>
      <c r="K1005" s="37" t="str">
        <f>IF(Kundendaten!C1006="","",IF(J1005&lt;0,-1,IF(J1005&gt;Einstellungen!$C$11,0,IF(J1005&lt;=Einstellungen!$D$15,5,IF(J1005&lt;=Einstellungen!$D$16,4,IF(J1005&lt;=Einstellungen!$D$17,3,IF(J1005&lt;=Einstellungen!$D$18,2,1)))))))</f>
        <v/>
      </c>
      <c r="L1005" s="37" t="str">
        <f>IF(Kundendaten!C1006="","",IF(J1005&lt;0,-1,IF(J1005&gt;Einstellungen!$C$11,0,IF(Kundendaten!K1006&gt;=Einstellungen!$C$24,5,IF(Kundendaten!K1006&gt;=Einstellungen!$C$25,4,IF(Kundendaten!K1006&gt;=Einstellungen!$C$26,3,IF(Kundendaten!K1006&gt;=Einstellungen!$C$27,2,1)))))))</f>
        <v/>
      </c>
      <c r="M1005" s="37" t="str">
        <f>IF(Kundendaten!C1006="","",IF(J1005&lt;0,-1,IF(J1005&gt;Einstellungen!$C$11,0,IF(Kundendaten!L1006&gt;=Einstellungen!$C$32,5,IF(Kundendaten!L1006&gt;=Einstellungen!$C$33,4,IF(Kundendaten!L1006&gt;=Einstellungen!$C$34,3,IF(Kundendaten!L1006&gt;=Einstellungen!$C$35,2,1)))))))</f>
        <v/>
      </c>
      <c r="N1005" s="37" t="str">
        <f>IF(Kundendaten!C1006="","",IF(K1005=-1,"",IF(K1005=0,0,IF(SUM(Einstellungen!$G$15,Einstellungen!$G$24,Einstellungen!$G$32)&lt;&gt;100,"—",ROUND((K1005*Einstellungen!$G$15+L1005*Einstellungen!$G$24+M1005*Einstellungen!$G$32)/100,1)))))</f>
        <v/>
      </c>
      <c r="O1005" s="37" t="str">
        <f>IF(Kundendaten!C1006="","",IF(K1005=-1,"⚠ Datenfehler",IF(K1005=0,"Inaktiv",IF(SUM(Einstellungen!$G$15,Einstellungen!$G$24,Einstellungen!$G$32)&lt;&gt;100,"—",IF(N1005&gt;=4,"Champion",IF(N1005&gt;=3,"Entwicklung",IF(N1005&gt;=2,"Gefährdet","Abwanderung")))))))</f>
        <v/>
      </c>
    </row>
    <row r="1006" spans="2:15" ht="14.25" customHeight="1" x14ac:dyDescent="0.35">
      <c r="B1006" s="37" t="str">
        <f>IF(Kundendaten!C1007="","",Kundendaten!B1007)</f>
        <v/>
      </c>
      <c r="C1006" s="38" t="str">
        <f>IF(Kundendaten!C1007="","",IF(Kundendaten!C1007="","",Kundendaten!C1007))</f>
        <v/>
      </c>
      <c r="D1006" s="38" t="str">
        <f>IF(Kundendaten!C1007="","",IF(Kundendaten!D1007="","",Kundendaten!D1007))</f>
        <v/>
      </c>
      <c r="E1006" s="38" t="str">
        <f>IF(Kundendaten!C1007="","",IF(Kundendaten!E1007="","",Kundendaten!E1007))</f>
        <v/>
      </c>
      <c r="F1006" s="38" t="str">
        <f>IF(Kundendaten!C1007="","",IF(Kundendaten!F1007="","",Kundendaten!F1007))</f>
        <v/>
      </c>
      <c r="G1006" s="37" t="str">
        <f>IF(Kundendaten!C1007="","",IF(Kundendaten!G1007="","",Kundendaten!G1007))</f>
        <v/>
      </c>
      <c r="H1006" s="38" t="str">
        <f>IF(Kundendaten!C1007="","",IF(Kundendaten!H1007="","",Kundendaten!H1007))</f>
        <v/>
      </c>
      <c r="I1006" s="37" t="str">
        <f>IF(Kundendaten!C1007="","",IF(Kundendaten!I1007="","",IF(OR(UPPER(Kundendaten!I1007)="D",UPPER(Kundendaten!I1007)="DE",UPPER(Kundendaten!I1007)="DEU",UPPER(Kundendaten!I1007)="DEUTSCHLAND",UPPER(Kundendaten!I1007)="GERMANY",UPPER(Kundendaten!I1007)="GER"),"",IFERROR(UPPER(VLOOKUP(UPPER(Kundendaten!I1007),Laendercodes!$A:$B,2,FALSE())),UPPER(Kundendaten!I1007)))))</f>
        <v/>
      </c>
      <c r="J1006" s="59" t="str">
        <f>IF(Kundendaten!C1007="","",Einstellungen!$C$9-Kundendaten!J1007)</f>
        <v/>
      </c>
      <c r="K1006" s="37" t="str">
        <f>IF(Kundendaten!C1007="","",IF(J1006&lt;0,-1,IF(J1006&gt;Einstellungen!$C$11,0,IF(J1006&lt;=Einstellungen!$D$15,5,IF(J1006&lt;=Einstellungen!$D$16,4,IF(J1006&lt;=Einstellungen!$D$17,3,IF(J1006&lt;=Einstellungen!$D$18,2,1)))))))</f>
        <v/>
      </c>
      <c r="L1006" s="37" t="str">
        <f>IF(Kundendaten!C1007="","",IF(J1006&lt;0,-1,IF(J1006&gt;Einstellungen!$C$11,0,IF(Kundendaten!K1007&gt;=Einstellungen!$C$24,5,IF(Kundendaten!K1007&gt;=Einstellungen!$C$25,4,IF(Kundendaten!K1007&gt;=Einstellungen!$C$26,3,IF(Kundendaten!K1007&gt;=Einstellungen!$C$27,2,1)))))))</f>
        <v/>
      </c>
      <c r="M1006" s="37" t="str">
        <f>IF(Kundendaten!C1007="","",IF(J1006&lt;0,-1,IF(J1006&gt;Einstellungen!$C$11,0,IF(Kundendaten!L1007&gt;=Einstellungen!$C$32,5,IF(Kundendaten!L1007&gt;=Einstellungen!$C$33,4,IF(Kundendaten!L1007&gt;=Einstellungen!$C$34,3,IF(Kundendaten!L1007&gt;=Einstellungen!$C$35,2,1)))))))</f>
        <v/>
      </c>
      <c r="N1006" s="37" t="str">
        <f>IF(Kundendaten!C1007="","",IF(K1006=-1,"",IF(K1006=0,0,IF(SUM(Einstellungen!$G$15,Einstellungen!$G$24,Einstellungen!$G$32)&lt;&gt;100,"—",ROUND((K1006*Einstellungen!$G$15+L1006*Einstellungen!$G$24+M1006*Einstellungen!$G$32)/100,1)))))</f>
        <v/>
      </c>
      <c r="O1006" s="37" t="str">
        <f>IF(Kundendaten!C1007="","",IF(K1006=-1,"⚠ Datenfehler",IF(K1006=0,"Inaktiv",IF(SUM(Einstellungen!$G$15,Einstellungen!$G$24,Einstellungen!$G$32)&lt;&gt;100,"—",IF(N1006&gt;=4,"Champion",IF(N1006&gt;=3,"Entwicklung",IF(N1006&gt;=2,"Gefährdet","Abwanderung")))))))</f>
        <v/>
      </c>
    </row>
    <row r="1007" spans="2:15" ht="14.25" customHeight="1" x14ac:dyDescent="0.35">
      <c r="B1007" s="37" t="str">
        <f>IF(Kundendaten!C1008="","",Kundendaten!B1008)</f>
        <v/>
      </c>
      <c r="C1007" s="38" t="str">
        <f>IF(Kundendaten!C1008="","",IF(Kundendaten!C1008="","",Kundendaten!C1008))</f>
        <v/>
      </c>
      <c r="D1007" s="38" t="str">
        <f>IF(Kundendaten!C1008="","",IF(Kundendaten!D1008="","",Kundendaten!D1008))</f>
        <v/>
      </c>
      <c r="E1007" s="38" t="str">
        <f>IF(Kundendaten!C1008="","",IF(Kundendaten!E1008="","",Kundendaten!E1008))</f>
        <v/>
      </c>
      <c r="F1007" s="38" t="str">
        <f>IF(Kundendaten!C1008="","",IF(Kundendaten!F1008="","",Kundendaten!F1008))</f>
        <v/>
      </c>
      <c r="G1007" s="37" t="str">
        <f>IF(Kundendaten!C1008="","",IF(Kundendaten!G1008="","",Kundendaten!G1008))</f>
        <v/>
      </c>
      <c r="H1007" s="38" t="str">
        <f>IF(Kundendaten!C1008="","",IF(Kundendaten!H1008="","",Kundendaten!H1008))</f>
        <v/>
      </c>
      <c r="I1007" s="37" t="str">
        <f>IF(Kundendaten!C1008="","",IF(Kundendaten!I1008="","",IF(OR(UPPER(Kundendaten!I1008)="D",UPPER(Kundendaten!I1008)="DE",UPPER(Kundendaten!I1008)="DEU",UPPER(Kundendaten!I1008)="DEUTSCHLAND",UPPER(Kundendaten!I1008)="GERMANY",UPPER(Kundendaten!I1008)="GER"),"",IFERROR(UPPER(VLOOKUP(UPPER(Kundendaten!I1008),Laendercodes!$A:$B,2,FALSE())),UPPER(Kundendaten!I1008)))))</f>
        <v/>
      </c>
      <c r="J1007" s="59" t="str">
        <f>IF(Kundendaten!C1008="","",Einstellungen!$C$9-Kundendaten!J1008)</f>
        <v/>
      </c>
      <c r="K1007" s="37" t="str">
        <f>IF(Kundendaten!C1008="","",IF(J1007&lt;0,-1,IF(J1007&gt;Einstellungen!$C$11,0,IF(J1007&lt;=Einstellungen!$D$15,5,IF(J1007&lt;=Einstellungen!$D$16,4,IF(J1007&lt;=Einstellungen!$D$17,3,IF(J1007&lt;=Einstellungen!$D$18,2,1)))))))</f>
        <v/>
      </c>
      <c r="L1007" s="37" t="str">
        <f>IF(Kundendaten!C1008="","",IF(J1007&lt;0,-1,IF(J1007&gt;Einstellungen!$C$11,0,IF(Kundendaten!K1008&gt;=Einstellungen!$C$24,5,IF(Kundendaten!K1008&gt;=Einstellungen!$C$25,4,IF(Kundendaten!K1008&gt;=Einstellungen!$C$26,3,IF(Kundendaten!K1008&gt;=Einstellungen!$C$27,2,1)))))))</f>
        <v/>
      </c>
      <c r="M1007" s="37" t="str">
        <f>IF(Kundendaten!C1008="","",IF(J1007&lt;0,-1,IF(J1007&gt;Einstellungen!$C$11,0,IF(Kundendaten!L1008&gt;=Einstellungen!$C$32,5,IF(Kundendaten!L1008&gt;=Einstellungen!$C$33,4,IF(Kundendaten!L1008&gt;=Einstellungen!$C$34,3,IF(Kundendaten!L1008&gt;=Einstellungen!$C$35,2,1)))))))</f>
        <v/>
      </c>
      <c r="N1007" s="37" t="str">
        <f>IF(Kundendaten!C1008="","",IF(K1007=-1,"",IF(K1007=0,0,IF(SUM(Einstellungen!$G$15,Einstellungen!$G$24,Einstellungen!$G$32)&lt;&gt;100,"—",ROUND((K1007*Einstellungen!$G$15+L1007*Einstellungen!$G$24+M1007*Einstellungen!$G$32)/100,1)))))</f>
        <v/>
      </c>
      <c r="O1007" s="37" t="str">
        <f>IF(Kundendaten!C1008="","",IF(K1007=-1,"⚠ Datenfehler",IF(K1007=0,"Inaktiv",IF(SUM(Einstellungen!$G$15,Einstellungen!$G$24,Einstellungen!$G$32)&lt;&gt;100,"—",IF(N1007&gt;=4,"Champion",IF(N1007&gt;=3,"Entwicklung",IF(N1007&gt;=2,"Gefährdet","Abwanderung")))))))</f>
        <v/>
      </c>
    </row>
    <row r="1008" spans="2:15" ht="14.25" customHeight="1" x14ac:dyDescent="0.35">
      <c r="B1008" s="37" t="str">
        <f>IF(Kundendaten!C1009="","",Kundendaten!B1009)</f>
        <v/>
      </c>
      <c r="C1008" s="38" t="str">
        <f>IF(Kundendaten!C1009="","",IF(Kundendaten!C1009="","",Kundendaten!C1009))</f>
        <v/>
      </c>
      <c r="D1008" s="38" t="str">
        <f>IF(Kundendaten!C1009="","",IF(Kundendaten!D1009="","",Kundendaten!D1009))</f>
        <v/>
      </c>
      <c r="E1008" s="38" t="str">
        <f>IF(Kundendaten!C1009="","",IF(Kundendaten!E1009="","",Kundendaten!E1009))</f>
        <v/>
      </c>
      <c r="F1008" s="38" t="str">
        <f>IF(Kundendaten!C1009="","",IF(Kundendaten!F1009="","",Kundendaten!F1009))</f>
        <v/>
      </c>
      <c r="G1008" s="37" t="str">
        <f>IF(Kundendaten!C1009="","",IF(Kundendaten!G1009="","",Kundendaten!G1009))</f>
        <v/>
      </c>
      <c r="H1008" s="38" t="str">
        <f>IF(Kundendaten!C1009="","",IF(Kundendaten!H1009="","",Kundendaten!H1009))</f>
        <v/>
      </c>
      <c r="I1008" s="37" t="str">
        <f>IF(Kundendaten!C1009="","",IF(Kundendaten!I1009="","",IF(OR(UPPER(Kundendaten!I1009)="D",UPPER(Kundendaten!I1009)="DE",UPPER(Kundendaten!I1009)="DEU",UPPER(Kundendaten!I1009)="DEUTSCHLAND",UPPER(Kundendaten!I1009)="GERMANY",UPPER(Kundendaten!I1009)="GER"),"",IFERROR(UPPER(VLOOKUP(UPPER(Kundendaten!I1009),Laendercodes!$A:$B,2,FALSE())),UPPER(Kundendaten!I1009)))))</f>
        <v/>
      </c>
      <c r="J1008" s="59" t="str">
        <f>IF(Kundendaten!C1009="","",Einstellungen!$C$9-Kundendaten!J1009)</f>
        <v/>
      </c>
      <c r="K1008" s="37" t="str">
        <f>IF(Kundendaten!C1009="","",IF(J1008&lt;0,-1,IF(J1008&gt;Einstellungen!$C$11,0,IF(J1008&lt;=Einstellungen!$D$15,5,IF(J1008&lt;=Einstellungen!$D$16,4,IF(J1008&lt;=Einstellungen!$D$17,3,IF(J1008&lt;=Einstellungen!$D$18,2,1)))))))</f>
        <v/>
      </c>
      <c r="L1008" s="37" t="str">
        <f>IF(Kundendaten!C1009="","",IF(J1008&lt;0,-1,IF(J1008&gt;Einstellungen!$C$11,0,IF(Kundendaten!K1009&gt;=Einstellungen!$C$24,5,IF(Kundendaten!K1009&gt;=Einstellungen!$C$25,4,IF(Kundendaten!K1009&gt;=Einstellungen!$C$26,3,IF(Kundendaten!K1009&gt;=Einstellungen!$C$27,2,1)))))))</f>
        <v/>
      </c>
      <c r="M1008" s="37" t="str">
        <f>IF(Kundendaten!C1009="","",IF(J1008&lt;0,-1,IF(J1008&gt;Einstellungen!$C$11,0,IF(Kundendaten!L1009&gt;=Einstellungen!$C$32,5,IF(Kundendaten!L1009&gt;=Einstellungen!$C$33,4,IF(Kundendaten!L1009&gt;=Einstellungen!$C$34,3,IF(Kundendaten!L1009&gt;=Einstellungen!$C$35,2,1)))))))</f>
        <v/>
      </c>
      <c r="N1008" s="37" t="str">
        <f>IF(Kundendaten!C1009="","",IF(K1008=-1,"",IF(K1008=0,0,IF(SUM(Einstellungen!$G$15,Einstellungen!$G$24,Einstellungen!$G$32)&lt;&gt;100,"—",ROUND((K1008*Einstellungen!$G$15+L1008*Einstellungen!$G$24+M1008*Einstellungen!$G$32)/100,1)))))</f>
        <v/>
      </c>
      <c r="O1008" s="37" t="str">
        <f>IF(Kundendaten!C1009="","",IF(K1008=-1,"⚠ Datenfehler",IF(K1008=0,"Inaktiv",IF(SUM(Einstellungen!$G$15,Einstellungen!$G$24,Einstellungen!$G$32)&lt;&gt;100,"—",IF(N1008&gt;=4,"Champion",IF(N1008&gt;=3,"Entwicklung",IF(N1008&gt;=2,"Gefährdet","Abwanderung")))))))</f>
        <v/>
      </c>
    </row>
    <row r="1009" spans="2:15" ht="14.25" customHeight="1" x14ac:dyDescent="0.35">
      <c r="B1009" s="37" t="str">
        <f>IF(Kundendaten!C1010="","",Kundendaten!B1010)</f>
        <v/>
      </c>
      <c r="C1009" s="38" t="str">
        <f>IF(Kundendaten!C1010="","",IF(Kundendaten!C1010="","",Kundendaten!C1010))</f>
        <v/>
      </c>
      <c r="D1009" s="38" t="str">
        <f>IF(Kundendaten!C1010="","",IF(Kundendaten!D1010="","",Kundendaten!D1010))</f>
        <v/>
      </c>
      <c r="E1009" s="38" t="str">
        <f>IF(Kundendaten!C1010="","",IF(Kundendaten!E1010="","",Kundendaten!E1010))</f>
        <v/>
      </c>
      <c r="F1009" s="38" t="str">
        <f>IF(Kundendaten!C1010="","",IF(Kundendaten!F1010="","",Kundendaten!F1010))</f>
        <v/>
      </c>
      <c r="G1009" s="37" t="str">
        <f>IF(Kundendaten!C1010="","",IF(Kundendaten!G1010="","",Kundendaten!G1010))</f>
        <v/>
      </c>
      <c r="H1009" s="38" t="str">
        <f>IF(Kundendaten!C1010="","",IF(Kundendaten!H1010="","",Kundendaten!H1010))</f>
        <v/>
      </c>
      <c r="I1009" s="37" t="str">
        <f>IF(Kundendaten!C1010="","",IF(Kundendaten!I1010="","",IF(OR(UPPER(Kundendaten!I1010)="D",UPPER(Kundendaten!I1010)="DE",UPPER(Kundendaten!I1010)="DEU",UPPER(Kundendaten!I1010)="DEUTSCHLAND",UPPER(Kundendaten!I1010)="GERMANY",UPPER(Kundendaten!I1010)="GER"),"",IFERROR(UPPER(VLOOKUP(UPPER(Kundendaten!I1010),Laendercodes!$A:$B,2,FALSE())),UPPER(Kundendaten!I1010)))))</f>
        <v/>
      </c>
      <c r="J1009" s="59" t="str">
        <f>IF(Kundendaten!C1010="","",Einstellungen!$C$9-Kundendaten!J1010)</f>
        <v/>
      </c>
      <c r="K1009" s="37" t="str">
        <f>IF(Kundendaten!C1010="","",IF(J1009&lt;0,-1,IF(J1009&gt;Einstellungen!$C$11,0,IF(J1009&lt;=Einstellungen!$D$15,5,IF(J1009&lt;=Einstellungen!$D$16,4,IF(J1009&lt;=Einstellungen!$D$17,3,IF(J1009&lt;=Einstellungen!$D$18,2,1)))))))</f>
        <v/>
      </c>
      <c r="L1009" s="37" t="str">
        <f>IF(Kundendaten!C1010="","",IF(J1009&lt;0,-1,IF(J1009&gt;Einstellungen!$C$11,0,IF(Kundendaten!K1010&gt;=Einstellungen!$C$24,5,IF(Kundendaten!K1010&gt;=Einstellungen!$C$25,4,IF(Kundendaten!K1010&gt;=Einstellungen!$C$26,3,IF(Kundendaten!K1010&gt;=Einstellungen!$C$27,2,1)))))))</f>
        <v/>
      </c>
      <c r="M1009" s="37" t="str">
        <f>IF(Kundendaten!C1010="","",IF(J1009&lt;0,-1,IF(J1009&gt;Einstellungen!$C$11,0,IF(Kundendaten!L1010&gt;=Einstellungen!$C$32,5,IF(Kundendaten!L1010&gt;=Einstellungen!$C$33,4,IF(Kundendaten!L1010&gt;=Einstellungen!$C$34,3,IF(Kundendaten!L1010&gt;=Einstellungen!$C$35,2,1)))))))</f>
        <v/>
      </c>
      <c r="N1009" s="37" t="str">
        <f>IF(Kundendaten!C1010="","",IF(K1009=-1,"",IF(K1009=0,0,IF(SUM(Einstellungen!$G$15,Einstellungen!$G$24,Einstellungen!$G$32)&lt;&gt;100,"—",ROUND((K1009*Einstellungen!$G$15+L1009*Einstellungen!$G$24+M1009*Einstellungen!$G$32)/100,1)))))</f>
        <v/>
      </c>
      <c r="O1009" s="37" t="str">
        <f>IF(Kundendaten!C1010="","",IF(K1009=-1,"⚠ Datenfehler",IF(K1009=0,"Inaktiv",IF(SUM(Einstellungen!$G$15,Einstellungen!$G$24,Einstellungen!$G$32)&lt;&gt;100,"—",IF(N1009&gt;=4,"Champion",IF(N1009&gt;=3,"Entwicklung",IF(N1009&gt;=2,"Gefährdet","Abwanderung")))))))</f>
        <v/>
      </c>
    </row>
    <row r="1010" spans="2:15" ht="14.25" customHeight="1" x14ac:dyDescent="0.35">
      <c r="B1010" s="37" t="str">
        <f>IF(Kundendaten!C1011="","",Kundendaten!B1011)</f>
        <v/>
      </c>
      <c r="C1010" s="38" t="str">
        <f>IF(Kundendaten!C1011="","",IF(Kundendaten!C1011="","",Kundendaten!C1011))</f>
        <v/>
      </c>
      <c r="D1010" s="38" t="str">
        <f>IF(Kundendaten!C1011="","",IF(Kundendaten!D1011="","",Kundendaten!D1011))</f>
        <v/>
      </c>
      <c r="E1010" s="38" t="str">
        <f>IF(Kundendaten!C1011="","",IF(Kundendaten!E1011="","",Kundendaten!E1011))</f>
        <v/>
      </c>
      <c r="F1010" s="38" t="str">
        <f>IF(Kundendaten!C1011="","",IF(Kundendaten!F1011="","",Kundendaten!F1011))</f>
        <v/>
      </c>
      <c r="G1010" s="37" t="str">
        <f>IF(Kundendaten!C1011="","",IF(Kundendaten!G1011="","",Kundendaten!G1011))</f>
        <v/>
      </c>
      <c r="H1010" s="38" t="str">
        <f>IF(Kundendaten!C1011="","",IF(Kundendaten!H1011="","",Kundendaten!H1011))</f>
        <v/>
      </c>
      <c r="I1010" s="37" t="str">
        <f>IF(Kundendaten!C1011="","",IF(Kundendaten!I1011="","",IF(OR(UPPER(Kundendaten!I1011)="D",UPPER(Kundendaten!I1011)="DE",UPPER(Kundendaten!I1011)="DEU",UPPER(Kundendaten!I1011)="DEUTSCHLAND",UPPER(Kundendaten!I1011)="GERMANY",UPPER(Kundendaten!I1011)="GER"),"",IFERROR(UPPER(VLOOKUP(UPPER(Kundendaten!I1011),Laendercodes!$A:$B,2,FALSE())),UPPER(Kundendaten!I1011)))))</f>
        <v/>
      </c>
      <c r="J1010" s="59" t="str">
        <f>IF(Kundendaten!C1011="","",Einstellungen!$C$9-Kundendaten!J1011)</f>
        <v/>
      </c>
      <c r="K1010" s="37" t="str">
        <f>IF(Kundendaten!C1011="","",IF(J1010&lt;0,-1,IF(J1010&gt;Einstellungen!$C$11,0,IF(J1010&lt;=Einstellungen!$D$15,5,IF(J1010&lt;=Einstellungen!$D$16,4,IF(J1010&lt;=Einstellungen!$D$17,3,IF(J1010&lt;=Einstellungen!$D$18,2,1)))))))</f>
        <v/>
      </c>
      <c r="L1010" s="37" t="str">
        <f>IF(Kundendaten!C1011="","",IF(J1010&lt;0,-1,IF(J1010&gt;Einstellungen!$C$11,0,IF(Kundendaten!K1011&gt;=Einstellungen!$C$24,5,IF(Kundendaten!K1011&gt;=Einstellungen!$C$25,4,IF(Kundendaten!K1011&gt;=Einstellungen!$C$26,3,IF(Kundendaten!K1011&gt;=Einstellungen!$C$27,2,1)))))))</f>
        <v/>
      </c>
      <c r="M1010" s="37" t="str">
        <f>IF(Kundendaten!C1011="","",IF(J1010&lt;0,-1,IF(J1010&gt;Einstellungen!$C$11,0,IF(Kundendaten!L1011&gt;=Einstellungen!$C$32,5,IF(Kundendaten!L1011&gt;=Einstellungen!$C$33,4,IF(Kundendaten!L1011&gt;=Einstellungen!$C$34,3,IF(Kundendaten!L1011&gt;=Einstellungen!$C$35,2,1)))))))</f>
        <v/>
      </c>
      <c r="N1010" s="37" t="str">
        <f>IF(Kundendaten!C1011="","",IF(K1010=-1,"",IF(K1010=0,0,IF(SUM(Einstellungen!$G$15,Einstellungen!$G$24,Einstellungen!$G$32)&lt;&gt;100,"—",ROUND((K1010*Einstellungen!$G$15+L1010*Einstellungen!$G$24+M1010*Einstellungen!$G$32)/100,1)))))</f>
        <v/>
      </c>
      <c r="O1010" s="37" t="str">
        <f>IF(Kundendaten!C1011="","",IF(K1010=-1,"⚠ Datenfehler",IF(K1010=0,"Inaktiv",IF(SUM(Einstellungen!$G$15,Einstellungen!$G$24,Einstellungen!$G$32)&lt;&gt;100,"—",IF(N1010&gt;=4,"Champion",IF(N1010&gt;=3,"Entwicklung",IF(N1010&gt;=2,"Gefährdet","Abwanderung")))))))</f>
        <v/>
      </c>
    </row>
    <row r="1011" spans="2:15" ht="14.25" customHeight="1" x14ac:dyDescent="0.35">
      <c r="B1011" s="37" t="str">
        <f>IF(Kundendaten!C1012="","",Kundendaten!B1012)</f>
        <v/>
      </c>
      <c r="C1011" s="38" t="str">
        <f>IF(Kundendaten!C1012="","",IF(Kundendaten!C1012="","",Kundendaten!C1012))</f>
        <v/>
      </c>
      <c r="D1011" s="38" t="str">
        <f>IF(Kundendaten!C1012="","",IF(Kundendaten!D1012="","",Kundendaten!D1012))</f>
        <v/>
      </c>
      <c r="E1011" s="38" t="str">
        <f>IF(Kundendaten!C1012="","",IF(Kundendaten!E1012="","",Kundendaten!E1012))</f>
        <v/>
      </c>
      <c r="F1011" s="38" t="str">
        <f>IF(Kundendaten!C1012="","",IF(Kundendaten!F1012="","",Kundendaten!F1012))</f>
        <v/>
      </c>
      <c r="G1011" s="37" t="str">
        <f>IF(Kundendaten!C1012="","",IF(Kundendaten!G1012="","",Kundendaten!G1012))</f>
        <v/>
      </c>
      <c r="H1011" s="38" t="str">
        <f>IF(Kundendaten!C1012="","",IF(Kundendaten!H1012="","",Kundendaten!H1012))</f>
        <v/>
      </c>
      <c r="I1011" s="37" t="str">
        <f>IF(Kundendaten!C1012="","",IF(Kundendaten!I1012="","",IF(OR(UPPER(Kundendaten!I1012)="D",UPPER(Kundendaten!I1012)="DE",UPPER(Kundendaten!I1012)="DEU",UPPER(Kundendaten!I1012)="DEUTSCHLAND",UPPER(Kundendaten!I1012)="GERMANY",UPPER(Kundendaten!I1012)="GER"),"",IFERROR(UPPER(VLOOKUP(UPPER(Kundendaten!I1012),Laendercodes!$A:$B,2,FALSE())),UPPER(Kundendaten!I1012)))))</f>
        <v/>
      </c>
      <c r="J1011" s="59" t="str">
        <f>IF(Kundendaten!C1012="","",Einstellungen!$C$9-Kundendaten!J1012)</f>
        <v/>
      </c>
      <c r="K1011" s="37" t="str">
        <f>IF(Kundendaten!C1012="","",IF(J1011&lt;0,-1,IF(J1011&gt;Einstellungen!$C$11,0,IF(J1011&lt;=Einstellungen!$D$15,5,IF(J1011&lt;=Einstellungen!$D$16,4,IF(J1011&lt;=Einstellungen!$D$17,3,IF(J1011&lt;=Einstellungen!$D$18,2,1)))))))</f>
        <v/>
      </c>
      <c r="L1011" s="37" t="str">
        <f>IF(Kundendaten!C1012="","",IF(J1011&lt;0,-1,IF(J1011&gt;Einstellungen!$C$11,0,IF(Kundendaten!K1012&gt;=Einstellungen!$C$24,5,IF(Kundendaten!K1012&gt;=Einstellungen!$C$25,4,IF(Kundendaten!K1012&gt;=Einstellungen!$C$26,3,IF(Kundendaten!K1012&gt;=Einstellungen!$C$27,2,1)))))))</f>
        <v/>
      </c>
      <c r="M1011" s="37" t="str">
        <f>IF(Kundendaten!C1012="","",IF(J1011&lt;0,-1,IF(J1011&gt;Einstellungen!$C$11,0,IF(Kundendaten!L1012&gt;=Einstellungen!$C$32,5,IF(Kundendaten!L1012&gt;=Einstellungen!$C$33,4,IF(Kundendaten!L1012&gt;=Einstellungen!$C$34,3,IF(Kundendaten!L1012&gt;=Einstellungen!$C$35,2,1)))))))</f>
        <v/>
      </c>
      <c r="N1011" s="37" t="str">
        <f>IF(Kundendaten!C1012="","",IF(K1011=-1,"",IF(K1011=0,0,IF(SUM(Einstellungen!$G$15,Einstellungen!$G$24,Einstellungen!$G$32)&lt;&gt;100,"—",ROUND((K1011*Einstellungen!$G$15+L1011*Einstellungen!$G$24+M1011*Einstellungen!$G$32)/100,1)))))</f>
        <v/>
      </c>
      <c r="O1011" s="37" t="str">
        <f>IF(Kundendaten!C1012="","",IF(K1011=-1,"⚠ Datenfehler",IF(K1011=0,"Inaktiv",IF(SUM(Einstellungen!$G$15,Einstellungen!$G$24,Einstellungen!$G$32)&lt;&gt;100,"—",IF(N1011&gt;=4,"Champion",IF(N1011&gt;=3,"Entwicklung",IF(N1011&gt;=2,"Gefährdet","Abwanderung")))))))</f>
        <v/>
      </c>
    </row>
    <row r="1012" spans="2:15" ht="14.25" customHeight="1" x14ac:dyDescent="0.35">
      <c r="B1012" s="37" t="str">
        <f>IF(Kundendaten!C1013="","",Kundendaten!B1013)</f>
        <v/>
      </c>
      <c r="C1012" s="38" t="str">
        <f>IF(Kundendaten!C1013="","",IF(Kundendaten!C1013="","",Kundendaten!C1013))</f>
        <v/>
      </c>
      <c r="D1012" s="38" t="str">
        <f>IF(Kundendaten!C1013="","",IF(Kundendaten!D1013="","",Kundendaten!D1013))</f>
        <v/>
      </c>
      <c r="E1012" s="38" t="str">
        <f>IF(Kundendaten!C1013="","",IF(Kundendaten!E1013="","",Kundendaten!E1013))</f>
        <v/>
      </c>
      <c r="F1012" s="38" t="str">
        <f>IF(Kundendaten!C1013="","",IF(Kundendaten!F1013="","",Kundendaten!F1013))</f>
        <v/>
      </c>
      <c r="G1012" s="37" t="str">
        <f>IF(Kundendaten!C1013="","",IF(Kundendaten!G1013="","",Kundendaten!G1013))</f>
        <v/>
      </c>
      <c r="H1012" s="38" t="str">
        <f>IF(Kundendaten!C1013="","",IF(Kundendaten!H1013="","",Kundendaten!H1013))</f>
        <v/>
      </c>
      <c r="I1012" s="37" t="str">
        <f>IF(Kundendaten!C1013="","",IF(Kundendaten!I1013="","",IF(OR(UPPER(Kundendaten!I1013)="D",UPPER(Kundendaten!I1013)="DE",UPPER(Kundendaten!I1013)="DEU",UPPER(Kundendaten!I1013)="DEUTSCHLAND",UPPER(Kundendaten!I1013)="GERMANY",UPPER(Kundendaten!I1013)="GER"),"",IFERROR(UPPER(VLOOKUP(UPPER(Kundendaten!I1013),Laendercodes!$A:$B,2,FALSE())),UPPER(Kundendaten!I1013)))))</f>
        <v/>
      </c>
      <c r="J1012" s="59" t="str">
        <f>IF(Kundendaten!C1013="","",Einstellungen!$C$9-Kundendaten!J1013)</f>
        <v/>
      </c>
      <c r="K1012" s="37" t="str">
        <f>IF(Kundendaten!C1013="","",IF(J1012&lt;0,-1,IF(J1012&gt;Einstellungen!$C$11,0,IF(J1012&lt;=Einstellungen!$D$15,5,IF(J1012&lt;=Einstellungen!$D$16,4,IF(J1012&lt;=Einstellungen!$D$17,3,IF(J1012&lt;=Einstellungen!$D$18,2,1)))))))</f>
        <v/>
      </c>
      <c r="L1012" s="37" t="str">
        <f>IF(Kundendaten!C1013="","",IF(J1012&lt;0,-1,IF(J1012&gt;Einstellungen!$C$11,0,IF(Kundendaten!K1013&gt;=Einstellungen!$C$24,5,IF(Kundendaten!K1013&gt;=Einstellungen!$C$25,4,IF(Kundendaten!K1013&gt;=Einstellungen!$C$26,3,IF(Kundendaten!K1013&gt;=Einstellungen!$C$27,2,1)))))))</f>
        <v/>
      </c>
      <c r="M1012" s="37" t="str">
        <f>IF(Kundendaten!C1013="","",IF(J1012&lt;0,-1,IF(J1012&gt;Einstellungen!$C$11,0,IF(Kundendaten!L1013&gt;=Einstellungen!$C$32,5,IF(Kundendaten!L1013&gt;=Einstellungen!$C$33,4,IF(Kundendaten!L1013&gt;=Einstellungen!$C$34,3,IF(Kundendaten!L1013&gt;=Einstellungen!$C$35,2,1)))))))</f>
        <v/>
      </c>
      <c r="N1012" s="37" t="str">
        <f>IF(Kundendaten!C1013="","",IF(K1012=-1,"",IF(K1012=0,0,IF(SUM(Einstellungen!$G$15,Einstellungen!$G$24,Einstellungen!$G$32)&lt;&gt;100,"—",ROUND((K1012*Einstellungen!$G$15+L1012*Einstellungen!$G$24+M1012*Einstellungen!$G$32)/100,1)))))</f>
        <v/>
      </c>
      <c r="O1012" s="37" t="str">
        <f>IF(Kundendaten!C1013="","",IF(K1012=-1,"⚠ Datenfehler",IF(K1012=0,"Inaktiv",IF(SUM(Einstellungen!$G$15,Einstellungen!$G$24,Einstellungen!$G$32)&lt;&gt;100,"—",IF(N1012&gt;=4,"Champion",IF(N1012&gt;=3,"Entwicklung",IF(N1012&gt;=2,"Gefährdet","Abwanderung")))))))</f>
        <v/>
      </c>
    </row>
    <row r="1013" spans="2:15" ht="14.25" customHeight="1" x14ac:dyDescent="0.35">
      <c r="B1013" s="37" t="str">
        <f>IF(Kundendaten!C1014="","",Kundendaten!B1014)</f>
        <v/>
      </c>
      <c r="C1013" s="38" t="str">
        <f>IF(Kundendaten!C1014="","",IF(Kundendaten!C1014="","",Kundendaten!C1014))</f>
        <v/>
      </c>
      <c r="D1013" s="38" t="str">
        <f>IF(Kundendaten!C1014="","",IF(Kundendaten!D1014="","",Kundendaten!D1014))</f>
        <v/>
      </c>
      <c r="E1013" s="38" t="str">
        <f>IF(Kundendaten!C1014="","",IF(Kundendaten!E1014="","",Kundendaten!E1014))</f>
        <v/>
      </c>
      <c r="F1013" s="38" t="str">
        <f>IF(Kundendaten!C1014="","",IF(Kundendaten!F1014="","",Kundendaten!F1014))</f>
        <v/>
      </c>
      <c r="G1013" s="37" t="str">
        <f>IF(Kundendaten!C1014="","",IF(Kundendaten!G1014="","",Kundendaten!G1014))</f>
        <v/>
      </c>
      <c r="H1013" s="38" t="str">
        <f>IF(Kundendaten!C1014="","",IF(Kundendaten!H1014="","",Kundendaten!H1014))</f>
        <v/>
      </c>
      <c r="I1013" s="37" t="str">
        <f>IF(Kundendaten!C1014="","",IF(Kundendaten!I1014="","",IF(OR(UPPER(Kundendaten!I1014)="D",UPPER(Kundendaten!I1014)="DE",UPPER(Kundendaten!I1014)="DEU",UPPER(Kundendaten!I1014)="DEUTSCHLAND",UPPER(Kundendaten!I1014)="GERMANY",UPPER(Kundendaten!I1014)="GER"),"",IFERROR(UPPER(VLOOKUP(UPPER(Kundendaten!I1014),Laendercodes!$A:$B,2,FALSE())),UPPER(Kundendaten!I1014)))))</f>
        <v/>
      </c>
      <c r="J1013" s="59" t="str">
        <f>IF(Kundendaten!C1014="","",Einstellungen!$C$9-Kundendaten!J1014)</f>
        <v/>
      </c>
      <c r="K1013" s="37" t="str">
        <f>IF(Kundendaten!C1014="","",IF(J1013&lt;0,-1,IF(J1013&gt;Einstellungen!$C$11,0,IF(J1013&lt;=Einstellungen!$D$15,5,IF(J1013&lt;=Einstellungen!$D$16,4,IF(J1013&lt;=Einstellungen!$D$17,3,IF(J1013&lt;=Einstellungen!$D$18,2,1)))))))</f>
        <v/>
      </c>
      <c r="L1013" s="37" t="str">
        <f>IF(Kundendaten!C1014="","",IF(J1013&lt;0,-1,IF(J1013&gt;Einstellungen!$C$11,0,IF(Kundendaten!K1014&gt;=Einstellungen!$C$24,5,IF(Kundendaten!K1014&gt;=Einstellungen!$C$25,4,IF(Kundendaten!K1014&gt;=Einstellungen!$C$26,3,IF(Kundendaten!K1014&gt;=Einstellungen!$C$27,2,1)))))))</f>
        <v/>
      </c>
      <c r="M1013" s="37" t="str">
        <f>IF(Kundendaten!C1014="","",IF(J1013&lt;0,-1,IF(J1013&gt;Einstellungen!$C$11,0,IF(Kundendaten!L1014&gt;=Einstellungen!$C$32,5,IF(Kundendaten!L1014&gt;=Einstellungen!$C$33,4,IF(Kundendaten!L1014&gt;=Einstellungen!$C$34,3,IF(Kundendaten!L1014&gt;=Einstellungen!$C$35,2,1)))))))</f>
        <v/>
      </c>
      <c r="N1013" s="37" t="str">
        <f>IF(Kundendaten!C1014="","",IF(K1013=-1,"",IF(K1013=0,0,IF(SUM(Einstellungen!$G$15,Einstellungen!$G$24,Einstellungen!$G$32)&lt;&gt;100,"—",ROUND((K1013*Einstellungen!$G$15+L1013*Einstellungen!$G$24+M1013*Einstellungen!$G$32)/100,1)))))</f>
        <v/>
      </c>
      <c r="O1013" s="37" t="str">
        <f>IF(Kundendaten!C1014="","",IF(K1013=-1,"⚠ Datenfehler",IF(K1013=0,"Inaktiv",IF(SUM(Einstellungen!$G$15,Einstellungen!$G$24,Einstellungen!$G$32)&lt;&gt;100,"—",IF(N1013&gt;=4,"Champion",IF(N1013&gt;=3,"Entwicklung",IF(N1013&gt;=2,"Gefährdet","Abwanderung")))))))</f>
        <v/>
      </c>
    </row>
    <row r="1014" spans="2:15" ht="14.25" customHeight="1" x14ac:dyDescent="0.35">
      <c r="B1014" s="37" t="str">
        <f>IF(Kundendaten!C1015="","",Kundendaten!B1015)</f>
        <v/>
      </c>
      <c r="C1014" s="38" t="str">
        <f>IF(Kundendaten!C1015="","",IF(Kundendaten!C1015="","",Kundendaten!C1015))</f>
        <v/>
      </c>
      <c r="D1014" s="38" t="str">
        <f>IF(Kundendaten!C1015="","",IF(Kundendaten!D1015="","",Kundendaten!D1015))</f>
        <v/>
      </c>
      <c r="E1014" s="38" t="str">
        <f>IF(Kundendaten!C1015="","",IF(Kundendaten!E1015="","",Kundendaten!E1015))</f>
        <v/>
      </c>
      <c r="F1014" s="38" t="str">
        <f>IF(Kundendaten!C1015="","",IF(Kundendaten!F1015="","",Kundendaten!F1015))</f>
        <v/>
      </c>
      <c r="G1014" s="37" t="str">
        <f>IF(Kundendaten!C1015="","",IF(Kundendaten!G1015="","",Kundendaten!G1015))</f>
        <v/>
      </c>
      <c r="H1014" s="38" t="str">
        <f>IF(Kundendaten!C1015="","",IF(Kundendaten!H1015="","",Kundendaten!H1015))</f>
        <v/>
      </c>
      <c r="I1014" s="37" t="str">
        <f>IF(Kundendaten!C1015="","",IF(Kundendaten!I1015="","",IF(OR(UPPER(Kundendaten!I1015)="D",UPPER(Kundendaten!I1015)="DE",UPPER(Kundendaten!I1015)="DEU",UPPER(Kundendaten!I1015)="DEUTSCHLAND",UPPER(Kundendaten!I1015)="GERMANY",UPPER(Kundendaten!I1015)="GER"),"",IFERROR(UPPER(VLOOKUP(UPPER(Kundendaten!I1015),Laendercodes!$A:$B,2,FALSE())),UPPER(Kundendaten!I1015)))))</f>
        <v/>
      </c>
      <c r="J1014" s="59" t="str">
        <f>IF(Kundendaten!C1015="","",Einstellungen!$C$9-Kundendaten!J1015)</f>
        <v/>
      </c>
      <c r="K1014" s="37" t="str">
        <f>IF(Kundendaten!C1015="","",IF(J1014&lt;0,-1,IF(J1014&gt;Einstellungen!$C$11,0,IF(J1014&lt;=Einstellungen!$D$15,5,IF(J1014&lt;=Einstellungen!$D$16,4,IF(J1014&lt;=Einstellungen!$D$17,3,IF(J1014&lt;=Einstellungen!$D$18,2,1)))))))</f>
        <v/>
      </c>
      <c r="L1014" s="37" t="str">
        <f>IF(Kundendaten!C1015="","",IF(J1014&lt;0,-1,IF(J1014&gt;Einstellungen!$C$11,0,IF(Kundendaten!K1015&gt;=Einstellungen!$C$24,5,IF(Kundendaten!K1015&gt;=Einstellungen!$C$25,4,IF(Kundendaten!K1015&gt;=Einstellungen!$C$26,3,IF(Kundendaten!K1015&gt;=Einstellungen!$C$27,2,1)))))))</f>
        <v/>
      </c>
      <c r="M1014" s="37" t="str">
        <f>IF(Kundendaten!C1015="","",IF(J1014&lt;0,-1,IF(J1014&gt;Einstellungen!$C$11,0,IF(Kundendaten!L1015&gt;=Einstellungen!$C$32,5,IF(Kundendaten!L1015&gt;=Einstellungen!$C$33,4,IF(Kundendaten!L1015&gt;=Einstellungen!$C$34,3,IF(Kundendaten!L1015&gt;=Einstellungen!$C$35,2,1)))))))</f>
        <v/>
      </c>
      <c r="N1014" s="37" t="str">
        <f>IF(Kundendaten!C1015="","",IF(K1014=-1,"",IF(K1014=0,0,IF(SUM(Einstellungen!$G$15,Einstellungen!$G$24,Einstellungen!$G$32)&lt;&gt;100,"—",ROUND((K1014*Einstellungen!$G$15+L1014*Einstellungen!$G$24+M1014*Einstellungen!$G$32)/100,1)))))</f>
        <v/>
      </c>
      <c r="O1014" s="37" t="str">
        <f>IF(Kundendaten!C1015="","",IF(K1014=-1,"⚠ Datenfehler",IF(K1014=0,"Inaktiv",IF(SUM(Einstellungen!$G$15,Einstellungen!$G$24,Einstellungen!$G$32)&lt;&gt;100,"—",IF(N1014&gt;=4,"Champion",IF(N1014&gt;=3,"Entwicklung",IF(N1014&gt;=2,"Gefährdet","Abwanderung")))))))</f>
        <v/>
      </c>
    </row>
    <row r="1015" spans="2:15" ht="14.25" customHeight="1" x14ac:dyDescent="0.35">
      <c r="B1015" s="37" t="str">
        <f>IF(Kundendaten!C1016="","",Kundendaten!B1016)</f>
        <v/>
      </c>
      <c r="C1015" s="38" t="str">
        <f>IF(Kundendaten!C1016="","",IF(Kundendaten!C1016="","",Kundendaten!C1016))</f>
        <v/>
      </c>
      <c r="D1015" s="38" t="str">
        <f>IF(Kundendaten!C1016="","",IF(Kundendaten!D1016="","",Kundendaten!D1016))</f>
        <v/>
      </c>
      <c r="E1015" s="38" t="str">
        <f>IF(Kundendaten!C1016="","",IF(Kundendaten!E1016="","",Kundendaten!E1016))</f>
        <v/>
      </c>
      <c r="F1015" s="38" t="str">
        <f>IF(Kundendaten!C1016="","",IF(Kundendaten!F1016="","",Kundendaten!F1016))</f>
        <v/>
      </c>
      <c r="G1015" s="37" t="str">
        <f>IF(Kundendaten!C1016="","",IF(Kundendaten!G1016="","",Kundendaten!G1016))</f>
        <v/>
      </c>
      <c r="H1015" s="38" t="str">
        <f>IF(Kundendaten!C1016="","",IF(Kundendaten!H1016="","",Kundendaten!H1016))</f>
        <v/>
      </c>
      <c r="I1015" s="37" t="str">
        <f>IF(Kundendaten!C1016="","",IF(Kundendaten!I1016="","",IF(OR(UPPER(Kundendaten!I1016)="D",UPPER(Kundendaten!I1016)="DE",UPPER(Kundendaten!I1016)="DEU",UPPER(Kundendaten!I1016)="DEUTSCHLAND",UPPER(Kundendaten!I1016)="GERMANY",UPPER(Kundendaten!I1016)="GER"),"",IFERROR(UPPER(VLOOKUP(UPPER(Kundendaten!I1016),Laendercodes!$A:$B,2,FALSE())),UPPER(Kundendaten!I1016)))))</f>
        <v/>
      </c>
      <c r="J1015" s="59" t="str">
        <f>IF(Kundendaten!C1016="","",Einstellungen!$C$9-Kundendaten!J1016)</f>
        <v/>
      </c>
      <c r="K1015" s="37" t="str">
        <f>IF(Kundendaten!C1016="","",IF(J1015&lt;0,-1,IF(J1015&gt;Einstellungen!$C$11,0,IF(J1015&lt;=Einstellungen!$D$15,5,IF(J1015&lt;=Einstellungen!$D$16,4,IF(J1015&lt;=Einstellungen!$D$17,3,IF(J1015&lt;=Einstellungen!$D$18,2,1)))))))</f>
        <v/>
      </c>
      <c r="L1015" s="37" t="str">
        <f>IF(Kundendaten!C1016="","",IF(J1015&lt;0,-1,IF(J1015&gt;Einstellungen!$C$11,0,IF(Kundendaten!K1016&gt;=Einstellungen!$C$24,5,IF(Kundendaten!K1016&gt;=Einstellungen!$C$25,4,IF(Kundendaten!K1016&gt;=Einstellungen!$C$26,3,IF(Kundendaten!K1016&gt;=Einstellungen!$C$27,2,1)))))))</f>
        <v/>
      </c>
      <c r="M1015" s="37" t="str">
        <f>IF(Kundendaten!C1016="","",IF(J1015&lt;0,-1,IF(J1015&gt;Einstellungen!$C$11,0,IF(Kundendaten!L1016&gt;=Einstellungen!$C$32,5,IF(Kundendaten!L1016&gt;=Einstellungen!$C$33,4,IF(Kundendaten!L1016&gt;=Einstellungen!$C$34,3,IF(Kundendaten!L1016&gt;=Einstellungen!$C$35,2,1)))))))</f>
        <v/>
      </c>
      <c r="N1015" s="37" t="str">
        <f>IF(Kundendaten!C1016="","",IF(K1015=-1,"",IF(K1015=0,0,IF(SUM(Einstellungen!$G$15,Einstellungen!$G$24,Einstellungen!$G$32)&lt;&gt;100,"—",ROUND((K1015*Einstellungen!$G$15+L1015*Einstellungen!$G$24+M1015*Einstellungen!$G$32)/100,1)))))</f>
        <v/>
      </c>
      <c r="O1015" s="37" t="str">
        <f>IF(Kundendaten!C1016="","",IF(K1015=-1,"⚠ Datenfehler",IF(K1015=0,"Inaktiv",IF(SUM(Einstellungen!$G$15,Einstellungen!$G$24,Einstellungen!$G$32)&lt;&gt;100,"—",IF(N1015&gt;=4,"Champion",IF(N1015&gt;=3,"Entwicklung",IF(N1015&gt;=2,"Gefährdet","Abwanderung")))))))</f>
        <v/>
      </c>
    </row>
    <row r="1016" spans="2:15" ht="14.25" customHeight="1" x14ac:dyDescent="0.35">
      <c r="B1016" s="37" t="str">
        <f>IF(Kundendaten!C1017="","",Kundendaten!B1017)</f>
        <v/>
      </c>
      <c r="C1016" s="38" t="str">
        <f>IF(Kundendaten!C1017="","",IF(Kundendaten!C1017="","",Kundendaten!C1017))</f>
        <v/>
      </c>
      <c r="D1016" s="38" t="str">
        <f>IF(Kundendaten!C1017="","",IF(Kundendaten!D1017="","",Kundendaten!D1017))</f>
        <v/>
      </c>
      <c r="E1016" s="38" t="str">
        <f>IF(Kundendaten!C1017="","",IF(Kundendaten!E1017="","",Kundendaten!E1017))</f>
        <v/>
      </c>
      <c r="F1016" s="38" t="str">
        <f>IF(Kundendaten!C1017="","",IF(Kundendaten!F1017="","",Kundendaten!F1017))</f>
        <v/>
      </c>
      <c r="G1016" s="37" t="str">
        <f>IF(Kundendaten!C1017="","",IF(Kundendaten!G1017="","",Kundendaten!G1017))</f>
        <v/>
      </c>
      <c r="H1016" s="38" t="str">
        <f>IF(Kundendaten!C1017="","",IF(Kundendaten!H1017="","",Kundendaten!H1017))</f>
        <v/>
      </c>
      <c r="I1016" s="37" t="str">
        <f>IF(Kundendaten!C1017="","",IF(Kundendaten!I1017="","",IF(OR(UPPER(Kundendaten!I1017)="D",UPPER(Kundendaten!I1017)="DE",UPPER(Kundendaten!I1017)="DEU",UPPER(Kundendaten!I1017)="DEUTSCHLAND",UPPER(Kundendaten!I1017)="GERMANY",UPPER(Kundendaten!I1017)="GER"),"",IFERROR(UPPER(VLOOKUP(UPPER(Kundendaten!I1017),Laendercodes!$A:$B,2,FALSE())),UPPER(Kundendaten!I1017)))))</f>
        <v/>
      </c>
      <c r="J1016" s="59" t="str">
        <f>IF(Kundendaten!C1017="","",Einstellungen!$C$9-Kundendaten!J1017)</f>
        <v/>
      </c>
      <c r="K1016" s="37" t="str">
        <f>IF(Kundendaten!C1017="","",IF(J1016&lt;0,-1,IF(J1016&gt;Einstellungen!$C$11,0,IF(J1016&lt;=Einstellungen!$D$15,5,IF(J1016&lt;=Einstellungen!$D$16,4,IF(J1016&lt;=Einstellungen!$D$17,3,IF(J1016&lt;=Einstellungen!$D$18,2,1)))))))</f>
        <v/>
      </c>
      <c r="L1016" s="37" t="str">
        <f>IF(Kundendaten!C1017="","",IF(J1016&lt;0,-1,IF(J1016&gt;Einstellungen!$C$11,0,IF(Kundendaten!K1017&gt;=Einstellungen!$C$24,5,IF(Kundendaten!K1017&gt;=Einstellungen!$C$25,4,IF(Kundendaten!K1017&gt;=Einstellungen!$C$26,3,IF(Kundendaten!K1017&gt;=Einstellungen!$C$27,2,1)))))))</f>
        <v/>
      </c>
      <c r="M1016" s="37" t="str">
        <f>IF(Kundendaten!C1017="","",IF(J1016&lt;0,-1,IF(J1016&gt;Einstellungen!$C$11,0,IF(Kundendaten!L1017&gt;=Einstellungen!$C$32,5,IF(Kundendaten!L1017&gt;=Einstellungen!$C$33,4,IF(Kundendaten!L1017&gt;=Einstellungen!$C$34,3,IF(Kundendaten!L1017&gt;=Einstellungen!$C$35,2,1)))))))</f>
        <v/>
      </c>
      <c r="N1016" s="37" t="str">
        <f>IF(Kundendaten!C1017="","",IF(K1016=-1,"",IF(K1016=0,0,IF(SUM(Einstellungen!$G$15,Einstellungen!$G$24,Einstellungen!$G$32)&lt;&gt;100,"—",ROUND((K1016*Einstellungen!$G$15+L1016*Einstellungen!$G$24+M1016*Einstellungen!$G$32)/100,1)))))</f>
        <v/>
      </c>
      <c r="O1016" s="37" t="str">
        <f>IF(Kundendaten!C1017="","",IF(K1016=-1,"⚠ Datenfehler",IF(K1016=0,"Inaktiv",IF(SUM(Einstellungen!$G$15,Einstellungen!$G$24,Einstellungen!$G$32)&lt;&gt;100,"—",IF(N1016&gt;=4,"Champion",IF(N1016&gt;=3,"Entwicklung",IF(N1016&gt;=2,"Gefährdet","Abwanderung")))))))</f>
        <v/>
      </c>
    </row>
    <row r="1017" spans="2:15" ht="14.25" customHeight="1" x14ac:dyDescent="0.35">
      <c r="B1017" s="37" t="str">
        <f>IF(Kundendaten!C1018="","",Kundendaten!B1018)</f>
        <v/>
      </c>
      <c r="C1017" s="38" t="str">
        <f>IF(Kundendaten!C1018="","",IF(Kundendaten!C1018="","",Kundendaten!C1018))</f>
        <v/>
      </c>
      <c r="D1017" s="38" t="str">
        <f>IF(Kundendaten!C1018="","",IF(Kundendaten!D1018="","",Kundendaten!D1018))</f>
        <v/>
      </c>
      <c r="E1017" s="38" t="str">
        <f>IF(Kundendaten!C1018="","",IF(Kundendaten!E1018="","",Kundendaten!E1018))</f>
        <v/>
      </c>
      <c r="F1017" s="38" t="str">
        <f>IF(Kundendaten!C1018="","",IF(Kundendaten!F1018="","",Kundendaten!F1018))</f>
        <v/>
      </c>
      <c r="G1017" s="37" t="str">
        <f>IF(Kundendaten!C1018="","",IF(Kundendaten!G1018="","",Kundendaten!G1018))</f>
        <v/>
      </c>
      <c r="H1017" s="38" t="str">
        <f>IF(Kundendaten!C1018="","",IF(Kundendaten!H1018="","",Kundendaten!H1018))</f>
        <v/>
      </c>
      <c r="I1017" s="37" t="str">
        <f>IF(Kundendaten!C1018="","",IF(Kundendaten!I1018="","",IF(OR(UPPER(Kundendaten!I1018)="D",UPPER(Kundendaten!I1018)="DE",UPPER(Kundendaten!I1018)="DEU",UPPER(Kundendaten!I1018)="DEUTSCHLAND",UPPER(Kundendaten!I1018)="GERMANY",UPPER(Kundendaten!I1018)="GER"),"",IFERROR(UPPER(VLOOKUP(UPPER(Kundendaten!I1018),Laendercodes!$A:$B,2,FALSE())),UPPER(Kundendaten!I1018)))))</f>
        <v/>
      </c>
      <c r="J1017" s="59" t="str">
        <f>IF(Kundendaten!C1018="","",Einstellungen!$C$9-Kundendaten!J1018)</f>
        <v/>
      </c>
      <c r="K1017" s="37" t="str">
        <f>IF(Kundendaten!C1018="","",IF(J1017&lt;0,-1,IF(J1017&gt;Einstellungen!$C$11,0,IF(J1017&lt;=Einstellungen!$D$15,5,IF(J1017&lt;=Einstellungen!$D$16,4,IF(J1017&lt;=Einstellungen!$D$17,3,IF(J1017&lt;=Einstellungen!$D$18,2,1)))))))</f>
        <v/>
      </c>
      <c r="L1017" s="37" t="str">
        <f>IF(Kundendaten!C1018="","",IF(J1017&lt;0,-1,IF(J1017&gt;Einstellungen!$C$11,0,IF(Kundendaten!K1018&gt;=Einstellungen!$C$24,5,IF(Kundendaten!K1018&gt;=Einstellungen!$C$25,4,IF(Kundendaten!K1018&gt;=Einstellungen!$C$26,3,IF(Kundendaten!K1018&gt;=Einstellungen!$C$27,2,1)))))))</f>
        <v/>
      </c>
      <c r="M1017" s="37" t="str">
        <f>IF(Kundendaten!C1018="","",IF(J1017&lt;0,-1,IF(J1017&gt;Einstellungen!$C$11,0,IF(Kundendaten!L1018&gt;=Einstellungen!$C$32,5,IF(Kundendaten!L1018&gt;=Einstellungen!$C$33,4,IF(Kundendaten!L1018&gt;=Einstellungen!$C$34,3,IF(Kundendaten!L1018&gt;=Einstellungen!$C$35,2,1)))))))</f>
        <v/>
      </c>
      <c r="N1017" s="37" t="str">
        <f>IF(Kundendaten!C1018="","",IF(K1017=-1,"",IF(K1017=0,0,IF(SUM(Einstellungen!$G$15,Einstellungen!$G$24,Einstellungen!$G$32)&lt;&gt;100,"—",ROUND((K1017*Einstellungen!$G$15+L1017*Einstellungen!$G$24+M1017*Einstellungen!$G$32)/100,1)))))</f>
        <v/>
      </c>
      <c r="O1017" s="37" t="str">
        <f>IF(Kundendaten!C1018="","",IF(K1017=-1,"⚠ Datenfehler",IF(K1017=0,"Inaktiv",IF(SUM(Einstellungen!$G$15,Einstellungen!$G$24,Einstellungen!$G$32)&lt;&gt;100,"—",IF(N1017&gt;=4,"Champion",IF(N1017&gt;=3,"Entwicklung",IF(N1017&gt;=2,"Gefährdet","Abwanderung")))))))</f>
        <v/>
      </c>
    </row>
    <row r="1018" spans="2:15" ht="14.25" customHeight="1" x14ac:dyDescent="0.35">
      <c r="B1018" s="37" t="str">
        <f>IF(Kundendaten!C1019="","",Kundendaten!B1019)</f>
        <v/>
      </c>
      <c r="C1018" s="38" t="str">
        <f>IF(Kundendaten!C1019="","",IF(Kundendaten!C1019="","",Kundendaten!C1019))</f>
        <v/>
      </c>
      <c r="D1018" s="38" t="str">
        <f>IF(Kundendaten!C1019="","",IF(Kundendaten!D1019="","",Kundendaten!D1019))</f>
        <v/>
      </c>
      <c r="E1018" s="38" t="str">
        <f>IF(Kundendaten!C1019="","",IF(Kundendaten!E1019="","",Kundendaten!E1019))</f>
        <v/>
      </c>
      <c r="F1018" s="38" t="str">
        <f>IF(Kundendaten!C1019="","",IF(Kundendaten!F1019="","",Kundendaten!F1019))</f>
        <v/>
      </c>
      <c r="G1018" s="37" t="str">
        <f>IF(Kundendaten!C1019="","",IF(Kundendaten!G1019="","",Kundendaten!G1019))</f>
        <v/>
      </c>
      <c r="H1018" s="38" t="str">
        <f>IF(Kundendaten!C1019="","",IF(Kundendaten!H1019="","",Kundendaten!H1019))</f>
        <v/>
      </c>
      <c r="I1018" s="37" t="str">
        <f>IF(Kundendaten!C1019="","",IF(Kundendaten!I1019="","",IF(OR(UPPER(Kundendaten!I1019)="D",UPPER(Kundendaten!I1019)="DE",UPPER(Kundendaten!I1019)="DEU",UPPER(Kundendaten!I1019)="DEUTSCHLAND",UPPER(Kundendaten!I1019)="GERMANY",UPPER(Kundendaten!I1019)="GER"),"",IFERROR(UPPER(VLOOKUP(UPPER(Kundendaten!I1019),Laendercodes!$A:$B,2,FALSE())),UPPER(Kundendaten!I1019)))))</f>
        <v/>
      </c>
      <c r="J1018" s="59" t="str">
        <f>IF(Kundendaten!C1019="","",Einstellungen!$C$9-Kundendaten!J1019)</f>
        <v/>
      </c>
      <c r="K1018" s="37" t="str">
        <f>IF(Kundendaten!C1019="","",IF(J1018&lt;0,-1,IF(J1018&gt;Einstellungen!$C$11,0,IF(J1018&lt;=Einstellungen!$D$15,5,IF(J1018&lt;=Einstellungen!$D$16,4,IF(J1018&lt;=Einstellungen!$D$17,3,IF(J1018&lt;=Einstellungen!$D$18,2,1)))))))</f>
        <v/>
      </c>
      <c r="L1018" s="37" t="str">
        <f>IF(Kundendaten!C1019="","",IF(J1018&lt;0,-1,IF(J1018&gt;Einstellungen!$C$11,0,IF(Kundendaten!K1019&gt;=Einstellungen!$C$24,5,IF(Kundendaten!K1019&gt;=Einstellungen!$C$25,4,IF(Kundendaten!K1019&gt;=Einstellungen!$C$26,3,IF(Kundendaten!K1019&gt;=Einstellungen!$C$27,2,1)))))))</f>
        <v/>
      </c>
      <c r="M1018" s="37" t="str">
        <f>IF(Kundendaten!C1019="","",IF(J1018&lt;0,-1,IF(J1018&gt;Einstellungen!$C$11,0,IF(Kundendaten!L1019&gt;=Einstellungen!$C$32,5,IF(Kundendaten!L1019&gt;=Einstellungen!$C$33,4,IF(Kundendaten!L1019&gt;=Einstellungen!$C$34,3,IF(Kundendaten!L1019&gt;=Einstellungen!$C$35,2,1)))))))</f>
        <v/>
      </c>
      <c r="N1018" s="37" t="str">
        <f>IF(Kundendaten!C1019="","",IF(K1018=-1,"",IF(K1018=0,0,IF(SUM(Einstellungen!$G$15,Einstellungen!$G$24,Einstellungen!$G$32)&lt;&gt;100,"—",ROUND((K1018*Einstellungen!$G$15+L1018*Einstellungen!$G$24+M1018*Einstellungen!$G$32)/100,1)))))</f>
        <v/>
      </c>
      <c r="O1018" s="37" t="str">
        <f>IF(Kundendaten!C1019="","",IF(K1018=-1,"⚠ Datenfehler",IF(K1018=0,"Inaktiv",IF(SUM(Einstellungen!$G$15,Einstellungen!$G$24,Einstellungen!$G$32)&lt;&gt;100,"—",IF(N1018&gt;=4,"Champion",IF(N1018&gt;=3,"Entwicklung",IF(N1018&gt;=2,"Gefährdet","Abwanderung")))))))</f>
        <v/>
      </c>
    </row>
    <row r="1019" spans="2:15" ht="14.25" customHeight="1" x14ac:dyDescent="0.35">
      <c r="B1019" s="37" t="str">
        <f>IF(Kundendaten!C1020="","",Kundendaten!B1020)</f>
        <v/>
      </c>
      <c r="C1019" s="38" t="str">
        <f>IF(Kundendaten!C1020="","",IF(Kundendaten!C1020="","",Kundendaten!C1020))</f>
        <v/>
      </c>
      <c r="D1019" s="38" t="str">
        <f>IF(Kundendaten!C1020="","",IF(Kundendaten!D1020="","",Kundendaten!D1020))</f>
        <v/>
      </c>
      <c r="E1019" s="38" t="str">
        <f>IF(Kundendaten!C1020="","",IF(Kundendaten!E1020="","",Kundendaten!E1020))</f>
        <v/>
      </c>
      <c r="F1019" s="38" t="str">
        <f>IF(Kundendaten!C1020="","",IF(Kundendaten!F1020="","",Kundendaten!F1020))</f>
        <v/>
      </c>
      <c r="G1019" s="37" t="str">
        <f>IF(Kundendaten!C1020="","",IF(Kundendaten!G1020="","",Kundendaten!G1020))</f>
        <v/>
      </c>
      <c r="H1019" s="38" t="str">
        <f>IF(Kundendaten!C1020="","",IF(Kundendaten!H1020="","",Kundendaten!H1020))</f>
        <v/>
      </c>
      <c r="I1019" s="37" t="str">
        <f>IF(Kundendaten!C1020="","",IF(Kundendaten!I1020="","",IF(OR(UPPER(Kundendaten!I1020)="D",UPPER(Kundendaten!I1020)="DE",UPPER(Kundendaten!I1020)="DEU",UPPER(Kundendaten!I1020)="DEUTSCHLAND",UPPER(Kundendaten!I1020)="GERMANY",UPPER(Kundendaten!I1020)="GER"),"",IFERROR(UPPER(VLOOKUP(UPPER(Kundendaten!I1020),Laendercodes!$A:$B,2,FALSE())),UPPER(Kundendaten!I1020)))))</f>
        <v/>
      </c>
      <c r="J1019" s="59" t="str">
        <f>IF(Kundendaten!C1020="","",Einstellungen!$C$9-Kundendaten!J1020)</f>
        <v/>
      </c>
      <c r="K1019" s="37" t="str">
        <f>IF(Kundendaten!C1020="","",IF(J1019&lt;0,-1,IF(J1019&gt;Einstellungen!$C$11,0,IF(J1019&lt;=Einstellungen!$D$15,5,IF(J1019&lt;=Einstellungen!$D$16,4,IF(J1019&lt;=Einstellungen!$D$17,3,IF(J1019&lt;=Einstellungen!$D$18,2,1)))))))</f>
        <v/>
      </c>
      <c r="L1019" s="37" t="str">
        <f>IF(Kundendaten!C1020="","",IF(J1019&lt;0,-1,IF(J1019&gt;Einstellungen!$C$11,0,IF(Kundendaten!K1020&gt;=Einstellungen!$C$24,5,IF(Kundendaten!K1020&gt;=Einstellungen!$C$25,4,IF(Kundendaten!K1020&gt;=Einstellungen!$C$26,3,IF(Kundendaten!K1020&gt;=Einstellungen!$C$27,2,1)))))))</f>
        <v/>
      </c>
      <c r="M1019" s="37" t="str">
        <f>IF(Kundendaten!C1020="","",IF(J1019&lt;0,-1,IF(J1019&gt;Einstellungen!$C$11,0,IF(Kundendaten!L1020&gt;=Einstellungen!$C$32,5,IF(Kundendaten!L1020&gt;=Einstellungen!$C$33,4,IF(Kundendaten!L1020&gt;=Einstellungen!$C$34,3,IF(Kundendaten!L1020&gt;=Einstellungen!$C$35,2,1)))))))</f>
        <v/>
      </c>
      <c r="N1019" s="37" t="str">
        <f>IF(Kundendaten!C1020="","",IF(K1019=-1,"",IF(K1019=0,0,IF(SUM(Einstellungen!$G$15,Einstellungen!$G$24,Einstellungen!$G$32)&lt;&gt;100,"—",ROUND((K1019*Einstellungen!$G$15+L1019*Einstellungen!$G$24+M1019*Einstellungen!$G$32)/100,1)))))</f>
        <v/>
      </c>
      <c r="O1019" s="37" t="str">
        <f>IF(Kundendaten!C1020="","",IF(K1019=-1,"⚠ Datenfehler",IF(K1019=0,"Inaktiv",IF(SUM(Einstellungen!$G$15,Einstellungen!$G$24,Einstellungen!$G$32)&lt;&gt;100,"—",IF(N1019&gt;=4,"Champion",IF(N1019&gt;=3,"Entwicklung",IF(N1019&gt;=2,"Gefährdet","Abwanderung")))))))</f>
        <v/>
      </c>
    </row>
    <row r="1020" spans="2:15" ht="14.25" customHeight="1" x14ac:dyDescent="0.35">
      <c r="B1020" s="37" t="str">
        <f>IF(Kundendaten!C1021="","",Kundendaten!B1021)</f>
        <v/>
      </c>
      <c r="C1020" s="38" t="str">
        <f>IF(Kundendaten!C1021="","",IF(Kundendaten!C1021="","",Kundendaten!C1021))</f>
        <v/>
      </c>
      <c r="D1020" s="38" t="str">
        <f>IF(Kundendaten!C1021="","",IF(Kundendaten!D1021="","",Kundendaten!D1021))</f>
        <v/>
      </c>
      <c r="E1020" s="38" t="str">
        <f>IF(Kundendaten!C1021="","",IF(Kundendaten!E1021="","",Kundendaten!E1021))</f>
        <v/>
      </c>
      <c r="F1020" s="38" t="str">
        <f>IF(Kundendaten!C1021="","",IF(Kundendaten!F1021="","",Kundendaten!F1021))</f>
        <v/>
      </c>
      <c r="G1020" s="37" t="str">
        <f>IF(Kundendaten!C1021="","",IF(Kundendaten!G1021="","",Kundendaten!G1021))</f>
        <v/>
      </c>
      <c r="H1020" s="38" t="str">
        <f>IF(Kundendaten!C1021="","",IF(Kundendaten!H1021="","",Kundendaten!H1021))</f>
        <v/>
      </c>
      <c r="I1020" s="37" t="str">
        <f>IF(Kundendaten!C1021="","",IF(Kundendaten!I1021="","",IF(OR(UPPER(Kundendaten!I1021)="D",UPPER(Kundendaten!I1021)="DE",UPPER(Kundendaten!I1021)="DEU",UPPER(Kundendaten!I1021)="DEUTSCHLAND",UPPER(Kundendaten!I1021)="GERMANY",UPPER(Kundendaten!I1021)="GER"),"",IFERROR(UPPER(VLOOKUP(UPPER(Kundendaten!I1021),Laendercodes!$A:$B,2,FALSE())),UPPER(Kundendaten!I1021)))))</f>
        <v/>
      </c>
      <c r="J1020" s="59" t="str">
        <f>IF(Kundendaten!C1021="","",Einstellungen!$C$9-Kundendaten!J1021)</f>
        <v/>
      </c>
      <c r="K1020" s="37" t="str">
        <f>IF(Kundendaten!C1021="","",IF(J1020&lt;0,-1,IF(J1020&gt;Einstellungen!$C$11,0,IF(J1020&lt;=Einstellungen!$D$15,5,IF(J1020&lt;=Einstellungen!$D$16,4,IF(J1020&lt;=Einstellungen!$D$17,3,IF(J1020&lt;=Einstellungen!$D$18,2,1)))))))</f>
        <v/>
      </c>
      <c r="L1020" s="37" t="str">
        <f>IF(Kundendaten!C1021="","",IF(J1020&lt;0,-1,IF(J1020&gt;Einstellungen!$C$11,0,IF(Kundendaten!K1021&gt;=Einstellungen!$C$24,5,IF(Kundendaten!K1021&gt;=Einstellungen!$C$25,4,IF(Kundendaten!K1021&gt;=Einstellungen!$C$26,3,IF(Kundendaten!K1021&gt;=Einstellungen!$C$27,2,1)))))))</f>
        <v/>
      </c>
      <c r="M1020" s="37" t="str">
        <f>IF(Kundendaten!C1021="","",IF(J1020&lt;0,-1,IF(J1020&gt;Einstellungen!$C$11,0,IF(Kundendaten!L1021&gt;=Einstellungen!$C$32,5,IF(Kundendaten!L1021&gt;=Einstellungen!$C$33,4,IF(Kundendaten!L1021&gt;=Einstellungen!$C$34,3,IF(Kundendaten!L1021&gt;=Einstellungen!$C$35,2,1)))))))</f>
        <v/>
      </c>
      <c r="N1020" s="37" t="str">
        <f>IF(Kundendaten!C1021="","",IF(K1020=-1,"",IF(K1020=0,0,IF(SUM(Einstellungen!$G$15,Einstellungen!$G$24,Einstellungen!$G$32)&lt;&gt;100,"—",ROUND((K1020*Einstellungen!$G$15+L1020*Einstellungen!$G$24+M1020*Einstellungen!$G$32)/100,1)))))</f>
        <v/>
      </c>
      <c r="O1020" s="37" t="str">
        <f>IF(Kundendaten!C1021="","",IF(K1020=-1,"⚠ Datenfehler",IF(K1020=0,"Inaktiv",IF(SUM(Einstellungen!$G$15,Einstellungen!$G$24,Einstellungen!$G$32)&lt;&gt;100,"—",IF(N1020&gt;=4,"Champion",IF(N1020&gt;=3,"Entwicklung",IF(N1020&gt;=2,"Gefährdet","Abwanderung")))))))</f>
        <v/>
      </c>
    </row>
    <row r="1021" spans="2:15" ht="14.25" customHeight="1" x14ac:dyDescent="0.35">
      <c r="B1021" s="37" t="str">
        <f>IF(Kundendaten!C1022="","",Kundendaten!B1022)</f>
        <v/>
      </c>
      <c r="C1021" s="38" t="str">
        <f>IF(Kundendaten!C1022="","",IF(Kundendaten!C1022="","",Kundendaten!C1022))</f>
        <v/>
      </c>
      <c r="D1021" s="38" t="str">
        <f>IF(Kundendaten!C1022="","",IF(Kundendaten!D1022="","",Kundendaten!D1022))</f>
        <v/>
      </c>
      <c r="E1021" s="38" t="str">
        <f>IF(Kundendaten!C1022="","",IF(Kundendaten!E1022="","",Kundendaten!E1022))</f>
        <v/>
      </c>
      <c r="F1021" s="38" t="str">
        <f>IF(Kundendaten!C1022="","",IF(Kundendaten!F1022="","",Kundendaten!F1022))</f>
        <v/>
      </c>
      <c r="G1021" s="37" t="str">
        <f>IF(Kundendaten!C1022="","",IF(Kundendaten!G1022="","",Kundendaten!G1022))</f>
        <v/>
      </c>
      <c r="H1021" s="38" t="str">
        <f>IF(Kundendaten!C1022="","",IF(Kundendaten!H1022="","",Kundendaten!H1022))</f>
        <v/>
      </c>
      <c r="I1021" s="37" t="str">
        <f>IF(Kundendaten!C1022="","",IF(Kundendaten!I1022="","",IF(OR(UPPER(Kundendaten!I1022)="D",UPPER(Kundendaten!I1022)="DE",UPPER(Kundendaten!I1022)="DEU",UPPER(Kundendaten!I1022)="DEUTSCHLAND",UPPER(Kundendaten!I1022)="GERMANY",UPPER(Kundendaten!I1022)="GER"),"",IFERROR(UPPER(VLOOKUP(UPPER(Kundendaten!I1022),Laendercodes!$A:$B,2,FALSE())),UPPER(Kundendaten!I1022)))))</f>
        <v/>
      </c>
      <c r="J1021" s="59" t="str">
        <f>IF(Kundendaten!C1022="","",Einstellungen!$C$9-Kundendaten!J1022)</f>
        <v/>
      </c>
      <c r="K1021" s="37" t="str">
        <f>IF(Kundendaten!C1022="","",IF(J1021&lt;0,-1,IF(J1021&gt;Einstellungen!$C$11,0,IF(J1021&lt;=Einstellungen!$D$15,5,IF(J1021&lt;=Einstellungen!$D$16,4,IF(J1021&lt;=Einstellungen!$D$17,3,IF(J1021&lt;=Einstellungen!$D$18,2,1)))))))</f>
        <v/>
      </c>
      <c r="L1021" s="37" t="str">
        <f>IF(Kundendaten!C1022="","",IF(J1021&lt;0,-1,IF(J1021&gt;Einstellungen!$C$11,0,IF(Kundendaten!K1022&gt;=Einstellungen!$C$24,5,IF(Kundendaten!K1022&gt;=Einstellungen!$C$25,4,IF(Kundendaten!K1022&gt;=Einstellungen!$C$26,3,IF(Kundendaten!K1022&gt;=Einstellungen!$C$27,2,1)))))))</f>
        <v/>
      </c>
      <c r="M1021" s="37" t="str">
        <f>IF(Kundendaten!C1022="","",IF(J1021&lt;0,-1,IF(J1021&gt;Einstellungen!$C$11,0,IF(Kundendaten!L1022&gt;=Einstellungen!$C$32,5,IF(Kundendaten!L1022&gt;=Einstellungen!$C$33,4,IF(Kundendaten!L1022&gt;=Einstellungen!$C$34,3,IF(Kundendaten!L1022&gt;=Einstellungen!$C$35,2,1)))))))</f>
        <v/>
      </c>
      <c r="N1021" s="37" t="str">
        <f>IF(Kundendaten!C1022="","",IF(K1021=-1,"",IF(K1021=0,0,IF(SUM(Einstellungen!$G$15,Einstellungen!$G$24,Einstellungen!$G$32)&lt;&gt;100,"—",ROUND((K1021*Einstellungen!$G$15+L1021*Einstellungen!$G$24+M1021*Einstellungen!$G$32)/100,1)))))</f>
        <v/>
      </c>
      <c r="O1021" s="37" t="str">
        <f>IF(Kundendaten!C1022="","",IF(K1021=-1,"⚠ Datenfehler",IF(K1021=0,"Inaktiv",IF(SUM(Einstellungen!$G$15,Einstellungen!$G$24,Einstellungen!$G$32)&lt;&gt;100,"—",IF(N1021&gt;=4,"Champion",IF(N1021&gt;=3,"Entwicklung",IF(N1021&gt;=2,"Gefährdet","Abwanderung")))))))</f>
        <v/>
      </c>
    </row>
    <row r="1022" spans="2:15" ht="14.25" customHeight="1" x14ac:dyDescent="0.35">
      <c r="B1022" s="37" t="str">
        <f>IF(Kundendaten!C1023="","",Kundendaten!B1023)</f>
        <v/>
      </c>
      <c r="C1022" s="38" t="str">
        <f>IF(Kundendaten!C1023="","",IF(Kundendaten!C1023="","",Kundendaten!C1023))</f>
        <v/>
      </c>
      <c r="D1022" s="38" t="str">
        <f>IF(Kundendaten!C1023="","",IF(Kundendaten!D1023="","",Kundendaten!D1023))</f>
        <v/>
      </c>
      <c r="E1022" s="38" t="str">
        <f>IF(Kundendaten!C1023="","",IF(Kundendaten!E1023="","",Kundendaten!E1023))</f>
        <v/>
      </c>
      <c r="F1022" s="38" t="str">
        <f>IF(Kundendaten!C1023="","",IF(Kundendaten!F1023="","",Kundendaten!F1023))</f>
        <v/>
      </c>
      <c r="G1022" s="37" t="str">
        <f>IF(Kundendaten!C1023="","",IF(Kundendaten!G1023="","",Kundendaten!G1023))</f>
        <v/>
      </c>
      <c r="H1022" s="38" t="str">
        <f>IF(Kundendaten!C1023="","",IF(Kundendaten!H1023="","",Kundendaten!H1023))</f>
        <v/>
      </c>
      <c r="I1022" s="37" t="str">
        <f>IF(Kundendaten!C1023="","",IF(Kundendaten!I1023="","",IF(OR(UPPER(Kundendaten!I1023)="D",UPPER(Kundendaten!I1023)="DE",UPPER(Kundendaten!I1023)="DEU",UPPER(Kundendaten!I1023)="DEUTSCHLAND",UPPER(Kundendaten!I1023)="GERMANY",UPPER(Kundendaten!I1023)="GER"),"",IFERROR(UPPER(VLOOKUP(UPPER(Kundendaten!I1023),Laendercodes!$A:$B,2,FALSE())),UPPER(Kundendaten!I1023)))))</f>
        <v/>
      </c>
      <c r="J1022" s="59" t="str">
        <f>IF(Kundendaten!C1023="","",Einstellungen!$C$9-Kundendaten!J1023)</f>
        <v/>
      </c>
      <c r="K1022" s="37" t="str">
        <f>IF(Kundendaten!C1023="","",IF(J1022&lt;0,-1,IF(J1022&gt;Einstellungen!$C$11,0,IF(J1022&lt;=Einstellungen!$D$15,5,IF(J1022&lt;=Einstellungen!$D$16,4,IF(J1022&lt;=Einstellungen!$D$17,3,IF(J1022&lt;=Einstellungen!$D$18,2,1)))))))</f>
        <v/>
      </c>
      <c r="L1022" s="37" t="str">
        <f>IF(Kundendaten!C1023="","",IF(J1022&lt;0,-1,IF(J1022&gt;Einstellungen!$C$11,0,IF(Kundendaten!K1023&gt;=Einstellungen!$C$24,5,IF(Kundendaten!K1023&gt;=Einstellungen!$C$25,4,IF(Kundendaten!K1023&gt;=Einstellungen!$C$26,3,IF(Kundendaten!K1023&gt;=Einstellungen!$C$27,2,1)))))))</f>
        <v/>
      </c>
      <c r="M1022" s="37" t="str">
        <f>IF(Kundendaten!C1023="","",IF(J1022&lt;0,-1,IF(J1022&gt;Einstellungen!$C$11,0,IF(Kundendaten!L1023&gt;=Einstellungen!$C$32,5,IF(Kundendaten!L1023&gt;=Einstellungen!$C$33,4,IF(Kundendaten!L1023&gt;=Einstellungen!$C$34,3,IF(Kundendaten!L1023&gt;=Einstellungen!$C$35,2,1)))))))</f>
        <v/>
      </c>
      <c r="N1022" s="37" t="str">
        <f>IF(Kundendaten!C1023="","",IF(K1022=-1,"",IF(K1022=0,0,IF(SUM(Einstellungen!$G$15,Einstellungen!$G$24,Einstellungen!$G$32)&lt;&gt;100,"—",ROUND((K1022*Einstellungen!$G$15+L1022*Einstellungen!$G$24+M1022*Einstellungen!$G$32)/100,1)))))</f>
        <v/>
      </c>
      <c r="O1022" s="37" t="str">
        <f>IF(Kundendaten!C1023="","",IF(K1022=-1,"⚠ Datenfehler",IF(K1022=0,"Inaktiv",IF(SUM(Einstellungen!$G$15,Einstellungen!$G$24,Einstellungen!$G$32)&lt;&gt;100,"—",IF(N1022&gt;=4,"Champion",IF(N1022&gt;=3,"Entwicklung",IF(N1022&gt;=2,"Gefährdet","Abwanderung")))))))</f>
        <v/>
      </c>
    </row>
    <row r="1023" spans="2:15" ht="14.25" customHeight="1" x14ac:dyDescent="0.35">
      <c r="B1023" s="37" t="str">
        <f>IF(Kundendaten!C1024="","",Kundendaten!B1024)</f>
        <v/>
      </c>
      <c r="C1023" s="38" t="str">
        <f>IF(Kundendaten!C1024="","",IF(Kundendaten!C1024="","",Kundendaten!C1024))</f>
        <v/>
      </c>
      <c r="D1023" s="38" t="str">
        <f>IF(Kundendaten!C1024="","",IF(Kundendaten!D1024="","",Kundendaten!D1024))</f>
        <v/>
      </c>
      <c r="E1023" s="38" t="str">
        <f>IF(Kundendaten!C1024="","",IF(Kundendaten!E1024="","",Kundendaten!E1024))</f>
        <v/>
      </c>
      <c r="F1023" s="38" t="str">
        <f>IF(Kundendaten!C1024="","",IF(Kundendaten!F1024="","",Kundendaten!F1024))</f>
        <v/>
      </c>
      <c r="G1023" s="37" t="str">
        <f>IF(Kundendaten!C1024="","",IF(Kundendaten!G1024="","",Kundendaten!G1024))</f>
        <v/>
      </c>
      <c r="H1023" s="38" t="str">
        <f>IF(Kundendaten!C1024="","",IF(Kundendaten!H1024="","",Kundendaten!H1024))</f>
        <v/>
      </c>
      <c r="I1023" s="37" t="str">
        <f>IF(Kundendaten!C1024="","",IF(Kundendaten!I1024="","",IF(OR(UPPER(Kundendaten!I1024)="D",UPPER(Kundendaten!I1024)="DE",UPPER(Kundendaten!I1024)="DEU",UPPER(Kundendaten!I1024)="DEUTSCHLAND",UPPER(Kundendaten!I1024)="GERMANY",UPPER(Kundendaten!I1024)="GER"),"",IFERROR(UPPER(VLOOKUP(UPPER(Kundendaten!I1024),Laendercodes!$A:$B,2,FALSE())),UPPER(Kundendaten!I1024)))))</f>
        <v/>
      </c>
      <c r="J1023" s="59" t="str">
        <f>IF(Kundendaten!C1024="","",Einstellungen!$C$9-Kundendaten!J1024)</f>
        <v/>
      </c>
      <c r="K1023" s="37" t="str">
        <f>IF(Kundendaten!C1024="","",IF(J1023&lt;0,-1,IF(J1023&gt;Einstellungen!$C$11,0,IF(J1023&lt;=Einstellungen!$D$15,5,IF(J1023&lt;=Einstellungen!$D$16,4,IF(J1023&lt;=Einstellungen!$D$17,3,IF(J1023&lt;=Einstellungen!$D$18,2,1)))))))</f>
        <v/>
      </c>
      <c r="L1023" s="37" t="str">
        <f>IF(Kundendaten!C1024="","",IF(J1023&lt;0,-1,IF(J1023&gt;Einstellungen!$C$11,0,IF(Kundendaten!K1024&gt;=Einstellungen!$C$24,5,IF(Kundendaten!K1024&gt;=Einstellungen!$C$25,4,IF(Kundendaten!K1024&gt;=Einstellungen!$C$26,3,IF(Kundendaten!K1024&gt;=Einstellungen!$C$27,2,1)))))))</f>
        <v/>
      </c>
      <c r="M1023" s="37" t="str">
        <f>IF(Kundendaten!C1024="","",IF(J1023&lt;0,-1,IF(J1023&gt;Einstellungen!$C$11,0,IF(Kundendaten!L1024&gt;=Einstellungen!$C$32,5,IF(Kundendaten!L1024&gt;=Einstellungen!$C$33,4,IF(Kundendaten!L1024&gt;=Einstellungen!$C$34,3,IF(Kundendaten!L1024&gt;=Einstellungen!$C$35,2,1)))))))</f>
        <v/>
      </c>
      <c r="N1023" s="37" t="str">
        <f>IF(Kundendaten!C1024="","",IF(K1023=-1,"",IF(K1023=0,0,IF(SUM(Einstellungen!$G$15,Einstellungen!$G$24,Einstellungen!$G$32)&lt;&gt;100,"—",ROUND((K1023*Einstellungen!$G$15+L1023*Einstellungen!$G$24+M1023*Einstellungen!$G$32)/100,1)))))</f>
        <v/>
      </c>
      <c r="O1023" s="37" t="str">
        <f>IF(Kundendaten!C1024="","",IF(K1023=-1,"⚠ Datenfehler",IF(K1023=0,"Inaktiv",IF(SUM(Einstellungen!$G$15,Einstellungen!$G$24,Einstellungen!$G$32)&lt;&gt;100,"—",IF(N1023&gt;=4,"Champion",IF(N1023&gt;=3,"Entwicklung",IF(N1023&gt;=2,"Gefährdet","Abwanderung")))))))</f>
        <v/>
      </c>
    </row>
    <row r="1024" spans="2:15" ht="14.25" customHeight="1" x14ac:dyDescent="0.35">
      <c r="B1024" s="37" t="str">
        <f>IF(Kundendaten!C1025="","",Kundendaten!B1025)</f>
        <v/>
      </c>
      <c r="C1024" s="38" t="str">
        <f>IF(Kundendaten!C1025="","",IF(Kundendaten!C1025="","",Kundendaten!C1025))</f>
        <v/>
      </c>
      <c r="D1024" s="38" t="str">
        <f>IF(Kundendaten!C1025="","",IF(Kundendaten!D1025="","",Kundendaten!D1025))</f>
        <v/>
      </c>
      <c r="E1024" s="38" t="str">
        <f>IF(Kundendaten!C1025="","",IF(Kundendaten!E1025="","",Kundendaten!E1025))</f>
        <v/>
      </c>
      <c r="F1024" s="38" t="str">
        <f>IF(Kundendaten!C1025="","",IF(Kundendaten!F1025="","",Kundendaten!F1025))</f>
        <v/>
      </c>
      <c r="G1024" s="37" t="str">
        <f>IF(Kundendaten!C1025="","",IF(Kundendaten!G1025="","",Kundendaten!G1025))</f>
        <v/>
      </c>
      <c r="H1024" s="38" t="str">
        <f>IF(Kundendaten!C1025="","",IF(Kundendaten!H1025="","",Kundendaten!H1025))</f>
        <v/>
      </c>
      <c r="I1024" s="37" t="str">
        <f>IF(Kundendaten!C1025="","",IF(Kundendaten!I1025="","",IF(OR(UPPER(Kundendaten!I1025)="D",UPPER(Kundendaten!I1025)="DE",UPPER(Kundendaten!I1025)="DEU",UPPER(Kundendaten!I1025)="DEUTSCHLAND",UPPER(Kundendaten!I1025)="GERMANY",UPPER(Kundendaten!I1025)="GER"),"",IFERROR(UPPER(VLOOKUP(UPPER(Kundendaten!I1025),Laendercodes!$A:$B,2,FALSE())),UPPER(Kundendaten!I1025)))))</f>
        <v/>
      </c>
      <c r="J1024" s="59" t="str">
        <f>IF(Kundendaten!C1025="","",Einstellungen!$C$9-Kundendaten!J1025)</f>
        <v/>
      </c>
      <c r="K1024" s="37" t="str">
        <f>IF(Kundendaten!C1025="","",IF(J1024&lt;0,-1,IF(J1024&gt;Einstellungen!$C$11,0,IF(J1024&lt;=Einstellungen!$D$15,5,IF(J1024&lt;=Einstellungen!$D$16,4,IF(J1024&lt;=Einstellungen!$D$17,3,IF(J1024&lt;=Einstellungen!$D$18,2,1)))))))</f>
        <v/>
      </c>
      <c r="L1024" s="37" t="str">
        <f>IF(Kundendaten!C1025="","",IF(J1024&lt;0,-1,IF(J1024&gt;Einstellungen!$C$11,0,IF(Kundendaten!K1025&gt;=Einstellungen!$C$24,5,IF(Kundendaten!K1025&gt;=Einstellungen!$C$25,4,IF(Kundendaten!K1025&gt;=Einstellungen!$C$26,3,IF(Kundendaten!K1025&gt;=Einstellungen!$C$27,2,1)))))))</f>
        <v/>
      </c>
      <c r="M1024" s="37" t="str">
        <f>IF(Kundendaten!C1025="","",IF(J1024&lt;0,-1,IF(J1024&gt;Einstellungen!$C$11,0,IF(Kundendaten!L1025&gt;=Einstellungen!$C$32,5,IF(Kundendaten!L1025&gt;=Einstellungen!$C$33,4,IF(Kundendaten!L1025&gt;=Einstellungen!$C$34,3,IF(Kundendaten!L1025&gt;=Einstellungen!$C$35,2,1)))))))</f>
        <v/>
      </c>
      <c r="N1024" s="37" t="str">
        <f>IF(Kundendaten!C1025="","",IF(K1024=-1,"",IF(K1024=0,0,IF(SUM(Einstellungen!$G$15,Einstellungen!$G$24,Einstellungen!$G$32)&lt;&gt;100,"—",ROUND((K1024*Einstellungen!$G$15+L1024*Einstellungen!$G$24+M1024*Einstellungen!$G$32)/100,1)))))</f>
        <v/>
      </c>
      <c r="O1024" s="37" t="str">
        <f>IF(Kundendaten!C1025="","",IF(K1024=-1,"⚠ Datenfehler",IF(K1024=0,"Inaktiv",IF(SUM(Einstellungen!$G$15,Einstellungen!$G$24,Einstellungen!$G$32)&lt;&gt;100,"—",IF(N1024&gt;=4,"Champion",IF(N1024&gt;=3,"Entwicklung",IF(N1024&gt;=2,"Gefährdet","Abwanderung")))))))</f>
        <v/>
      </c>
    </row>
    <row r="1025" spans="2:15" ht="14.25" customHeight="1" x14ac:dyDescent="0.35">
      <c r="B1025" s="37" t="str">
        <f>IF(Kundendaten!C1026="","",Kundendaten!B1026)</f>
        <v/>
      </c>
      <c r="C1025" s="38" t="str">
        <f>IF(Kundendaten!C1026="","",IF(Kundendaten!C1026="","",Kundendaten!C1026))</f>
        <v/>
      </c>
      <c r="D1025" s="38" t="str">
        <f>IF(Kundendaten!C1026="","",IF(Kundendaten!D1026="","",Kundendaten!D1026))</f>
        <v/>
      </c>
      <c r="E1025" s="38" t="str">
        <f>IF(Kundendaten!C1026="","",IF(Kundendaten!E1026="","",Kundendaten!E1026))</f>
        <v/>
      </c>
      <c r="F1025" s="38" t="str">
        <f>IF(Kundendaten!C1026="","",IF(Kundendaten!F1026="","",Kundendaten!F1026))</f>
        <v/>
      </c>
      <c r="G1025" s="37" t="str">
        <f>IF(Kundendaten!C1026="","",IF(Kundendaten!G1026="","",Kundendaten!G1026))</f>
        <v/>
      </c>
      <c r="H1025" s="38" t="str">
        <f>IF(Kundendaten!C1026="","",IF(Kundendaten!H1026="","",Kundendaten!H1026))</f>
        <v/>
      </c>
      <c r="I1025" s="37" t="str">
        <f>IF(Kundendaten!C1026="","",IF(Kundendaten!I1026="","",IF(OR(UPPER(Kundendaten!I1026)="D",UPPER(Kundendaten!I1026)="DE",UPPER(Kundendaten!I1026)="DEU",UPPER(Kundendaten!I1026)="DEUTSCHLAND",UPPER(Kundendaten!I1026)="GERMANY",UPPER(Kundendaten!I1026)="GER"),"",IFERROR(UPPER(VLOOKUP(UPPER(Kundendaten!I1026),Laendercodes!$A:$B,2,FALSE())),UPPER(Kundendaten!I1026)))))</f>
        <v/>
      </c>
      <c r="J1025" s="59" t="str">
        <f>IF(Kundendaten!C1026="","",Einstellungen!$C$9-Kundendaten!J1026)</f>
        <v/>
      </c>
      <c r="K1025" s="37" t="str">
        <f>IF(Kundendaten!C1026="","",IF(J1025&lt;0,-1,IF(J1025&gt;Einstellungen!$C$11,0,IF(J1025&lt;=Einstellungen!$D$15,5,IF(J1025&lt;=Einstellungen!$D$16,4,IF(J1025&lt;=Einstellungen!$D$17,3,IF(J1025&lt;=Einstellungen!$D$18,2,1)))))))</f>
        <v/>
      </c>
      <c r="L1025" s="37" t="str">
        <f>IF(Kundendaten!C1026="","",IF(J1025&lt;0,-1,IF(J1025&gt;Einstellungen!$C$11,0,IF(Kundendaten!K1026&gt;=Einstellungen!$C$24,5,IF(Kundendaten!K1026&gt;=Einstellungen!$C$25,4,IF(Kundendaten!K1026&gt;=Einstellungen!$C$26,3,IF(Kundendaten!K1026&gt;=Einstellungen!$C$27,2,1)))))))</f>
        <v/>
      </c>
      <c r="M1025" s="37" t="str">
        <f>IF(Kundendaten!C1026="","",IF(J1025&lt;0,-1,IF(J1025&gt;Einstellungen!$C$11,0,IF(Kundendaten!L1026&gt;=Einstellungen!$C$32,5,IF(Kundendaten!L1026&gt;=Einstellungen!$C$33,4,IF(Kundendaten!L1026&gt;=Einstellungen!$C$34,3,IF(Kundendaten!L1026&gt;=Einstellungen!$C$35,2,1)))))))</f>
        <v/>
      </c>
      <c r="N1025" s="37" t="str">
        <f>IF(Kundendaten!C1026="","",IF(K1025=-1,"",IF(K1025=0,0,IF(SUM(Einstellungen!$G$15,Einstellungen!$G$24,Einstellungen!$G$32)&lt;&gt;100,"—",ROUND((K1025*Einstellungen!$G$15+L1025*Einstellungen!$G$24+M1025*Einstellungen!$G$32)/100,1)))))</f>
        <v/>
      </c>
      <c r="O1025" s="37" t="str">
        <f>IF(Kundendaten!C1026="","",IF(K1025=-1,"⚠ Datenfehler",IF(K1025=0,"Inaktiv",IF(SUM(Einstellungen!$G$15,Einstellungen!$G$24,Einstellungen!$G$32)&lt;&gt;100,"—",IF(N1025&gt;=4,"Champion",IF(N1025&gt;=3,"Entwicklung",IF(N1025&gt;=2,"Gefährdet","Abwanderung")))))))</f>
        <v/>
      </c>
    </row>
    <row r="1026" spans="2:15" ht="14.25" customHeight="1" x14ac:dyDescent="0.35">
      <c r="B1026" s="37" t="str">
        <f>IF(Kundendaten!C1027="","",Kundendaten!B1027)</f>
        <v/>
      </c>
      <c r="C1026" s="38" t="str">
        <f>IF(Kundendaten!C1027="","",IF(Kundendaten!C1027="","",Kundendaten!C1027))</f>
        <v/>
      </c>
      <c r="D1026" s="38" t="str">
        <f>IF(Kundendaten!C1027="","",IF(Kundendaten!D1027="","",Kundendaten!D1027))</f>
        <v/>
      </c>
      <c r="E1026" s="38" t="str">
        <f>IF(Kundendaten!C1027="","",IF(Kundendaten!E1027="","",Kundendaten!E1027))</f>
        <v/>
      </c>
      <c r="F1026" s="38" t="str">
        <f>IF(Kundendaten!C1027="","",IF(Kundendaten!F1027="","",Kundendaten!F1027))</f>
        <v/>
      </c>
      <c r="G1026" s="37" t="str">
        <f>IF(Kundendaten!C1027="","",IF(Kundendaten!G1027="","",Kundendaten!G1027))</f>
        <v/>
      </c>
      <c r="H1026" s="38" t="str">
        <f>IF(Kundendaten!C1027="","",IF(Kundendaten!H1027="","",Kundendaten!H1027))</f>
        <v/>
      </c>
      <c r="I1026" s="37" t="str">
        <f>IF(Kundendaten!C1027="","",IF(Kundendaten!I1027="","",IF(OR(UPPER(Kundendaten!I1027)="D",UPPER(Kundendaten!I1027)="DE",UPPER(Kundendaten!I1027)="DEU",UPPER(Kundendaten!I1027)="DEUTSCHLAND",UPPER(Kundendaten!I1027)="GERMANY",UPPER(Kundendaten!I1027)="GER"),"",IFERROR(UPPER(VLOOKUP(UPPER(Kundendaten!I1027),Laendercodes!$A:$B,2,FALSE())),UPPER(Kundendaten!I1027)))))</f>
        <v/>
      </c>
      <c r="J1026" s="59" t="str">
        <f>IF(Kundendaten!C1027="","",Einstellungen!$C$9-Kundendaten!J1027)</f>
        <v/>
      </c>
      <c r="K1026" s="37" t="str">
        <f>IF(Kundendaten!C1027="","",IF(J1026&lt;0,-1,IF(J1026&gt;Einstellungen!$C$11,0,IF(J1026&lt;=Einstellungen!$D$15,5,IF(J1026&lt;=Einstellungen!$D$16,4,IF(J1026&lt;=Einstellungen!$D$17,3,IF(J1026&lt;=Einstellungen!$D$18,2,1)))))))</f>
        <v/>
      </c>
      <c r="L1026" s="37" t="str">
        <f>IF(Kundendaten!C1027="","",IF(J1026&lt;0,-1,IF(J1026&gt;Einstellungen!$C$11,0,IF(Kundendaten!K1027&gt;=Einstellungen!$C$24,5,IF(Kundendaten!K1027&gt;=Einstellungen!$C$25,4,IF(Kundendaten!K1027&gt;=Einstellungen!$C$26,3,IF(Kundendaten!K1027&gt;=Einstellungen!$C$27,2,1)))))))</f>
        <v/>
      </c>
      <c r="M1026" s="37" t="str">
        <f>IF(Kundendaten!C1027="","",IF(J1026&lt;0,-1,IF(J1026&gt;Einstellungen!$C$11,0,IF(Kundendaten!L1027&gt;=Einstellungen!$C$32,5,IF(Kundendaten!L1027&gt;=Einstellungen!$C$33,4,IF(Kundendaten!L1027&gt;=Einstellungen!$C$34,3,IF(Kundendaten!L1027&gt;=Einstellungen!$C$35,2,1)))))))</f>
        <v/>
      </c>
      <c r="N1026" s="37" t="str">
        <f>IF(Kundendaten!C1027="","",IF(K1026=-1,"",IF(K1026=0,0,IF(SUM(Einstellungen!$G$15,Einstellungen!$G$24,Einstellungen!$G$32)&lt;&gt;100,"—",ROUND((K1026*Einstellungen!$G$15+L1026*Einstellungen!$G$24+M1026*Einstellungen!$G$32)/100,1)))))</f>
        <v/>
      </c>
      <c r="O1026" s="37" t="str">
        <f>IF(Kundendaten!C1027="","",IF(K1026=-1,"⚠ Datenfehler",IF(K1026=0,"Inaktiv",IF(SUM(Einstellungen!$G$15,Einstellungen!$G$24,Einstellungen!$G$32)&lt;&gt;100,"—",IF(N1026&gt;=4,"Champion",IF(N1026&gt;=3,"Entwicklung",IF(N1026&gt;=2,"Gefährdet","Abwanderung")))))))</f>
        <v/>
      </c>
    </row>
    <row r="1027" spans="2:15" ht="14.25" customHeight="1" x14ac:dyDescent="0.35">
      <c r="B1027" s="37" t="str">
        <f>IF(Kundendaten!C1028="","",Kundendaten!B1028)</f>
        <v/>
      </c>
      <c r="C1027" s="38" t="str">
        <f>IF(Kundendaten!C1028="","",IF(Kundendaten!C1028="","",Kundendaten!C1028))</f>
        <v/>
      </c>
      <c r="D1027" s="38" t="str">
        <f>IF(Kundendaten!C1028="","",IF(Kundendaten!D1028="","",Kundendaten!D1028))</f>
        <v/>
      </c>
      <c r="E1027" s="38" t="str">
        <f>IF(Kundendaten!C1028="","",IF(Kundendaten!E1028="","",Kundendaten!E1028))</f>
        <v/>
      </c>
      <c r="F1027" s="38" t="str">
        <f>IF(Kundendaten!C1028="","",IF(Kundendaten!F1028="","",Kundendaten!F1028))</f>
        <v/>
      </c>
      <c r="G1027" s="37" t="str">
        <f>IF(Kundendaten!C1028="","",IF(Kundendaten!G1028="","",Kundendaten!G1028))</f>
        <v/>
      </c>
      <c r="H1027" s="38" t="str">
        <f>IF(Kundendaten!C1028="","",IF(Kundendaten!H1028="","",Kundendaten!H1028))</f>
        <v/>
      </c>
      <c r="I1027" s="37" t="str">
        <f>IF(Kundendaten!C1028="","",IF(Kundendaten!I1028="","",IF(OR(UPPER(Kundendaten!I1028)="D",UPPER(Kundendaten!I1028)="DE",UPPER(Kundendaten!I1028)="DEU",UPPER(Kundendaten!I1028)="DEUTSCHLAND",UPPER(Kundendaten!I1028)="GERMANY",UPPER(Kundendaten!I1028)="GER"),"",IFERROR(UPPER(VLOOKUP(UPPER(Kundendaten!I1028),Laendercodes!$A:$B,2,FALSE())),UPPER(Kundendaten!I1028)))))</f>
        <v/>
      </c>
      <c r="J1027" s="59" t="str">
        <f>IF(Kundendaten!C1028="","",Einstellungen!$C$9-Kundendaten!J1028)</f>
        <v/>
      </c>
      <c r="K1027" s="37" t="str">
        <f>IF(Kundendaten!C1028="","",IF(J1027&lt;0,-1,IF(J1027&gt;Einstellungen!$C$11,0,IF(J1027&lt;=Einstellungen!$D$15,5,IF(J1027&lt;=Einstellungen!$D$16,4,IF(J1027&lt;=Einstellungen!$D$17,3,IF(J1027&lt;=Einstellungen!$D$18,2,1)))))))</f>
        <v/>
      </c>
      <c r="L1027" s="37" t="str">
        <f>IF(Kundendaten!C1028="","",IF(J1027&lt;0,-1,IF(J1027&gt;Einstellungen!$C$11,0,IF(Kundendaten!K1028&gt;=Einstellungen!$C$24,5,IF(Kundendaten!K1028&gt;=Einstellungen!$C$25,4,IF(Kundendaten!K1028&gt;=Einstellungen!$C$26,3,IF(Kundendaten!K1028&gt;=Einstellungen!$C$27,2,1)))))))</f>
        <v/>
      </c>
      <c r="M1027" s="37" t="str">
        <f>IF(Kundendaten!C1028="","",IF(J1027&lt;0,-1,IF(J1027&gt;Einstellungen!$C$11,0,IF(Kundendaten!L1028&gt;=Einstellungen!$C$32,5,IF(Kundendaten!L1028&gt;=Einstellungen!$C$33,4,IF(Kundendaten!L1028&gt;=Einstellungen!$C$34,3,IF(Kundendaten!L1028&gt;=Einstellungen!$C$35,2,1)))))))</f>
        <v/>
      </c>
      <c r="N1027" s="37" t="str">
        <f>IF(Kundendaten!C1028="","",IF(K1027=-1,"",IF(K1027=0,0,IF(SUM(Einstellungen!$G$15,Einstellungen!$G$24,Einstellungen!$G$32)&lt;&gt;100,"—",ROUND((K1027*Einstellungen!$G$15+L1027*Einstellungen!$G$24+M1027*Einstellungen!$G$32)/100,1)))))</f>
        <v/>
      </c>
      <c r="O1027" s="37" t="str">
        <f>IF(Kundendaten!C1028="","",IF(K1027=-1,"⚠ Datenfehler",IF(K1027=0,"Inaktiv",IF(SUM(Einstellungen!$G$15,Einstellungen!$G$24,Einstellungen!$G$32)&lt;&gt;100,"—",IF(N1027&gt;=4,"Champion",IF(N1027&gt;=3,"Entwicklung",IF(N1027&gt;=2,"Gefährdet","Abwanderung")))))))</f>
        <v/>
      </c>
    </row>
    <row r="1028" spans="2:15" ht="14.25" customHeight="1" x14ac:dyDescent="0.35">
      <c r="B1028" s="37" t="str">
        <f>IF(Kundendaten!C1029="","",Kundendaten!B1029)</f>
        <v/>
      </c>
      <c r="C1028" s="38" t="str">
        <f>IF(Kundendaten!C1029="","",IF(Kundendaten!C1029="","",Kundendaten!C1029))</f>
        <v/>
      </c>
      <c r="D1028" s="38" t="str">
        <f>IF(Kundendaten!C1029="","",IF(Kundendaten!D1029="","",Kundendaten!D1029))</f>
        <v/>
      </c>
      <c r="E1028" s="38" t="str">
        <f>IF(Kundendaten!C1029="","",IF(Kundendaten!E1029="","",Kundendaten!E1029))</f>
        <v/>
      </c>
      <c r="F1028" s="38" t="str">
        <f>IF(Kundendaten!C1029="","",IF(Kundendaten!F1029="","",Kundendaten!F1029))</f>
        <v/>
      </c>
      <c r="G1028" s="37" t="str">
        <f>IF(Kundendaten!C1029="","",IF(Kundendaten!G1029="","",Kundendaten!G1029))</f>
        <v/>
      </c>
      <c r="H1028" s="38" t="str">
        <f>IF(Kundendaten!C1029="","",IF(Kundendaten!H1029="","",Kundendaten!H1029))</f>
        <v/>
      </c>
      <c r="I1028" s="37" t="str">
        <f>IF(Kundendaten!C1029="","",IF(Kundendaten!I1029="","",IF(OR(UPPER(Kundendaten!I1029)="D",UPPER(Kundendaten!I1029)="DE",UPPER(Kundendaten!I1029)="DEU",UPPER(Kundendaten!I1029)="DEUTSCHLAND",UPPER(Kundendaten!I1029)="GERMANY",UPPER(Kundendaten!I1029)="GER"),"",IFERROR(UPPER(VLOOKUP(UPPER(Kundendaten!I1029),Laendercodes!$A:$B,2,FALSE())),UPPER(Kundendaten!I1029)))))</f>
        <v/>
      </c>
      <c r="J1028" s="59" t="str">
        <f>IF(Kundendaten!C1029="","",Einstellungen!$C$9-Kundendaten!J1029)</f>
        <v/>
      </c>
      <c r="K1028" s="37" t="str">
        <f>IF(Kundendaten!C1029="","",IF(J1028&lt;0,-1,IF(J1028&gt;Einstellungen!$C$11,0,IF(J1028&lt;=Einstellungen!$D$15,5,IF(J1028&lt;=Einstellungen!$D$16,4,IF(J1028&lt;=Einstellungen!$D$17,3,IF(J1028&lt;=Einstellungen!$D$18,2,1)))))))</f>
        <v/>
      </c>
      <c r="L1028" s="37" t="str">
        <f>IF(Kundendaten!C1029="","",IF(J1028&lt;0,-1,IF(J1028&gt;Einstellungen!$C$11,0,IF(Kundendaten!K1029&gt;=Einstellungen!$C$24,5,IF(Kundendaten!K1029&gt;=Einstellungen!$C$25,4,IF(Kundendaten!K1029&gt;=Einstellungen!$C$26,3,IF(Kundendaten!K1029&gt;=Einstellungen!$C$27,2,1)))))))</f>
        <v/>
      </c>
      <c r="M1028" s="37" t="str">
        <f>IF(Kundendaten!C1029="","",IF(J1028&lt;0,-1,IF(J1028&gt;Einstellungen!$C$11,0,IF(Kundendaten!L1029&gt;=Einstellungen!$C$32,5,IF(Kundendaten!L1029&gt;=Einstellungen!$C$33,4,IF(Kundendaten!L1029&gt;=Einstellungen!$C$34,3,IF(Kundendaten!L1029&gt;=Einstellungen!$C$35,2,1)))))))</f>
        <v/>
      </c>
      <c r="N1028" s="37" t="str">
        <f>IF(Kundendaten!C1029="","",IF(K1028=-1,"",IF(K1028=0,0,IF(SUM(Einstellungen!$G$15,Einstellungen!$G$24,Einstellungen!$G$32)&lt;&gt;100,"—",ROUND((K1028*Einstellungen!$G$15+L1028*Einstellungen!$G$24+M1028*Einstellungen!$G$32)/100,1)))))</f>
        <v/>
      </c>
      <c r="O1028" s="37" t="str">
        <f>IF(Kundendaten!C1029="","",IF(K1028=-1,"⚠ Datenfehler",IF(K1028=0,"Inaktiv",IF(SUM(Einstellungen!$G$15,Einstellungen!$G$24,Einstellungen!$G$32)&lt;&gt;100,"—",IF(N1028&gt;=4,"Champion",IF(N1028&gt;=3,"Entwicklung",IF(N1028&gt;=2,"Gefährdet","Abwanderung")))))))</f>
        <v/>
      </c>
    </row>
    <row r="1029" spans="2:15" ht="14.25" customHeight="1" x14ac:dyDescent="0.35">
      <c r="B1029" s="37" t="str">
        <f>IF(Kundendaten!C1030="","",Kundendaten!B1030)</f>
        <v/>
      </c>
      <c r="C1029" s="38" t="str">
        <f>IF(Kundendaten!C1030="","",IF(Kundendaten!C1030="","",Kundendaten!C1030))</f>
        <v/>
      </c>
      <c r="D1029" s="38" t="str">
        <f>IF(Kundendaten!C1030="","",IF(Kundendaten!D1030="","",Kundendaten!D1030))</f>
        <v/>
      </c>
      <c r="E1029" s="38" t="str">
        <f>IF(Kundendaten!C1030="","",IF(Kundendaten!E1030="","",Kundendaten!E1030))</f>
        <v/>
      </c>
      <c r="F1029" s="38" t="str">
        <f>IF(Kundendaten!C1030="","",IF(Kundendaten!F1030="","",Kundendaten!F1030))</f>
        <v/>
      </c>
      <c r="G1029" s="37" t="str">
        <f>IF(Kundendaten!C1030="","",IF(Kundendaten!G1030="","",Kundendaten!G1030))</f>
        <v/>
      </c>
      <c r="H1029" s="38" t="str">
        <f>IF(Kundendaten!C1030="","",IF(Kundendaten!H1030="","",Kundendaten!H1030))</f>
        <v/>
      </c>
      <c r="I1029" s="37" t="str">
        <f>IF(Kundendaten!C1030="","",IF(Kundendaten!I1030="","",IF(OR(UPPER(Kundendaten!I1030)="D",UPPER(Kundendaten!I1030)="DE",UPPER(Kundendaten!I1030)="DEU",UPPER(Kundendaten!I1030)="DEUTSCHLAND",UPPER(Kundendaten!I1030)="GERMANY",UPPER(Kundendaten!I1030)="GER"),"",IFERROR(UPPER(VLOOKUP(UPPER(Kundendaten!I1030),Laendercodes!$A:$B,2,FALSE())),UPPER(Kundendaten!I1030)))))</f>
        <v/>
      </c>
      <c r="J1029" s="59" t="str">
        <f>IF(Kundendaten!C1030="","",Einstellungen!$C$9-Kundendaten!J1030)</f>
        <v/>
      </c>
      <c r="K1029" s="37" t="str">
        <f>IF(Kundendaten!C1030="","",IF(J1029&lt;0,-1,IF(J1029&gt;Einstellungen!$C$11,0,IF(J1029&lt;=Einstellungen!$D$15,5,IF(J1029&lt;=Einstellungen!$D$16,4,IF(J1029&lt;=Einstellungen!$D$17,3,IF(J1029&lt;=Einstellungen!$D$18,2,1)))))))</f>
        <v/>
      </c>
      <c r="L1029" s="37" t="str">
        <f>IF(Kundendaten!C1030="","",IF(J1029&lt;0,-1,IF(J1029&gt;Einstellungen!$C$11,0,IF(Kundendaten!K1030&gt;=Einstellungen!$C$24,5,IF(Kundendaten!K1030&gt;=Einstellungen!$C$25,4,IF(Kundendaten!K1030&gt;=Einstellungen!$C$26,3,IF(Kundendaten!K1030&gt;=Einstellungen!$C$27,2,1)))))))</f>
        <v/>
      </c>
      <c r="M1029" s="37" t="str">
        <f>IF(Kundendaten!C1030="","",IF(J1029&lt;0,-1,IF(J1029&gt;Einstellungen!$C$11,0,IF(Kundendaten!L1030&gt;=Einstellungen!$C$32,5,IF(Kundendaten!L1030&gt;=Einstellungen!$C$33,4,IF(Kundendaten!L1030&gt;=Einstellungen!$C$34,3,IF(Kundendaten!L1030&gt;=Einstellungen!$C$35,2,1)))))))</f>
        <v/>
      </c>
      <c r="N1029" s="37" t="str">
        <f>IF(Kundendaten!C1030="","",IF(K1029=-1,"",IF(K1029=0,0,IF(SUM(Einstellungen!$G$15,Einstellungen!$G$24,Einstellungen!$G$32)&lt;&gt;100,"—",ROUND((K1029*Einstellungen!$G$15+L1029*Einstellungen!$G$24+M1029*Einstellungen!$G$32)/100,1)))))</f>
        <v/>
      </c>
      <c r="O1029" s="37" t="str">
        <f>IF(Kundendaten!C1030="","",IF(K1029=-1,"⚠ Datenfehler",IF(K1029=0,"Inaktiv",IF(SUM(Einstellungen!$G$15,Einstellungen!$G$24,Einstellungen!$G$32)&lt;&gt;100,"—",IF(N1029&gt;=4,"Champion",IF(N1029&gt;=3,"Entwicklung",IF(N1029&gt;=2,"Gefährdet","Abwanderung")))))))</f>
        <v/>
      </c>
    </row>
    <row r="1030" spans="2:15" ht="14.25" customHeight="1" x14ac:dyDescent="0.35">
      <c r="B1030" s="37" t="str">
        <f>IF(Kundendaten!C1031="","",Kundendaten!B1031)</f>
        <v/>
      </c>
      <c r="C1030" s="38" t="str">
        <f>IF(Kundendaten!C1031="","",IF(Kundendaten!C1031="","",Kundendaten!C1031))</f>
        <v/>
      </c>
      <c r="D1030" s="38" t="str">
        <f>IF(Kundendaten!C1031="","",IF(Kundendaten!D1031="","",Kundendaten!D1031))</f>
        <v/>
      </c>
      <c r="E1030" s="38" t="str">
        <f>IF(Kundendaten!C1031="","",IF(Kundendaten!E1031="","",Kundendaten!E1031))</f>
        <v/>
      </c>
      <c r="F1030" s="38" t="str">
        <f>IF(Kundendaten!C1031="","",IF(Kundendaten!F1031="","",Kundendaten!F1031))</f>
        <v/>
      </c>
      <c r="G1030" s="37" t="str">
        <f>IF(Kundendaten!C1031="","",IF(Kundendaten!G1031="","",Kundendaten!G1031))</f>
        <v/>
      </c>
      <c r="H1030" s="38" t="str">
        <f>IF(Kundendaten!C1031="","",IF(Kundendaten!H1031="","",Kundendaten!H1031))</f>
        <v/>
      </c>
      <c r="I1030" s="37" t="str">
        <f>IF(Kundendaten!C1031="","",IF(Kundendaten!I1031="","",IF(OR(UPPER(Kundendaten!I1031)="D",UPPER(Kundendaten!I1031)="DE",UPPER(Kundendaten!I1031)="DEU",UPPER(Kundendaten!I1031)="DEUTSCHLAND",UPPER(Kundendaten!I1031)="GERMANY",UPPER(Kundendaten!I1031)="GER"),"",IFERROR(UPPER(VLOOKUP(UPPER(Kundendaten!I1031),Laendercodes!$A:$B,2,FALSE())),UPPER(Kundendaten!I1031)))))</f>
        <v/>
      </c>
      <c r="J1030" s="59" t="str">
        <f>IF(Kundendaten!C1031="","",Einstellungen!$C$9-Kundendaten!J1031)</f>
        <v/>
      </c>
      <c r="K1030" s="37" t="str">
        <f>IF(Kundendaten!C1031="","",IF(J1030&lt;0,-1,IF(J1030&gt;Einstellungen!$C$11,0,IF(J1030&lt;=Einstellungen!$D$15,5,IF(J1030&lt;=Einstellungen!$D$16,4,IF(J1030&lt;=Einstellungen!$D$17,3,IF(J1030&lt;=Einstellungen!$D$18,2,1)))))))</f>
        <v/>
      </c>
      <c r="L1030" s="37" t="str">
        <f>IF(Kundendaten!C1031="","",IF(J1030&lt;0,-1,IF(J1030&gt;Einstellungen!$C$11,0,IF(Kundendaten!K1031&gt;=Einstellungen!$C$24,5,IF(Kundendaten!K1031&gt;=Einstellungen!$C$25,4,IF(Kundendaten!K1031&gt;=Einstellungen!$C$26,3,IF(Kundendaten!K1031&gt;=Einstellungen!$C$27,2,1)))))))</f>
        <v/>
      </c>
      <c r="M1030" s="37" t="str">
        <f>IF(Kundendaten!C1031="","",IF(J1030&lt;0,-1,IF(J1030&gt;Einstellungen!$C$11,0,IF(Kundendaten!L1031&gt;=Einstellungen!$C$32,5,IF(Kundendaten!L1031&gt;=Einstellungen!$C$33,4,IF(Kundendaten!L1031&gt;=Einstellungen!$C$34,3,IF(Kundendaten!L1031&gt;=Einstellungen!$C$35,2,1)))))))</f>
        <v/>
      </c>
      <c r="N1030" s="37" t="str">
        <f>IF(Kundendaten!C1031="","",IF(K1030=-1,"",IF(K1030=0,0,IF(SUM(Einstellungen!$G$15,Einstellungen!$G$24,Einstellungen!$G$32)&lt;&gt;100,"—",ROUND((K1030*Einstellungen!$G$15+L1030*Einstellungen!$G$24+M1030*Einstellungen!$G$32)/100,1)))))</f>
        <v/>
      </c>
      <c r="O1030" s="37" t="str">
        <f>IF(Kundendaten!C1031="","",IF(K1030=-1,"⚠ Datenfehler",IF(K1030=0,"Inaktiv",IF(SUM(Einstellungen!$G$15,Einstellungen!$G$24,Einstellungen!$G$32)&lt;&gt;100,"—",IF(N1030&gt;=4,"Champion",IF(N1030&gt;=3,"Entwicklung",IF(N1030&gt;=2,"Gefährdet","Abwanderung")))))))</f>
        <v/>
      </c>
    </row>
    <row r="1031" spans="2:15" ht="14.25" customHeight="1" x14ac:dyDescent="0.35">
      <c r="B1031" s="37" t="str">
        <f>IF(Kundendaten!C1032="","",Kundendaten!B1032)</f>
        <v/>
      </c>
      <c r="C1031" s="38" t="str">
        <f>IF(Kundendaten!C1032="","",IF(Kundendaten!C1032="","",Kundendaten!C1032))</f>
        <v/>
      </c>
      <c r="D1031" s="38" t="str">
        <f>IF(Kundendaten!C1032="","",IF(Kundendaten!D1032="","",Kundendaten!D1032))</f>
        <v/>
      </c>
      <c r="E1031" s="38" t="str">
        <f>IF(Kundendaten!C1032="","",IF(Kundendaten!E1032="","",Kundendaten!E1032))</f>
        <v/>
      </c>
      <c r="F1031" s="38" t="str">
        <f>IF(Kundendaten!C1032="","",IF(Kundendaten!F1032="","",Kundendaten!F1032))</f>
        <v/>
      </c>
      <c r="G1031" s="37" t="str">
        <f>IF(Kundendaten!C1032="","",IF(Kundendaten!G1032="","",Kundendaten!G1032))</f>
        <v/>
      </c>
      <c r="H1031" s="38" t="str">
        <f>IF(Kundendaten!C1032="","",IF(Kundendaten!H1032="","",Kundendaten!H1032))</f>
        <v/>
      </c>
      <c r="I1031" s="37" t="str">
        <f>IF(Kundendaten!C1032="","",IF(Kundendaten!I1032="","",IF(OR(UPPER(Kundendaten!I1032)="D",UPPER(Kundendaten!I1032)="DE",UPPER(Kundendaten!I1032)="DEU",UPPER(Kundendaten!I1032)="DEUTSCHLAND",UPPER(Kundendaten!I1032)="GERMANY",UPPER(Kundendaten!I1032)="GER"),"",IFERROR(UPPER(VLOOKUP(UPPER(Kundendaten!I1032),Laendercodes!$A:$B,2,FALSE())),UPPER(Kundendaten!I1032)))))</f>
        <v/>
      </c>
      <c r="J1031" s="59" t="str">
        <f>IF(Kundendaten!C1032="","",Einstellungen!$C$9-Kundendaten!J1032)</f>
        <v/>
      </c>
      <c r="K1031" s="37" t="str">
        <f>IF(Kundendaten!C1032="","",IF(J1031&lt;0,-1,IF(J1031&gt;Einstellungen!$C$11,0,IF(J1031&lt;=Einstellungen!$D$15,5,IF(J1031&lt;=Einstellungen!$D$16,4,IF(J1031&lt;=Einstellungen!$D$17,3,IF(J1031&lt;=Einstellungen!$D$18,2,1)))))))</f>
        <v/>
      </c>
      <c r="L1031" s="37" t="str">
        <f>IF(Kundendaten!C1032="","",IF(J1031&lt;0,-1,IF(J1031&gt;Einstellungen!$C$11,0,IF(Kundendaten!K1032&gt;=Einstellungen!$C$24,5,IF(Kundendaten!K1032&gt;=Einstellungen!$C$25,4,IF(Kundendaten!K1032&gt;=Einstellungen!$C$26,3,IF(Kundendaten!K1032&gt;=Einstellungen!$C$27,2,1)))))))</f>
        <v/>
      </c>
      <c r="M1031" s="37" t="str">
        <f>IF(Kundendaten!C1032="","",IF(J1031&lt;0,-1,IF(J1031&gt;Einstellungen!$C$11,0,IF(Kundendaten!L1032&gt;=Einstellungen!$C$32,5,IF(Kundendaten!L1032&gt;=Einstellungen!$C$33,4,IF(Kundendaten!L1032&gt;=Einstellungen!$C$34,3,IF(Kundendaten!L1032&gt;=Einstellungen!$C$35,2,1)))))))</f>
        <v/>
      </c>
      <c r="N1031" s="37" t="str">
        <f>IF(Kundendaten!C1032="","",IF(K1031=-1,"",IF(K1031=0,0,IF(SUM(Einstellungen!$G$15,Einstellungen!$G$24,Einstellungen!$G$32)&lt;&gt;100,"—",ROUND((K1031*Einstellungen!$G$15+L1031*Einstellungen!$G$24+M1031*Einstellungen!$G$32)/100,1)))))</f>
        <v/>
      </c>
      <c r="O1031" s="37" t="str">
        <f>IF(Kundendaten!C1032="","",IF(K1031=-1,"⚠ Datenfehler",IF(K1031=0,"Inaktiv",IF(SUM(Einstellungen!$G$15,Einstellungen!$G$24,Einstellungen!$G$32)&lt;&gt;100,"—",IF(N1031&gt;=4,"Champion",IF(N1031&gt;=3,"Entwicklung",IF(N1031&gt;=2,"Gefährdet","Abwanderung")))))))</f>
        <v/>
      </c>
    </row>
    <row r="1032" spans="2:15" ht="14.25" customHeight="1" x14ac:dyDescent="0.35">
      <c r="B1032" s="37" t="str">
        <f>IF(Kundendaten!C1033="","",Kundendaten!B1033)</f>
        <v/>
      </c>
      <c r="C1032" s="38" t="str">
        <f>IF(Kundendaten!C1033="","",IF(Kundendaten!C1033="","",Kundendaten!C1033))</f>
        <v/>
      </c>
      <c r="D1032" s="38" t="str">
        <f>IF(Kundendaten!C1033="","",IF(Kundendaten!D1033="","",Kundendaten!D1033))</f>
        <v/>
      </c>
      <c r="E1032" s="38" t="str">
        <f>IF(Kundendaten!C1033="","",IF(Kundendaten!E1033="","",Kundendaten!E1033))</f>
        <v/>
      </c>
      <c r="F1032" s="38" t="str">
        <f>IF(Kundendaten!C1033="","",IF(Kundendaten!F1033="","",Kundendaten!F1033))</f>
        <v/>
      </c>
      <c r="G1032" s="37" t="str">
        <f>IF(Kundendaten!C1033="","",IF(Kundendaten!G1033="","",Kundendaten!G1033))</f>
        <v/>
      </c>
      <c r="H1032" s="38" t="str">
        <f>IF(Kundendaten!C1033="","",IF(Kundendaten!H1033="","",Kundendaten!H1033))</f>
        <v/>
      </c>
      <c r="I1032" s="37" t="str">
        <f>IF(Kundendaten!C1033="","",IF(Kundendaten!I1033="","",IF(OR(UPPER(Kundendaten!I1033)="D",UPPER(Kundendaten!I1033)="DE",UPPER(Kundendaten!I1033)="DEU",UPPER(Kundendaten!I1033)="DEUTSCHLAND",UPPER(Kundendaten!I1033)="GERMANY",UPPER(Kundendaten!I1033)="GER"),"",IFERROR(UPPER(VLOOKUP(UPPER(Kundendaten!I1033),Laendercodes!$A:$B,2,FALSE())),UPPER(Kundendaten!I1033)))))</f>
        <v/>
      </c>
      <c r="J1032" s="59" t="str">
        <f>IF(Kundendaten!C1033="","",Einstellungen!$C$9-Kundendaten!J1033)</f>
        <v/>
      </c>
      <c r="K1032" s="37" t="str">
        <f>IF(Kundendaten!C1033="","",IF(J1032&lt;0,-1,IF(J1032&gt;Einstellungen!$C$11,0,IF(J1032&lt;=Einstellungen!$D$15,5,IF(J1032&lt;=Einstellungen!$D$16,4,IF(J1032&lt;=Einstellungen!$D$17,3,IF(J1032&lt;=Einstellungen!$D$18,2,1)))))))</f>
        <v/>
      </c>
      <c r="L1032" s="37" t="str">
        <f>IF(Kundendaten!C1033="","",IF(J1032&lt;0,-1,IF(J1032&gt;Einstellungen!$C$11,0,IF(Kundendaten!K1033&gt;=Einstellungen!$C$24,5,IF(Kundendaten!K1033&gt;=Einstellungen!$C$25,4,IF(Kundendaten!K1033&gt;=Einstellungen!$C$26,3,IF(Kundendaten!K1033&gt;=Einstellungen!$C$27,2,1)))))))</f>
        <v/>
      </c>
      <c r="M1032" s="37" t="str">
        <f>IF(Kundendaten!C1033="","",IF(J1032&lt;0,-1,IF(J1032&gt;Einstellungen!$C$11,0,IF(Kundendaten!L1033&gt;=Einstellungen!$C$32,5,IF(Kundendaten!L1033&gt;=Einstellungen!$C$33,4,IF(Kundendaten!L1033&gt;=Einstellungen!$C$34,3,IF(Kundendaten!L1033&gt;=Einstellungen!$C$35,2,1)))))))</f>
        <v/>
      </c>
      <c r="N1032" s="37" t="str">
        <f>IF(Kundendaten!C1033="","",IF(K1032=-1,"",IF(K1032=0,0,IF(SUM(Einstellungen!$G$15,Einstellungen!$G$24,Einstellungen!$G$32)&lt;&gt;100,"—",ROUND((K1032*Einstellungen!$G$15+L1032*Einstellungen!$G$24+M1032*Einstellungen!$G$32)/100,1)))))</f>
        <v/>
      </c>
      <c r="O1032" s="37" t="str">
        <f>IF(Kundendaten!C1033="","",IF(K1032=-1,"⚠ Datenfehler",IF(K1032=0,"Inaktiv",IF(SUM(Einstellungen!$G$15,Einstellungen!$G$24,Einstellungen!$G$32)&lt;&gt;100,"—",IF(N1032&gt;=4,"Champion",IF(N1032&gt;=3,"Entwicklung",IF(N1032&gt;=2,"Gefährdet","Abwanderung")))))))</f>
        <v/>
      </c>
    </row>
    <row r="1033" spans="2:15" ht="14.25" customHeight="1" x14ac:dyDescent="0.35">
      <c r="B1033" s="37" t="str">
        <f>IF(Kundendaten!C1034="","",Kundendaten!B1034)</f>
        <v/>
      </c>
      <c r="C1033" s="38" t="str">
        <f>IF(Kundendaten!C1034="","",IF(Kundendaten!C1034="","",Kundendaten!C1034))</f>
        <v/>
      </c>
      <c r="D1033" s="38" t="str">
        <f>IF(Kundendaten!C1034="","",IF(Kundendaten!D1034="","",Kundendaten!D1034))</f>
        <v/>
      </c>
      <c r="E1033" s="38" t="str">
        <f>IF(Kundendaten!C1034="","",IF(Kundendaten!E1034="","",Kundendaten!E1034))</f>
        <v/>
      </c>
      <c r="F1033" s="38" t="str">
        <f>IF(Kundendaten!C1034="","",IF(Kundendaten!F1034="","",Kundendaten!F1034))</f>
        <v/>
      </c>
      <c r="G1033" s="37" t="str">
        <f>IF(Kundendaten!C1034="","",IF(Kundendaten!G1034="","",Kundendaten!G1034))</f>
        <v/>
      </c>
      <c r="H1033" s="38" t="str">
        <f>IF(Kundendaten!C1034="","",IF(Kundendaten!H1034="","",Kundendaten!H1034))</f>
        <v/>
      </c>
      <c r="I1033" s="37" t="str">
        <f>IF(Kundendaten!C1034="","",IF(Kundendaten!I1034="","",IF(OR(UPPER(Kundendaten!I1034)="D",UPPER(Kundendaten!I1034)="DE",UPPER(Kundendaten!I1034)="DEU",UPPER(Kundendaten!I1034)="DEUTSCHLAND",UPPER(Kundendaten!I1034)="GERMANY",UPPER(Kundendaten!I1034)="GER"),"",IFERROR(UPPER(VLOOKUP(UPPER(Kundendaten!I1034),Laendercodes!$A:$B,2,FALSE())),UPPER(Kundendaten!I1034)))))</f>
        <v/>
      </c>
      <c r="J1033" s="59" t="str">
        <f>IF(Kundendaten!C1034="","",Einstellungen!$C$9-Kundendaten!J1034)</f>
        <v/>
      </c>
      <c r="K1033" s="37" t="str">
        <f>IF(Kundendaten!C1034="","",IF(J1033&lt;0,-1,IF(J1033&gt;Einstellungen!$C$11,0,IF(J1033&lt;=Einstellungen!$D$15,5,IF(J1033&lt;=Einstellungen!$D$16,4,IF(J1033&lt;=Einstellungen!$D$17,3,IF(J1033&lt;=Einstellungen!$D$18,2,1)))))))</f>
        <v/>
      </c>
      <c r="L1033" s="37" t="str">
        <f>IF(Kundendaten!C1034="","",IF(J1033&lt;0,-1,IF(J1033&gt;Einstellungen!$C$11,0,IF(Kundendaten!K1034&gt;=Einstellungen!$C$24,5,IF(Kundendaten!K1034&gt;=Einstellungen!$C$25,4,IF(Kundendaten!K1034&gt;=Einstellungen!$C$26,3,IF(Kundendaten!K1034&gt;=Einstellungen!$C$27,2,1)))))))</f>
        <v/>
      </c>
      <c r="M1033" s="37" t="str">
        <f>IF(Kundendaten!C1034="","",IF(J1033&lt;0,-1,IF(J1033&gt;Einstellungen!$C$11,0,IF(Kundendaten!L1034&gt;=Einstellungen!$C$32,5,IF(Kundendaten!L1034&gt;=Einstellungen!$C$33,4,IF(Kundendaten!L1034&gt;=Einstellungen!$C$34,3,IF(Kundendaten!L1034&gt;=Einstellungen!$C$35,2,1)))))))</f>
        <v/>
      </c>
      <c r="N1033" s="37" t="str">
        <f>IF(Kundendaten!C1034="","",IF(K1033=-1,"",IF(K1033=0,0,IF(SUM(Einstellungen!$G$15,Einstellungen!$G$24,Einstellungen!$G$32)&lt;&gt;100,"—",ROUND((K1033*Einstellungen!$G$15+L1033*Einstellungen!$G$24+M1033*Einstellungen!$G$32)/100,1)))))</f>
        <v/>
      </c>
      <c r="O1033" s="37" t="str">
        <f>IF(Kundendaten!C1034="","",IF(K1033=-1,"⚠ Datenfehler",IF(K1033=0,"Inaktiv",IF(SUM(Einstellungen!$G$15,Einstellungen!$G$24,Einstellungen!$G$32)&lt;&gt;100,"—",IF(N1033&gt;=4,"Champion",IF(N1033&gt;=3,"Entwicklung",IF(N1033&gt;=2,"Gefährdet","Abwanderung")))))))</f>
        <v/>
      </c>
    </row>
    <row r="1034" spans="2:15" ht="14.25" customHeight="1" x14ac:dyDescent="0.35">
      <c r="B1034" s="37" t="str">
        <f>IF(Kundendaten!C1035="","",Kundendaten!B1035)</f>
        <v/>
      </c>
      <c r="C1034" s="38" t="str">
        <f>IF(Kundendaten!C1035="","",IF(Kundendaten!C1035="","",Kundendaten!C1035))</f>
        <v/>
      </c>
      <c r="D1034" s="38" t="str">
        <f>IF(Kundendaten!C1035="","",IF(Kundendaten!D1035="","",Kundendaten!D1035))</f>
        <v/>
      </c>
      <c r="E1034" s="38" t="str">
        <f>IF(Kundendaten!C1035="","",IF(Kundendaten!E1035="","",Kundendaten!E1035))</f>
        <v/>
      </c>
      <c r="F1034" s="38" t="str">
        <f>IF(Kundendaten!C1035="","",IF(Kundendaten!F1035="","",Kundendaten!F1035))</f>
        <v/>
      </c>
      <c r="G1034" s="37" t="str">
        <f>IF(Kundendaten!C1035="","",IF(Kundendaten!G1035="","",Kundendaten!G1035))</f>
        <v/>
      </c>
      <c r="H1034" s="38" t="str">
        <f>IF(Kundendaten!C1035="","",IF(Kundendaten!H1035="","",Kundendaten!H1035))</f>
        <v/>
      </c>
      <c r="I1034" s="37" t="str">
        <f>IF(Kundendaten!C1035="","",IF(Kundendaten!I1035="","",IF(OR(UPPER(Kundendaten!I1035)="D",UPPER(Kundendaten!I1035)="DE",UPPER(Kundendaten!I1035)="DEU",UPPER(Kundendaten!I1035)="DEUTSCHLAND",UPPER(Kundendaten!I1035)="GERMANY",UPPER(Kundendaten!I1035)="GER"),"",IFERROR(UPPER(VLOOKUP(UPPER(Kundendaten!I1035),Laendercodes!$A:$B,2,FALSE())),UPPER(Kundendaten!I1035)))))</f>
        <v/>
      </c>
      <c r="J1034" s="59" t="str">
        <f>IF(Kundendaten!C1035="","",Einstellungen!$C$9-Kundendaten!J1035)</f>
        <v/>
      </c>
      <c r="K1034" s="37" t="str">
        <f>IF(Kundendaten!C1035="","",IF(J1034&lt;0,-1,IF(J1034&gt;Einstellungen!$C$11,0,IF(J1034&lt;=Einstellungen!$D$15,5,IF(J1034&lt;=Einstellungen!$D$16,4,IF(J1034&lt;=Einstellungen!$D$17,3,IF(J1034&lt;=Einstellungen!$D$18,2,1)))))))</f>
        <v/>
      </c>
      <c r="L1034" s="37" t="str">
        <f>IF(Kundendaten!C1035="","",IF(J1034&lt;0,-1,IF(J1034&gt;Einstellungen!$C$11,0,IF(Kundendaten!K1035&gt;=Einstellungen!$C$24,5,IF(Kundendaten!K1035&gt;=Einstellungen!$C$25,4,IF(Kundendaten!K1035&gt;=Einstellungen!$C$26,3,IF(Kundendaten!K1035&gt;=Einstellungen!$C$27,2,1)))))))</f>
        <v/>
      </c>
      <c r="M1034" s="37" t="str">
        <f>IF(Kundendaten!C1035="","",IF(J1034&lt;0,-1,IF(J1034&gt;Einstellungen!$C$11,0,IF(Kundendaten!L1035&gt;=Einstellungen!$C$32,5,IF(Kundendaten!L1035&gt;=Einstellungen!$C$33,4,IF(Kundendaten!L1035&gt;=Einstellungen!$C$34,3,IF(Kundendaten!L1035&gt;=Einstellungen!$C$35,2,1)))))))</f>
        <v/>
      </c>
      <c r="N1034" s="37" t="str">
        <f>IF(Kundendaten!C1035="","",IF(K1034=-1,"",IF(K1034=0,0,IF(SUM(Einstellungen!$G$15,Einstellungen!$G$24,Einstellungen!$G$32)&lt;&gt;100,"—",ROUND((K1034*Einstellungen!$G$15+L1034*Einstellungen!$G$24+M1034*Einstellungen!$G$32)/100,1)))))</f>
        <v/>
      </c>
      <c r="O1034" s="37" t="str">
        <f>IF(Kundendaten!C1035="","",IF(K1034=-1,"⚠ Datenfehler",IF(K1034=0,"Inaktiv",IF(SUM(Einstellungen!$G$15,Einstellungen!$G$24,Einstellungen!$G$32)&lt;&gt;100,"—",IF(N1034&gt;=4,"Champion",IF(N1034&gt;=3,"Entwicklung",IF(N1034&gt;=2,"Gefährdet","Abwanderung")))))))</f>
        <v/>
      </c>
    </row>
    <row r="1035" spans="2:15" ht="14.25" customHeight="1" x14ac:dyDescent="0.35">
      <c r="B1035" s="37" t="str">
        <f>IF(Kundendaten!C1036="","",Kundendaten!B1036)</f>
        <v/>
      </c>
      <c r="C1035" s="38" t="str">
        <f>IF(Kundendaten!C1036="","",IF(Kundendaten!C1036="","",Kundendaten!C1036))</f>
        <v/>
      </c>
      <c r="D1035" s="38" t="str">
        <f>IF(Kundendaten!C1036="","",IF(Kundendaten!D1036="","",Kundendaten!D1036))</f>
        <v/>
      </c>
      <c r="E1035" s="38" t="str">
        <f>IF(Kundendaten!C1036="","",IF(Kundendaten!E1036="","",Kundendaten!E1036))</f>
        <v/>
      </c>
      <c r="F1035" s="38" t="str">
        <f>IF(Kundendaten!C1036="","",IF(Kundendaten!F1036="","",Kundendaten!F1036))</f>
        <v/>
      </c>
      <c r="G1035" s="37" t="str">
        <f>IF(Kundendaten!C1036="","",IF(Kundendaten!G1036="","",Kundendaten!G1036))</f>
        <v/>
      </c>
      <c r="H1035" s="38" t="str">
        <f>IF(Kundendaten!C1036="","",IF(Kundendaten!H1036="","",Kundendaten!H1036))</f>
        <v/>
      </c>
      <c r="I1035" s="37" t="str">
        <f>IF(Kundendaten!C1036="","",IF(Kundendaten!I1036="","",IF(OR(UPPER(Kundendaten!I1036)="D",UPPER(Kundendaten!I1036)="DE",UPPER(Kundendaten!I1036)="DEU",UPPER(Kundendaten!I1036)="DEUTSCHLAND",UPPER(Kundendaten!I1036)="GERMANY",UPPER(Kundendaten!I1036)="GER"),"",IFERROR(UPPER(VLOOKUP(UPPER(Kundendaten!I1036),Laendercodes!$A:$B,2,FALSE())),UPPER(Kundendaten!I1036)))))</f>
        <v/>
      </c>
      <c r="J1035" s="59" t="str">
        <f>IF(Kundendaten!C1036="","",Einstellungen!$C$9-Kundendaten!J1036)</f>
        <v/>
      </c>
      <c r="K1035" s="37" t="str">
        <f>IF(Kundendaten!C1036="","",IF(J1035&lt;0,-1,IF(J1035&gt;Einstellungen!$C$11,0,IF(J1035&lt;=Einstellungen!$D$15,5,IF(J1035&lt;=Einstellungen!$D$16,4,IF(J1035&lt;=Einstellungen!$D$17,3,IF(J1035&lt;=Einstellungen!$D$18,2,1)))))))</f>
        <v/>
      </c>
      <c r="L1035" s="37" t="str">
        <f>IF(Kundendaten!C1036="","",IF(J1035&lt;0,-1,IF(J1035&gt;Einstellungen!$C$11,0,IF(Kundendaten!K1036&gt;=Einstellungen!$C$24,5,IF(Kundendaten!K1036&gt;=Einstellungen!$C$25,4,IF(Kundendaten!K1036&gt;=Einstellungen!$C$26,3,IF(Kundendaten!K1036&gt;=Einstellungen!$C$27,2,1)))))))</f>
        <v/>
      </c>
      <c r="M1035" s="37" t="str">
        <f>IF(Kundendaten!C1036="","",IF(J1035&lt;0,-1,IF(J1035&gt;Einstellungen!$C$11,0,IF(Kundendaten!L1036&gt;=Einstellungen!$C$32,5,IF(Kundendaten!L1036&gt;=Einstellungen!$C$33,4,IF(Kundendaten!L1036&gt;=Einstellungen!$C$34,3,IF(Kundendaten!L1036&gt;=Einstellungen!$C$35,2,1)))))))</f>
        <v/>
      </c>
      <c r="N1035" s="37" t="str">
        <f>IF(Kundendaten!C1036="","",IF(K1035=-1,"",IF(K1035=0,0,IF(SUM(Einstellungen!$G$15,Einstellungen!$G$24,Einstellungen!$G$32)&lt;&gt;100,"—",ROUND((K1035*Einstellungen!$G$15+L1035*Einstellungen!$G$24+M1035*Einstellungen!$G$32)/100,1)))))</f>
        <v/>
      </c>
      <c r="O1035" s="37" t="str">
        <f>IF(Kundendaten!C1036="","",IF(K1035=-1,"⚠ Datenfehler",IF(K1035=0,"Inaktiv",IF(SUM(Einstellungen!$G$15,Einstellungen!$G$24,Einstellungen!$G$32)&lt;&gt;100,"—",IF(N1035&gt;=4,"Champion",IF(N1035&gt;=3,"Entwicklung",IF(N1035&gt;=2,"Gefährdet","Abwanderung")))))))</f>
        <v/>
      </c>
    </row>
    <row r="1036" spans="2:15" ht="14.25" customHeight="1" x14ac:dyDescent="0.35">
      <c r="B1036" s="37" t="str">
        <f>IF(Kundendaten!C1037="","",Kundendaten!B1037)</f>
        <v/>
      </c>
      <c r="C1036" s="38" t="str">
        <f>IF(Kundendaten!C1037="","",IF(Kundendaten!C1037="","",Kundendaten!C1037))</f>
        <v/>
      </c>
      <c r="D1036" s="38" t="str">
        <f>IF(Kundendaten!C1037="","",IF(Kundendaten!D1037="","",Kundendaten!D1037))</f>
        <v/>
      </c>
      <c r="E1036" s="38" t="str">
        <f>IF(Kundendaten!C1037="","",IF(Kundendaten!E1037="","",Kundendaten!E1037))</f>
        <v/>
      </c>
      <c r="F1036" s="38" t="str">
        <f>IF(Kundendaten!C1037="","",IF(Kundendaten!F1037="","",Kundendaten!F1037))</f>
        <v/>
      </c>
      <c r="G1036" s="37" t="str">
        <f>IF(Kundendaten!C1037="","",IF(Kundendaten!G1037="","",Kundendaten!G1037))</f>
        <v/>
      </c>
      <c r="H1036" s="38" t="str">
        <f>IF(Kundendaten!C1037="","",IF(Kundendaten!H1037="","",Kundendaten!H1037))</f>
        <v/>
      </c>
      <c r="I1036" s="37" t="str">
        <f>IF(Kundendaten!C1037="","",IF(Kundendaten!I1037="","",IF(OR(UPPER(Kundendaten!I1037)="D",UPPER(Kundendaten!I1037)="DE",UPPER(Kundendaten!I1037)="DEU",UPPER(Kundendaten!I1037)="DEUTSCHLAND",UPPER(Kundendaten!I1037)="GERMANY",UPPER(Kundendaten!I1037)="GER"),"",IFERROR(UPPER(VLOOKUP(UPPER(Kundendaten!I1037),Laendercodes!$A:$B,2,FALSE())),UPPER(Kundendaten!I1037)))))</f>
        <v/>
      </c>
      <c r="J1036" s="59" t="str">
        <f>IF(Kundendaten!C1037="","",Einstellungen!$C$9-Kundendaten!J1037)</f>
        <v/>
      </c>
      <c r="K1036" s="37" t="str">
        <f>IF(Kundendaten!C1037="","",IF(J1036&lt;0,-1,IF(J1036&gt;Einstellungen!$C$11,0,IF(J1036&lt;=Einstellungen!$D$15,5,IF(J1036&lt;=Einstellungen!$D$16,4,IF(J1036&lt;=Einstellungen!$D$17,3,IF(J1036&lt;=Einstellungen!$D$18,2,1)))))))</f>
        <v/>
      </c>
      <c r="L1036" s="37" t="str">
        <f>IF(Kundendaten!C1037="","",IF(J1036&lt;0,-1,IF(J1036&gt;Einstellungen!$C$11,0,IF(Kundendaten!K1037&gt;=Einstellungen!$C$24,5,IF(Kundendaten!K1037&gt;=Einstellungen!$C$25,4,IF(Kundendaten!K1037&gt;=Einstellungen!$C$26,3,IF(Kundendaten!K1037&gt;=Einstellungen!$C$27,2,1)))))))</f>
        <v/>
      </c>
      <c r="M1036" s="37" t="str">
        <f>IF(Kundendaten!C1037="","",IF(J1036&lt;0,-1,IF(J1036&gt;Einstellungen!$C$11,0,IF(Kundendaten!L1037&gt;=Einstellungen!$C$32,5,IF(Kundendaten!L1037&gt;=Einstellungen!$C$33,4,IF(Kundendaten!L1037&gt;=Einstellungen!$C$34,3,IF(Kundendaten!L1037&gt;=Einstellungen!$C$35,2,1)))))))</f>
        <v/>
      </c>
      <c r="N1036" s="37" t="str">
        <f>IF(Kundendaten!C1037="","",IF(K1036=-1,"",IF(K1036=0,0,IF(SUM(Einstellungen!$G$15,Einstellungen!$G$24,Einstellungen!$G$32)&lt;&gt;100,"—",ROUND((K1036*Einstellungen!$G$15+L1036*Einstellungen!$G$24+M1036*Einstellungen!$G$32)/100,1)))))</f>
        <v/>
      </c>
      <c r="O1036" s="37" t="str">
        <f>IF(Kundendaten!C1037="","",IF(K1036=-1,"⚠ Datenfehler",IF(K1036=0,"Inaktiv",IF(SUM(Einstellungen!$G$15,Einstellungen!$G$24,Einstellungen!$G$32)&lt;&gt;100,"—",IF(N1036&gt;=4,"Champion",IF(N1036&gt;=3,"Entwicklung",IF(N1036&gt;=2,"Gefährdet","Abwanderung")))))))</f>
        <v/>
      </c>
    </row>
    <row r="1037" spans="2:15" ht="14.25" customHeight="1" x14ac:dyDescent="0.35">
      <c r="B1037" s="37" t="str">
        <f>IF(Kundendaten!C1038="","",Kundendaten!B1038)</f>
        <v/>
      </c>
      <c r="C1037" s="38" t="str">
        <f>IF(Kundendaten!C1038="","",IF(Kundendaten!C1038="","",Kundendaten!C1038))</f>
        <v/>
      </c>
      <c r="D1037" s="38" t="str">
        <f>IF(Kundendaten!C1038="","",IF(Kundendaten!D1038="","",Kundendaten!D1038))</f>
        <v/>
      </c>
      <c r="E1037" s="38" t="str">
        <f>IF(Kundendaten!C1038="","",IF(Kundendaten!E1038="","",Kundendaten!E1038))</f>
        <v/>
      </c>
      <c r="F1037" s="38" t="str">
        <f>IF(Kundendaten!C1038="","",IF(Kundendaten!F1038="","",Kundendaten!F1038))</f>
        <v/>
      </c>
      <c r="G1037" s="37" t="str">
        <f>IF(Kundendaten!C1038="","",IF(Kundendaten!G1038="","",Kundendaten!G1038))</f>
        <v/>
      </c>
      <c r="H1037" s="38" t="str">
        <f>IF(Kundendaten!C1038="","",IF(Kundendaten!H1038="","",Kundendaten!H1038))</f>
        <v/>
      </c>
      <c r="I1037" s="37" t="str">
        <f>IF(Kundendaten!C1038="","",IF(Kundendaten!I1038="","",IF(OR(UPPER(Kundendaten!I1038)="D",UPPER(Kundendaten!I1038)="DE",UPPER(Kundendaten!I1038)="DEU",UPPER(Kundendaten!I1038)="DEUTSCHLAND",UPPER(Kundendaten!I1038)="GERMANY",UPPER(Kundendaten!I1038)="GER"),"",IFERROR(UPPER(VLOOKUP(UPPER(Kundendaten!I1038),Laendercodes!$A:$B,2,FALSE())),UPPER(Kundendaten!I1038)))))</f>
        <v/>
      </c>
      <c r="J1037" s="59" t="str">
        <f>IF(Kundendaten!C1038="","",Einstellungen!$C$9-Kundendaten!J1038)</f>
        <v/>
      </c>
      <c r="K1037" s="37" t="str">
        <f>IF(Kundendaten!C1038="","",IF(J1037&lt;0,-1,IF(J1037&gt;Einstellungen!$C$11,0,IF(J1037&lt;=Einstellungen!$D$15,5,IF(J1037&lt;=Einstellungen!$D$16,4,IF(J1037&lt;=Einstellungen!$D$17,3,IF(J1037&lt;=Einstellungen!$D$18,2,1)))))))</f>
        <v/>
      </c>
      <c r="L1037" s="37" t="str">
        <f>IF(Kundendaten!C1038="","",IF(J1037&lt;0,-1,IF(J1037&gt;Einstellungen!$C$11,0,IF(Kundendaten!K1038&gt;=Einstellungen!$C$24,5,IF(Kundendaten!K1038&gt;=Einstellungen!$C$25,4,IF(Kundendaten!K1038&gt;=Einstellungen!$C$26,3,IF(Kundendaten!K1038&gt;=Einstellungen!$C$27,2,1)))))))</f>
        <v/>
      </c>
      <c r="M1037" s="37" t="str">
        <f>IF(Kundendaten!C1038="","",IF(J1037&lt;0,-1,IF(J1037&gt;Einstellungen!$C$11,0,IF(Kundendaten!L1038&gt;=Einstellungen!$C$32,5,IF(Kundendaten!L1038&gt;=Einstellungen!$C$33,4,IF(Kundendaten!L1038&gt;=Einstellungen!$C$34,3,IF(Kundendaten!L1038&gt;=Einstellungen!$C$35,2,1)))))))</f>
        <v/>
      </c>
      <c r="N1037" s="37" t="str">
        <f>IF(Kundendaten!C1038="","",IF(K1037=-1,"",IF(K1037=0,0,IF(SUM(Einstellungen!$G$15,Einstellungen!$G$24,Einstellungen!$G$32)&lt;&gt;100,"—",ROUND((K1037*Einstellungen!$G$15+L1037*Einstellungen!$G$24+M1037*Einstellungen!$G$32)/100,1)))))</f>
        <v/>
      </c>
      <c r="O1037" s="37" t="str">
        <f>IF(Kundendaten!C1038="","",IF(K1037=-1,"⚠ Datenfehler",IF(K1037=0,"Inaktiv",IF(SUM(Einstellungen!$G$15,Einstellungen!$G$24,Einstellungen!$G$32)&lt;&gt;100,"—",IF(N1037&gt;=4,"Champion",IF(N1037&gt;=3,"Entwicklung",IF(N1037&gt;=2,"Gefährdet","Abwanderung")))))))</f>
        <v/>
      </c>
    </row>
    <row r="1038" spans="2:15" ht="14.25" customHeight="1" x14ac:dyDescent="0.35">
      <c r="B1038" s="37" t="str">
        <f>IF(Kundendaten!C1039="","",Kundendaten!B1039)</f>
        <v/>
      </c>
      <c r="C1038" s="38" t="str">
        <f>IF(Kundendaten!C1039="","",IF(Kundendaten!C1039="","",Kundendaten!C1039))</f>
        <v/>
      </c>
      <c r="D1038" s="38" t="str">
        <f>IF(Kundendaten!C1039="","",IF(Kundendaten!D1039="","",Kundendaten!D1039))</f>
        <v/>
      </c>
      <c r="E1038" s="38" t="str">
        <f>IF(Kundendaten!C1039="","",IF(Kundendaten!E1039="","",Kundendaten!E1039))</f>
        <v/>
      </c>
      <c r="F1038" s="38" t="str">
        <f>IF(Kundendaten!C1039="","",IF(Kundendaten!F1039="","",Kundendaten!F1039))</f>
        <v/>
      </c>
      <c r="G1038" s="37" t="str">
        <f>IF(Kundendaten!C1039="","",IF(Kundendaten!G1039="","",Kundendaten!G1039))</f>
        <v/>
      </c>
      <c r="H1038" s="38" t="str">
        <f>IF(Kundendaten!C1039="","",IF(Kundendaten!H1039="","",Kundendaten!H1039))</f>
        <v/>
      </c>
      <c r="I1038" s="37" t="str">
        <f>IF(Kundendaten!C1039="","",IF(Kundendaten!I1039="","",IF(OR(UPPER(Kundendaten!I1039)="D",UPPER(Kundendaten!I1039)="DE",UPPER(Kundendaten!I1039)="DEU",UPPER(Kundendaten!I1039)="DEUTSCHLAND",UPPER(Kundendaten!I1039)="GERMANY",UPPER(Kundendaten!I1039)="GER"),"",IFERROR(UPPER(VLOOKUP(UPPER(Kundendaten!I1039),Laendercodes!$A:$B,2,FALSE())),UPPER(Kundendaten!I1039)))))</f>
        <v/>
      </c>
      <c r="J1038" s="59" t="str">
        <f>IF(Kundendaten!C1039="","",Einstellungen!$C$9-Kundendaten!J1039)</f>
        <v/>
      </c>
      <c r="K1038" s="37" t="str">
        <f>IF(Kundendaten!C1039="","",IF(J1038&lt;0,-1,IF(J1038&gt;Einstellungen!$C$11,0,IF(J1038&lt;=Einstellungen!$D$15,5,IF(J1038&lt;=Einstellungen!$D$16,4,IF(J1038&lt;=Einstellungen!$D$17,3,IF(J1038&lt;=Einstellungen!$D$18,2,1)))))))</f>
        <v/>
      </c>
      <c r="L1038" s="37" t="str">
        <f>IF(Kundendaten!C1039="","",IF(J1038&lt;0,-1,IF(J1038&gt;Einstellungen!$C$11,0,IF(Kundendaten!K1039&gt;=Einstellungen!$C$24,5,IF(Kundendaten!K1039&gt;=Einstellungen!$C$25,4,IF(Kundendaten!K1039&gt;=Einstellungen!$C$26,3,IF(Kundendaten!K1039&gt;=Einstellungen!$C$27,2,1)))))))</f>
        <v/>
      </c>
      <c r="M1038" s="37" t="str">
        <f>IF(Kundendaten!C1039="","",IF(J1038&lt;0,-1,IF(J1038&gt;Einstellungen!$C$11,0,IF(Kundendaten!L1039&gt;=Einstellungen!$C$32,5,IF(Kundendaten!L1039&gt;=Einstellungen!$C$33,4,IF(Kundendaten!L1039&gt;=Einstellungen!$C$34,3,IF(Kundendaten!L1039&gt;=Einstellungen!$C$35,2,1)))))))</f>
        <v/>
      </c>
      <c r="N1038" s="37" t="str">
        <f>IF(Kundendaten!C1039="","",IF(K1038=-1,"",IF(K1038=0,0,IF(SUM(Einstellungen!$G$15,Einstellungen!$G$24,Einstellungen!$G$32)&lt;&gt;100,"—",ROUND((K1038*Einstellungen!$G$15+L1038*Einstellungen!$G$24+M1038*Einstellungen!$G$32)/100,1)))))</f>
        <v/>
      </c>
      <c r="O1038" s="37" t="str">
        <f>IF(Kundendaten!C1039="","",IF(K1038=-1,"⚠ Datenfehler",IF(K1038=0,"Inaktiv",IF(SUM(Einstellungen!$G$15,Einstellungen!$G$24,Einstellungen!$G$32)&lt;&gt;100,"—",IF(N1038&gt;=4,"Champion",IF(N1038&gt;=3,"Entwicklung",IF(N1038&gt;=2,"Gefährdet","Abwanderung")))))))</f>
        <v/>
      </c>
    </row>
    <row r="1039" spans="2:15" ht="14.25" customHeight="1" x14ac:dyDescent="0.35">
      <c r="B1039" s="37" t="str">
        <f>IF(Kundendaten!C1040="","",Kundendaten!B1040)</f>
        <v/>
      </c>
      <c r="C1039" s="38" t="str">
        <f>IF(Kundendaten!C1040="","",IF(Kundendaten!C1040="","",Kundendaten!C1040))</f>
        <v/>
      </c>
      <c r="D1039" s="38" t="str">
        <f>IF(Kundendaten!C1040="","",IF(Kundendaten!D1040="","",Kundendaten!D1040))</f>
        <v/>
      </c>
      <c r="E1039" s="38" t="str">
        <f>IF(Kundendaten!C1040="","",IF(Kundendaten!E1040="","",Kundendaten!E1040))</f>
        <v/>
      </c>
      <c r="F1039" s="38" t="str">
        <f>IF(Kundendaten!C1040="","",IF(Kundendaten!F1040="","",Kundendaten!F1040))</f>
        <v/>
      </c>
      <c r="G1039" s="37" t="str">
        <f>IF(Kundendaten!C1040="","",IF(Kundendaten!G1040="","",Kundendaten!G1040))</f>
        <v/>
      </c>
      <c r="H1039" s="38" t="str">
        <f>IF(Kundendaten!C1040="","",IF(Kundendaten!H1040="","",Kundendaten!H1040))</f>
        <v/>
      </c>
      <c r="I1039" s="37" t="str">
        <f>IF(Kundendaten!C1040="","",IF(Kundendaten!I1040="","",IF(OR(UPPER(Kundendaten!I1040)="D",UPPER(Kundendaten!I1040)="DE",UPPER(Kundendaten!I1040)="DEU",UPPER(Kundendaten!I1040)="DEUTSCHLAND",UPPER(Kundendaten!I1040)="GERMANY",UPPER(Kundendaten!I1040)="GER"),"",IFERROR(UPPER(VLOOKUP(UPPER(Kundendaten!I1040),Laendercodes!$A:$B,2,FALSE())),UPPER(Kundendaten!I1040)))))</f>
        <v/>
      </c>
      <c r="J1039" s="59" t="str">
        <f>IF(Kundendaten!C1040="","",Einstellungen!$C$9-Kundendaten!J1040)</f>
        <v/>
      </c>
      <c r="K1039" s="37" t="str">
        <f>IF(Kundendaten!C1040="","",IF(J1039&lt;0,-1,IF(J1039&gt;Einstellungen!$C$11,0,IF(J1039&lt;=Einstellungen!$D$15,5,IF(J1039&lt;=Einstellungen!$D$16,4,IF(J1039&lt;=Einstellungen!$D$17,3,IF(J1039&lt;=Einstellungen!$D$18,2,1)))))))</f>
        <v/>
      </c>
      <c r="L1039" s="37" t="str">
        <f>IF(Kundendaten!C1040="","",IF(J1039&lt;0,-1,IF(J1039&gt;Einstellungen!$C$11,0,IF(Kundendaten!K1040&gt;=Einstellungen!$C$24,5,IF(Kundendaten!K1040&gt;=Einstellungen!$C$25,4,IF(Kundendaten!K1040&gt;=Einstellungen!$C$26,3,IF(Kundendaten!K1040&gt;=Einstellungen!$C$27,2,1)))))))</f>
        <v/>
      </c>
      <c r="M1039" s="37" t="str">
        <f>IF(Kundendaten!C1040="","",IF(J1039&lt;0,-1,IF(J1039&gt;Einstellungen!$C$11,0,IF(Kundendaten!L1040&gt;=Einstellungen!$C$32,5,IF(Kundendaten!L1040&gt;=Einstellungen!$C$33,4,IF(Kundendaten!L1040&gt;=Einstellungen!$C$34,3,IF(Kundendaten!L1040&gt;=Einstellungen!$C$35,2,1)))))))</f>
        <v/>
      </c>
      <c r="N1039" s="37" t="str">
        <f>IF(Kundendaten!C1040="","",IF(K1039=-1,"",IF(K1039=0,0,IF(SUM(Einstellungen!$G$15,Einstellungen!$G$24,Einstellungen!$G$32)&lt;&gt;100,"—",ROUND((K1039*Einstellungen!$G$15+L1039*Einstellungen!$G$24+M1039*Einstellungen!$G$32)/100,1)))))</f>
        <v/>
      </c>
      <c r="O1039" s="37" t="str">
        <f>IF(Kundendaten!C1040="","",IF(K1039=-1,"⚠ Datenfehler",IF(K1039=0,"Inaktiv",IF(SUM(Einstellungen!$G$15,Einstellungen!$G$24,Einstellungen!$G$32)&lt;&gt;100,"—",IF(N1039&gt;=4,"Champion",IF(N1039&gt;=3,"Entwicklung",IF(N1039&gt;=2,"Gefährdet","Abwanderung")))))))</f>
        <v/>
      </c>
    </row>
    <row r="1040" spans="2:15" ht="14.25" customHeight="1" x14ac:dyDescent="0.35">
      <c r="B1040" s="37" t="str">
        <f>IF(Kundendaten!C1041="","",Kundendaten!B1041)</f>
        <v/>
      </c>
      <c r="C1040" s="38" t="str">
        <f>IF(Kundendaten!C1041="","",IF(Kundendaten!C1041="","",Kundendaten!C1041))</f>
        <v/>
      </c>
      <c r="D1040" s="38" t="str">
        <f>IF(Kundendaten!C1041="","",IF(Kundendaten!D1041="","",Kundendaten!D1041))</f>
        <v/>
      </c>
      <c r="E1040" s="38" t="str">
        <f>IF(Kundendaten!C1041="","",IF(Kundendaten!E1041="","",Kundendaten!E1041))</f>
        <v/>
      </c>
      <c r="F1040" s="38" t="str">
        <f>IF(Kundendaten!C1041="","",IF(Kundendaten!F1041="","",Kundendaten!F1041))</f>
        <v/>
      </c>
      <c r="G1040" s="37" t="str">
        <f>IF(Kundendaten!C1041="","",IF(Kundendaten!G1041="","",Kundendaten!G1041))</f>
        <v/>
      </c>
      <c r="H1040" s="38" t="str">
        <f>IF(Kundendaten!C1041="","",IF(Kundendaten!H1041="","",Kundendaten!H1041))</f>
        <v/>
      </c>
      <c r="I1040" s="37" t="str">
        <f>IF(Kundendaten!C1041="","",IF(Kundendaten!I1041="","",IF(OR(UPPER(Kundendaten!I1041)="D",UPPER(Kundendaten!I1041)="DE",UPPER(Kundendaten!I1041)="DEU",UPPER(Kundendaten!I1041)="DEUTSCHLAND",UPPER(Kundendaten!I1041)="GERMANY",UPPER(Kundendaten!I1041)="GER"),"",IFERROR(UPPER(VLOOKUP(UPPER(Kundendaten!I1041),Laendercodes!$A:$B,2,FALSE())),UPPER(Kundendaten!I1041)))))</f>
        <v/>
      </c>
      <c r="J1040" s="59" t="str">
        <f>IF(Kundendaten!C1041="","",Einstellungen!$C$9-Kundendaten!J1041)</f>
        <v/>
      </c>
      <c r="K1040" s="37" t="str">
        <f>IF(Kundendaten!C1041="","",IF(J1040&lt;0,-1,IF(J1040&gt;Einstellungen!$C$11,0,IF(J1040&lt;=Einstellungen!$D$15,5,IF(J1040&lt;=Einstellungen!$D$16,4,IF(J1040&lt;=Einstellungen!$D$17,3,IF(J1040&lt;=Einstellungen!$D$18,2,1)))))))</f>
        <v/>
      </c>
      <c r="L1040" s="37" t="str">
        <f>IF(Kundendaten!C1041="","",IF(J1040&lt;0,-1,IF(J1040&gt;Einstellungen!$C$11,0,IF(Kundendaten!K1041&gt;=Einstellungen!$C$24,5,IF(Kundendaten!K1041&gt;=Einstellungen!$C$25,4,IF(Kundendaten!K1041&gt;=Einstellungen!$C$26,3,IF(Kundendaten!K1041&gt;=Einstellungen!$C$27,2,1)))))))</f>
        <v/>
      </c>
      <c r="M1040" s="37" t="str">
        <f>IF(Kundendaten!C1041="","",IF(J1040&lt;0,-1,IF(J1040&gt;Einstellungen!$C$11,0,IF(Kundendaten!L1041&gt;=Einstellungen!$C$32,5,IF(Kundendaten!L1041&gt;=Einstellungen!$C$33,4,IF(Kundendaten!L1041&gt;=Einstellungen!$C$34,3,IF(Kundendaten!L1041&gt;=Einstellungen!$C$35,2,1)))))))</f>
        <v/>
      </c>
      <c r="N1040" s="37" t="str">
        <f>IF(Kundendaten!C1041="","",IF(K1040=-1,"",IF(K1040=0,0,IF(SUM(Einstellungen!$G$15,Einstellungen!$G$24,Einstellungen!$G$32)&lt;&gt;100,"—",ROUND((K1040*Einstellungen!$G$15+L1040*Einstellungen!$G$24+M1040*Einstellungen!$G$32)/100,1)))))</f>
        <v/>
      </c>
      <c r="O1040" s="37" t="str">
        <f>IF(Kundendaten!C1041="","",IF(K1040=-1,"⚠ Datenfehler",IF(K1040=0,"Inaktiv",IF(SUM(Einstellungen!$G$15,Einstellungen!$G$24,Einstellungen!$G$32)&lt;&gt;100,"—",IF(N1040&gt;=4,"Champion",IF(N1040&gt;=3,"Entwicklung",IF(N1040&gt;=2,"Gefährdet","Abwanderung")))))))</f>
        <v/>
      </c>
    </row>
    <row r="1041" spans="2:15" ht="14.25" customHeight="1" x14ac:dyDescent="0.35">
      <c r="B1041" s="37" t="str">
        <f>IF(Kundendaten!C1042="","",Kundendaten!B1042)</f>
        <v/>
      </c>
      <c r="C1041" s="38" t="str">
        <f>IF(Kundendaten!C1042="","",IF(Kundendaten!C1042="","",Kundendaten!C1042))</f>
        <v/>
      </c>
      <c r="D1041" s="38" t="str">
        <f>IF(Kundendaten!C1042="","",IF(Kundendaten!D1042="","",Kundendaten!D1042))</f>
        <v/>
      </c>
      <c r="E1041" s="38" t="str">
        <f>IF(Kundendaten!C1042="","",IF(Kundendaten!E1042="","",Kundendaten!E1042))</f>
        <v/>
      </c>
      <c r="F1041" s="38" t="str">
        <f>IF(Kundendaten!C1042="","",IF(Kundendaten!F1042="","",Kundendaten!F1042))</f>
        <v/>
      </c>
      <c r="G1041" s="37" t="str">
        <f>IF(Kundendaten!C1042="","",IF(Kundendaten!G1042="","",Kundendaten!G1042))</f>
        <v/>
      </c>
      <c r="H1041" s="38" t="str">
        <f>IF(Kundendaten!C1042="","",IF(Kundendaten!H1042="","",Kundendaten!H1042))</f>
        <v/>
      </c>
      <c r="I1041" s="37" t="str">
        <f>IF(Kundendaten!C1042="","",IF(Kundendaten!I1042="","",IF(OR(UPPER(Kundendaten!I1042)="D",UPPER(Kundendaten!I1042)="DE",UPPER(Kundendaten!I1042)="DEU",UPPER(Kundendaten!I1042)="DEUTSCHLAND",UPPER(Kundendaten!I1042)="GERMANY",UPPER(Kundendaten!I1042)="GER"),"",IFERROR(UPPER(VLOOKUP(UPPER(Kundendaten!I1042),Laendercodes!$A:$B,2,FALSE())),UPPER(Kundendaten!I1042)))))</f>
        <v/>
      </c>
      <c r="J1041" s="59" t="str">
        <f>IF(Kundendaten!C1042="","",Einstellungen!$C$9-Kundendaten!J1042)</f>
        <v/>
      </c>
      <c r="K1041" s="37" t="str">
        <f>IF(Kundendaten!C1042="","",IF(J1041&lt;0,-1,IF(J1041&gt;Einstellungen!$C$11,0,IF(J1041&lt;=Einstellungen!$D$15,5,IF(J1041&lt;=Einstellungen!$D$16,4,IF(J1041&lt;=Einstellungen!$D$17,3,IF(J1041&lt;=Einstellungen!$D$18,2,1)))))))</f>
        <v/>
      </c>
      <c r="L1041" s="37" t="str">
        <f>IF(Kundendaten!C1042="","",IF(J1041&lt;0,-1,IF(J1041&gt;Einstellungen!$C$11,0,IF(Kundendaten!K1042&gt;=Einstellungen!$C$24,5,IF(Kundendaten!K1042&gt;=Einstellungen!$C$25,4,IF(Kundendaten!K1042&gt;=Einstellungen!$C$26,3,IF(Kundendaten!K1042&gt;=Einstellungen!$C$27,2,1)))))))</f>
        <v/>
      </c>
      <c r="M1041" s="37" t="str">
        <f>IF(Kundendaten!C1042="","",IF(J1041&lt;0,-1,IF(J1041&gt;Einstellungen!$C$11,0,IF(Kundendaten!L1042&gt;=Einstellungen!$C$32,5,IF(Kundendaten!L1042&gt;=Einstellungen!$C$33,4,IF(Kundendaten!L1042&gt;=Einstellungen!$C$34,3,IF(Kundendaten!L1042&gt;=Einstellungen!$C$35,2,1)))))))</f>
        <v/>
      </c>
      <c r="N1041" s="37" t="str">
        <f>IF(Kundendaten!C1042="","",IF(K1041=-1,"",IF(K1041=0,0,IF(SUM(Einstellungen!$G$15,Einstellungen!$G$24,Einstellungen!$G$32)&lt;&gt;100,"—",ROUND((K1041*Einstellungen!$G$15+L1041*Einstellungen!$G$24+M1041*Einstellungen!$G$32)/100,1)))))</f>
        <v/>
      </c>
      <c r="O1041" s="37" t="str">
        <f>IF(Kundendaten!C1042="","",IF(K1041=-1,"⚠ Datenfehler",IF(K1041=0,"Inaktiv",IF(SUM(Einstellungen!$G$15,Einstellungen!$G$24,Einstellungen!$G$32)&lt;&gt;100,"—",IF(N1041&gt;=4,"Champion",IF(N1041&gt;=3,"Entwicklung",IF(N1041&gt;=2,"Gefährdet","Abwanderung")))))))</f>
        <v/>
      </c>
    </row>
    <row r="1042" spans="2:15" ht="14.25" customHeight="1" x14ac:dyDescent="0.35">
      <c r="B1042" s="37" t="str">
        <f>IF(Kundendaten!C1043="","",Kundendaten!B1043)</f>
        <v/>
      </c>
      <c r="C1042" s="38" t="str">
        <f>IF(Kundendaten!C1043="","",IF(Kundendaten!C1043="","",Kundendaten!C1043))</f>
        <v/>
      </c>
      <c r="D1042" s="38" t="str">
        <f>IF(Kundendaten!C1043="","",IF(Kundendaten!D1043="","",Kundendaten!D1043))</f>
        <v/>
      </c>
      <c r="E1042" s="38" t="str">
        <f>IF(Kundendaten!C1043="","",IF(Kundendaten!E1043="","",Kundendaten!E1043))</f>
        <v/>
      </c>
      <c r="F1042" s="38" t="str">
        <f>IF(Kundendaten!C1043="","",IF(Kundendaten!F1043="","",Kundendaten!F1043))</f>
        <v/>
      </c>
      <c r="G1042" s="37" t="str">
        <f>IF(Kundendaten!C1043="","",IF(Kundendaten!G1043="","",Kundendaten!G1043))</f>
        <v/>
      </c>
      <c r="H1042" s="38" t="str">
        <f>IF(Kundendaten!C1043="","",IF(Kundendaten!H1043="","",Kundendaten!H1043))</f>
        <v/>
      </c>
      <c r="I1042" s="37" t="str">
        <f>IF(Kundendaten!C1043="","",IF(Kundendaten!I1043="","",IF(OR(UPPER(Kundendaten!I1043)="D",UPPER(Kundendaten!I1043)="DE",UPPER(Kundendaten!I1043)="DEU",UPPER(Kundendaten!I1043)="DEUTSCHLAND",UPPER(Kundendaten!I1043)="GERMANY",UPPER(Kundendaten!I1043)="GER"),"",IFERROR(UPPER(VLOOKUP(UPPER(Kundendaten!I1043),Laendercodes!$A:$B,2,FALSE())),UPPER(Kundendaten!I1043)))))</f>
        <v/>
      </c>
      <c r="J1042" s="59" t="str">
        <f>IF(Kundendaten!C1043="","",Einstellungen!$C$9-Kundendaten!J1043)</f>
        <v/>
      </c>
      <c r="K1042" s="37" t="str">
        <f>IF(Kundendaten!C1043="","",IF(J1042&lt;0,-1,IF(J1042&gt;Einstellungen!$C$11,0,IF(J1042&lt;=Einstellungen!$D$15,5,IF(J1042&lt;=Einstellungen!$D$16,4,IF(J1042&lt;=Einstellungen!$D$17,3,IF(J1042&lt;=Einstellungen!$D$18,2,1)))))))</f>
        <v/>
      </c>
      <c r="L1042" s="37" t="str">
        <f>IF(Kundendaten!C1043="","",IF(J1042&lt;0,-1,IF(J1042&gt;Einstellungen!$C$11,0,IF(Kundendaten!K1043&gt;=Einstellungen!$C$24,5,IF(Kundendaten!K1043&gt;=Einstellungen!$C$25,4,IF(Kundendaten!K1043&gt;=Einstellungen!$C$26,3,IF(Kundendaten!K1043&gt;=Einstellungen!$C$27,2,1)))))))</f>
        <v/>
      </c>
      <c r="M1042" s="37" t="str">
        <f>IF(Kundendaten!C1043="","",IF(J1042&lt;0,-1,IF(J1042&gt;Einstellungen!$C$11,0,IF(Kundendaten!L1043&gt;=Einstellungen!$C$32,5,IF(Kundendaten!L1043&gt;=Einstellungen!$C$33,4,IF(Kundendaten!L1043&gt;=Einstellungen!$C$34,3,IF(Kundendaten!L1043&gt;=Einstellungen!$C$35,2,1)))))))</f>
        <v/>
      </c>
      <c r="N1042" s="37" t="str">
        <f>IF(Kundendaten!C1043="","",IF(K1042=-1,"",IF(K1042=0,0,IF(SUM(Einstellungen!$G$15,Einstellungen!$G$24,Einstellungen!$G$32)&lt;&gt;100,"—",ROUND((K1042*Einstellungen!$G$15+L1042*Einstellungen!$G$24+M1042*Einstellungen!$G$32)/100,1)))))</f>
        <v/>
      </c>
      <c r="O1042" s="37" t="str">
        <f>IF(Kundendaten!C1043="","",IF(K1042=-1,"⚠ Datenfehler",IF(K1042=0,"Inaktiv",IF(SUM(Einstellungen!$G$15,Einstellungen!$G$24,Einstellungen!$G$32)&lt;&gt;100,"—",IF(N1042&gt;=4,"Champion",IF(N1042&gt;=3,"Entwicklung",IF(N1042&gt;=2,"Gefährdet","Abwanderung")))))))</f>
        <v/>
      </c>
    </row>
    <row r="1043" spans="2:15" ht="14.25" customHeight="1" x14ac:dyDescent="0.35">
      <c r="B1043" s="37" t="str">
        <f>IF(Kundendaten!C1044="","",Kundendaten!B1044)</f>
        <v/>
      </c>
      <c r="C1043" s="38" t="str">
        <f>IF(Kundendaten!C1044="","",IF(Kundendaten!C1044="","",Kundendaten!C1044))</f>
        <v/>
      </c>
      <c r="D1043" s="38" t="str">
        <f>IF(Kundendaten!C1044="","",IF(Kundendaten!D1044="","",Kundendaten!D1044))</f>
        <v/>
      </c>
      <c r="E1043" s="38" t="str">
        <f>IF(Kundendaten!C1044="","",IF(Kundendaten!E1044="","",Kundendaten!E1044))</f>
        <v/>
      </c>
      <c r="F1043" s="38" t="str">
        <f>IF(Kundendaten!C1044="","",IF(Kundendaten!F1044="","",Kundendaten!F1044))</f>
        <v/>
      </c>
      <c r="G1043" s="37" t="str">
        <f>IF(Kundendaten!C1044="","",IF(Kundendaten!G1044="","",Kundendaten!G1044))</f>
        <v/>
      </c>
      <c r="H1043" s="38" t="str">
        <f>IF(Kundendaten!C1044="","",IF(Kundendaten!H1044="","",Kundendaten!H1044))</f>
        <v/>
      </c>
      <c r="I1043" s="37" t="str">
        <f>IF(Kundendaten!C1044="","",IF(Kundendaten!I1044="","",IF(OR(UPPER(Kundendaten!I1044)="D",UPPER(Kundendaten!I1044)="DE",UPPER(Kundendaten!I1044)="DEU",UPPER(Kundendaten!I1044)="DEUTSCHLAND",UPPER(Kundendaten!I1044)="GERMANY",UPPER(Kundendaten!I1044)="GER"),"",IFERROR(UPPER(VLOOKUP(UPPER(Kundendaten!I1044),Laendercodes!$A:$B,2,FALSE())),UPPER(Kundendaten!I1044)))))</f>
        <v/>
      </c>
      <c r="J1043" s="59" t="str">
        <f>IF(Kundendaten!C1044="","",Einstellungen!$C$9-Kundendaten!J1044)</f>
        <v/>
      </c>
      <c r="K1043" s="37" t="str">
        <f>IF(Kundendaten!C1044="","",IF(J1043&lt;0,-1,IF(J1043&gt;Einstellungen!$C$11,0,IF(J1043&lt;=Einstellungen!$D$15,5,IF(J1043&lt;=Einstellungen!$D$16,4,IF(J1043&lt;=Einstellungen!$D$17,3,IF(J1043&lt;=Einstellungen!$D$18,2,1)))))))</f>
        <v/>
      </c>
      <c r="L1043" s="37" t="str">
        <f>IF(Kundendaten!C1044="","",IF(J1043&lt;0,-1,IF(J1043&gt;Einstellungen!$C$11,0,IF(Kundendaten!K1044&gt;=Einstellungen!$C$24,5,IF(Kundendaten!K1044&gt;=Einstellungen!$C$25,4,IF(Kundendaten!K1044&gt;=Einstellungen!$C$26,3,IF(Kundendaten!K1044&gt;=Einstellungen!$C$27,2,1)))))))</f>
        <v/>
      </c>
      <c r="M1043" s="37" t="str">
        <f>IF(Kundendaten!C1044="","",IF(J1043&lt;0,-1,IF(J1043&gt;Einstellungen!$C$11,0,IF(Kundendaten!L1044&gt;=Einstellungen!$C$32,5,IF(Kundendaten!L1044&gt;=Einstellungen!$C$33,4,IF(Kundendaten!L1044&gt;=Einstellungen!$C$34,3,IF(Kundendaten!L1044&gt;=Einstellungen!$C$35,2,1)))))))</f>
        <v/>
      </c>
      <c r="N1043" s="37" t="str">
        <f>IF(Kundendaten!C1044="","",IF(K1043=-1,"",IF(K1043=0,0,IF(SUM(Einstellungen!$G$15,Einstellungen!$G$24,Einstellungen!$G$32)&lt;&gt;100,"—",ROUND((K1043*Einstellungen!$G$15+L1043*Einstellungen!$G$24+M1043*Einstellungen!$G$32)/100,1)))))</f>
        <v/>
      </c>
      <c r="O1043" s="37" t="str">
        <f>IF(Kundendaten!C1044="","",IF(K1043=-1,"⚠ Datenfehler",IF(K1043=0,"Inaktiv",IF(SUM(Einstellungen!$G$15,Einstellungen!$G$24,Einstellungen!$G$32)&lt;&gt;100,"—",IF(N1043&gt;=4,"Champion",IF(N1043&gt;=3,"Entwicklung",IF(N1043&gt;=2,"Gefährdet","Abwanderung")))))))</f>
        <v/>
      </c>
    </row>
    <row r="1044" spans="2:15" ht="14.25" customHeight="1" x14ac:dyDescent="0.35">
      <c r="B1044" s="37" t="str">
        <f>IF(Kundendaten!C1045="","",Kundendaten!B1045)</f>
        <v/>
      </c>
      <c r="C1044" s="38" t="str">
        <f>IF(Kundendaten!C1045="","",IF(Kundendaten!C1045="","",Kundendaten!C1045))</f>
        <v/>
      </c>
      <c r="D1044" s="38" t="str">
        <f>IF(Kundendaten!C1045="","",IF(Kundendaten!D1045="","",Kundendaten!D1045))</f>
        <v/>
      </c>
      <c r="E1044" s="38" t="str">
        <f>IF(Kundendaten!C1045="","",IF(Kundendaten!E1045="","",Kundendaten!E1045))</f>
        <v/>
      </c>
      <c r="F1044" s="38" t="str">
        <f>IF(Kundendaten!C1045="","",IF(Kundendaten!F1045="","",Kundendaten!F1045))</f>
        <v/>
      </c>
      <c r="G1044" s="37" t="str">
        <f>IF(Kundendaten!C1045="","",IF(Kundendaten!G1045="","",Kundendaten!G1045))</f>
        <v/>
      </c>
      <c r="H1044" s="38" t="str">
        <f>IF(Kundendaten!C1045="","",IF(Kundendaten!H1045="","",Kundendaten!H1045))</f>
        <v/>
      </c>
      <c r="I1044" s="37" t="str">
        <f>IF(Kundendaten!C1045="","",IF(Kundendaten!I1045="","",IF(OR(UPPER(Kundendaten!I1045)="D",UPPER(Kundendaten!I1045)="DE",UPPER(Kundendaten!I1045)="DEU",UPPER(Kundendaten!I1045)="DEUTSCHLAND",UPPER(Kundendaten!I1045)="GERMANY",UPPER(Kundendaten!I1045)="GER"),"",IFERROR(UPPER(VLOOKUP(UPPER(Kundendaten!I1045),Laendercodes!$A:$B,2,FALSE())),UPPER(Kundendaten!I1045)))))</f>
        <v/>
      </c>
      <c r="J1044" s="59" t="str">
        <f>IF(Kundendaten!C1045="","",Einstellungen!$C$9-Kundendaten!J1045)</f>
        <v/>
      </c>
      <c r="K1044" s="37" t="str">
        <f>IF(Kundendaten!C1045="","",IF(J1044&lt;0,-1,IF(J1044&gt;Einstellungen!$C$11,0,IF(J1044&lt;=Einstellungen!$D$15,5,IF(J1044&lt;=Einstellungen!$D$16,4,IF(J1044&lt;=Einstellungen!$D$17,3,IF(J1044&lt;=Einstellungen!$D$18,2,1)))))))</f>
        <v/>
      </c>
      <c r="L1044" s="37" t="str">
        <f>IF(Kundendaten!C1045="","",IF(J1044&lt;0,-1,IF(J1044&gt;Einstellungen!$C$11,0,IF(Kundendaten!K1045&gt;=Einstellungen!$C$24,5,IF(Kundendaten!K1045&gt;=Einstellungen!$C$25,4,IF(Kundendaten!K1045&gt;=Einstellungen!$C$26,3,IF(Kundendaten!K1045&gt;=Einstellungen!$C$27,2,1)))))))</f>
        <v/>
      </c>
      <c r="M1044" s="37" t="str">
        <f>IF(Kundendaten!C1045="","",IF(J1044&lt;0,-1,IF(J1044&gt;Einstellungen!$C$11,0,IF(Kundendaten!L1045&gt;=Einstellungen!$C$32,5,IF(Kundendaten!L1045&gt;=Einstellungen!$C$33,4,IF(Kundendaten!L1045&gt;=Einstellungen!$C$34,3,IF(Kundendaten!L1045&gt;=Einstellungen!$C$35,2,1)))))))</f>
        <v/>
      </c>
      <c r="N1044" s="37" t="str">
        <f>IF(Kundendaten!C1045="","",IF(K1044=-1,"",IF(K1044=0,0,IF(SUM(Einstellungen!$G$15,Einstellungen!$G$24,Einstellungen!$G$32)&lt;&gt;100,"—",ROUND((K1044*Einstellungen!$G$15+L1044*Einstellungen!$G$24+M1044*Einstellungen!$G$32)/100,1)))))</f>
        <v/>
      </c>
      <c r="O1044" s="37" t="str">
        <f>IF(Kundendaten!C1045="","",IF(K1044=-1,"⚠ Datenfehler",IF(K1044=0,"Inaktiv",IF(SUM(Einstellungen!$G$15,Einstellungen!$G$24,Einstellungen!$G$32)&lt;&gt;100,"—",IF(N1044&gt;=4,"Champion",IF(N1044&gt;=3,"Entwicklung",IF(N1044&gt;=2,"Gefährdet","Abwanderung")))))))</f>
        <v/>
      </c>
    </row>
    <row r="1045" spans="2:15" ht="14.25" customHeight="1" x14ac:dyDescent="0.35">
      <c r="B1045" s="37" t="str">
        <f>IF(Kundendaten!C1046="","",Kundendaten!B1046)</f>
        <v/>
      </c>
      <c r="C1045" s="38" t="str">
        <f>IF(Kundendaten!C1046="","",IF(Kundendaten!C1046="","",Kundendaten!C1046))</f>
        <v/>
      </c>
      <c r="D1045" s="38" t="str">
        <f>IF(Kundendaten!C1046="","",IF(Kundendaten!D1046="","",Kundendaten!D1046))</f>
        <v/>
      </c>
      <c r="E1045" s="38" t="str">
        <f>IF(Kundendaten!C1046="","",IF(Kundendaten!E1046="","",Kundendaten!E1046))</f>
        <v/>
      </c>
      <c r="F1045" s="38" t="str">
        <f>IF(Kundendaten!C1046="","",IF(Kundendaten!F1046="","",Kundendaten!F1046))</f>
        <v/>
      </c>
      <c r="G1045" s="37" t="str">
        <f>IF(Kundendaten!C1046="","",IF(Kundendaten!G1046="","",Kundendaten!G1046))</f>
        <v/>
      </c>
      <c r="H1045" s="38" t="str">
        <f>IF(Kundendaten!C1046="","",IF(Kundendaten!H1046="","",Kundendaten!H1046))</f>
        <v/>
      </c>
      <c r="I1045" s="37" t="str">
        <f>IF(Kundendaten!C1046="","",IF(Kundendaten!I1046="","",IF(OR(UPPER(Kundendaten!I1046)="D",UPPER(Kundendaten!I1046)="DE",UPPER(Kundendaten!I1046)="DEU",UPPER(Kundendaten!I1046)="DEUTSCHLAND",UPPER(Kundendaten!I1046)="GERMANY",UPPER(Kundendaten!I1046)="GER"),"",IFERROR(UPPER(VLOOKUP(UPPER(Kundendaten!I1046),Laendercodes!$A:$B,2,FALSE())),UPPER(Kundendaten!I1046)))))</f>
        <v/>
      </c>
      <c r="J1045" s="59" t="str">
        <f>IF(Kundendaten!C1046="","",Einstellungen!$C$9-Kundendaten!J1046)</f>
        <v/>
      </c>
      <c r="K1045" s="37" t="str">
        <f>IF(Kundendaten!C1046="","",IF(J1045&lt;0,-1,IF(J1045&gt;Einstellungen!$C$11,0,IF(J1045&lt;=Einstellungen!$D$15,5,IF(J1045&lt;=Einstellungen!$D$16,4,IF(J1045&lt;=Einstellungen!$D$17,3,IF(J1045&lt;=Einstellungen!$D$18,2,1)))))))</f>
        <v/>
      </c>
      <c r="L1045" s="37" t="str">
        <f>IF(Kundendaten!C1046="","",IF(J1045&lt;0,-1,IF(J1045&gt;Einstellungen!$C$11,0,IF(Kundendaten!K1046&gt;=Einstellungen!$C$24,5,IF(Kundendaten!K1046&gt;=Einstellungen!$C$25,4,IF(Kundendaten!K1046&gt;=Einstellungen!$C$26,3,IF(Kundendaten!K1046&gt;=Einstellungen!$C$27,2,1)))))))</f>
        <v/>
      </c>
      <c r="M1045" s="37" t="str">
        <f>IF(Kundendaten!C1046="","",IF(J1045&lt;0,-1,IF(J1045&gt;Einstellungen!$C$11,0,IF(Kundendaten!L1046&gt;=Einstellungen!$C$32,5,IF(Kundendaten!L1046&gt;=Einstellungen!$C$33,4,IF(Kundendaten!L1046&gt;=Einstellungen!$C$34,3,IF(Kundendaten!L1046&gt;=Einstellungen!$C$35,2,1)))))))</f>
        <v/>
      </c>
      <c r="N1045" s="37" t="str">
        <f>IF(Kundendaten!C1046="","",IF(K1045=-1,"",IF(K1045=0,0,IF(SUM(Einstellungen!$G$15,Einstellungen!$G$24,Einstellungen!$G$32)&lt;&gt;100,"—",ROUND((K1045*Einstellungen!$G$15+L1045*Einstellungen!$G$24+M1045*Einstellungen!$G$32)/100,1)))))</f>
        <v/>
      </c>
      <c r="O1045" s="37" t="str">
        <f>IF(Kundendaten!C1046="","",IF(K1045=-1,"⚠ Datenfehler",IF(K1045=0,"Inaktiv",IF(SUM(Einstellungen!$G$15,Einstellungen!$G$24,Einstellungen!$G$32)&lt;&gt;100,"—",IF(N1045&gt;=4,"Champion",IF(N1045&gt;=3,"Entwicklung",IF(N1045&gt;=2,"Gefährdet","Abwanderung")))))))</f>
        <v/>
      </c>
    </row>
    <row r="1046" spans="2:15" ht="14.25" customHeight="1" x14ac:dyDescent="0.35">
      <c r="B1046" s="37" t="str">
        <f>IF(Kundendaten!C1047="","",Kundendaten!B1047)</f>
        <v/>
      </c>
      <c r="C1046" s="38" t="str">
        <f>IF(Kundendaten!C1047="","",IF(Kundendaten!C1047="","",Kundendaten!C1047))</f>
        <v/>
      </c>
      <c r="D1046" s="38" t="str">
        <f>IF(Kundendaten!C1047="","",IF(Kundendaten!D1047="","",Kundendaten!D1047))</f>
        <v/>
      </c>
      <c r="E1046" s="38" t="str">
        <f>IF(Kundendaten!C1047="","",IF(Kundendaten!E1047="","",Kundendaten!E1047))</f>
        <v/>
      </c>
      <c r="F1046" s="38" t="str">
        <f>IF(Kundendaten!C1047="","",IF(Kundendaten!F1047="","",Kundendaten!F1047))</f>
        <v/>
      </c>
      <c r="G1046" s="37" t="str">
        <f>IF(Kundendaten!C1047="","",IF(Kundendaten!G1047="","",Kundendaten!G1047))</f>
        <v/>
      </c>
      <c r="H1046" s="38" t="str">
        <f>IF(Kundendaten!C1047="","",IF(Kundendaten!H1047="","",Kundendaten!H1047))</f>
        <v/>
      </c>
      <c r="I1046" s="37" t="str">
        <f>IF(Kundendaten!C1047="","",IF(Kundendaten!I1047="","",IF(OR(UPPER(Kundendaten!I1047)="D",UPPER(Kundendaten!I1047)="DE",UPPER(Kundendaten!I1047)="DEU",UPPER(Kundendaten!I1047)="DEUTSCHLAND",UPPER(Kundendaten!I1047)="GERMANY",UPPER(Kundendaten!I1047)="GER"),"",IFERROR(UPPER(VLOOKUP(UPPER(Kundendaten!I1047),Laendercodes!$A:$B,2,FALSE())),UPPER(Kundendaten!I1047)))))</f>
        <v/>
      </c>
      <c r="J1046" s="59" t="str">
        <f>IF(Kundendaten!C1047="","",Einstellungen!$C$9-Kundendaten!J1047)</f>
        <v/>
      </c>
      <c r="K1046" s="37" t="str">
        <f>IF(Kundendaten!C1047="","",IF(J1046&lt;0,-1,IF(J1046&gt;Einstellungen!$C$11,0,IF(J1046&lt;=Einstellungen!$D$15,5,IF(J1046&lt;=Einstellungen!$D$16,4,IF(J1046&lt;=Einstellungen!$D$17,3,IF(J1046&lt;=Einstellungen!$D$18,2,1)))))))</f>
        <v/>
      </c>
      <c r="L1046" s="37" t="str">
        <f>IF(Kundendaten!C1047="","",IF(J1046&lt;0,-1,IF(J1046&gt;Einstellungen!$C$11,0,IF(Kundendaten!K1047&gt;=Einstellungen!$C$24,5,IF(Kundendaten!K1047&gt;=Einstellungen!$C$25,4,IF(Kundendaten!K1047&gt;=Einstellungen!$C$26,3,IF(Kundendaten!K1047&gt;=Einstellungen!$C$27,2,1)))))))</f>
        <v/>
      </c>
      <c r="M1046" s="37" t="str">
        <f>IF(Kundendaten!C1047="","",IF(J1046&lt;0,-1,IF(J1046&gt;Einstellungen!$C$11,0,IF(Kundendaten!L1047&gt;=Einstellungen!$C$32,5,IF(Kundendaten!L1047&gt;=Einstellungen!$C$33,4,IF(Kundendaten!L1047&gt;=Einstellungen!$C$34,3,IF(Kundendaten!L1047&gt;=Einstellungen!$C$35,2,1)))))))</f>
        <v/>
      </c>
      <c r="N1046" s="37" t="str">
        <f>IF(Kundendaten!C1047="","",IF(K1046=-1,"",IF(K1046=0,0,IF(SUM(Einstellungen!$G$15,Einstellungen!$G$24,Einstellungen!$G$32)&lt;&gt;100,"—",ROUND((K1046*Einstellungen!$G$15+L1046*Einstellungen!$G$24+M1046*Einstellungen!$G$32)/100,1)))))</f>
        <v/>
      </c>
      <c r="O1046" s="37" t="str">
        <f>IF(Kundendaten!C1047="","",IF(K1046=-1,"⚠ Datenfehler",IF(K1046=0,"Inaktiv",IF(SUM(Einstellungen!$G$15,Einstellungen!$G$24,Einstellungen!$G$32)&lt;&gt;100,"—",IF(N1046&gt;=4,"Champion",IF(N1046&gt;=3,"Entwicklung",IF(N1046&gt;=2,"Gefährdet","Abwanderung")))))))</f>
        <v/>
      </c>
    </row>
    <row r="1047" spans="2:15" ht="14.25" customHeight="1" x14ac:dyDescent="0.35">
      <c r="B1047" s="37" t="str">
        <f>IF(Kundendaten!C1048="","",Kundendaten!B1048)</f>
        <v/>
      </c>
      <c r="C1047" s="38" t="str">
        <f>IF(Kundendaten!C1048="","",IF(Kundendaten!C1048="","",Kundendaten!C1048))</f>
        <v/>
      </c>
      <c r="D1047" s="38" t="str">
        <f>IF(Kundendaten!C1048="","",IF(Kundendaten!D1048="","",Kundendaten!D1048))</f>
        <v/>
      </c>
      <c r="E1047" s="38" t="str">
        <f>IF(Kundendaten!C1048="","",IF(Kundendaten!E1048="","",Kundendaten!E1048))</f>
        <v/>
      </c>
      <c r="F1047" s="38" t="str">
        <f>IF(Kundendaten!C1048="","",IF(Kundendaten!F1048="","",Kundendaten!F1048))</f>
        <v/>
      </c>
      <c r="G1047" s="37" t="str">
        <f>IF(Kundendaten!C1048="","",IF(Kundendaten!G1048="","",Kundendaten!G1048))</f>
        <v/>
      </c>
      <c r="H1047" s="38" t="str">
        <f>IF(Kundendaten!C1048="","",IF(Kundendaten!H1048="","",Kundendaten!H1048))</f>
        <v/>
      </c>
      <c r="I1047" s="37" t="str">
        <f>IF(Kundendaten!C1048="","",IF(Kundendaten!I1048="","",IF(OR(UPPER(Kundendaten!I1048)="D",UPPER(Kundendaten!I1048)="DE",UPPER(Kundendaten!I1048)="DEU",UPPER(Kundendaten!I1048)="DEUTSCHLAND",UPPER(Kundendaten!I1048)="GERMANY",UPPER(Kundendaten!I1048)="GER"),"",IFERROR(UPPER(VLOOKUP(UPPER(Kundendaten!I1048),Laendercodes!$A:$B,2,FALSE())),UPPER(Kundendaten!I1048)))))</f>
        <v/>
      </c>
      <c r="J1047" s="59" t="str">
        <f>IF(Kundendaten!C1048="","",Einstellungen!$C$9-Kundendaten!J1048)</f>
        <v/>
      </c>
      <c r="K1047" s="37" t="str">
        <f>IF(Kundendaten!C1048="","",IF(J1047&lt;0,-1,IF(J1047&gt;Einstellungen!$C$11,0,IF(J1047&lt;=Einstellungen!$D$15,5,IF(J1047&lt;=Einstellungen!$D$16,4,IF(J1047&lt;=Einstellungen!$D$17,3,IF(J1047&lt;=Einstellungen!$D$18,2,1)))))))</f>
        <v/>
      </c>
      <c r="L1047" s="37" t="str">
        <f>IF(Kundendaten!C1048="","",IF(J1047&lt;0,-1,IF(J1047&gt;Einstellungen!$C$11,0,IF(Kundendaten!K1048&gt;=Einstellungen!$C$24,5,IF(Kundendaten!K1048&gt;=Einstellungen!$C$25,4,IF(Kundendaten!K1048&gt;=Einstellungen!$C$26,3,IF(Kundendaten!K1048&gt;=Einstellungen!$C$27,2,1)))))))</f>
        <v/>
      </c>
      <c r="M1047" s="37" t="str">
        <f>IF(Kundendaten!C1048="","",IF(J1047&lt;0,-1,IF(J1047&gt;Einstellungen!$C$11,0,IF(Kundendaten!L1048&gt;=Einstellungen!$C$32,5,IF(Kundendaten!L1048&gt;=Einstellungen!$C$33,4,IF(Kundendaten!L1048&gt;=Einstellungen!$C$34,3,IF(Kundendaten!L1048&gt;=Einstellungen!$C$35,2,1)))))))</f>
        <v/>
      </c>
      <c r="N1047" s="37" t="str">
        <f>IF(Kundendaten!C1048="","",IF(K1047=-1,"",IF(K1047=0,0,IF(SUM(Einstellungen!$G$15,Einstellungen!$G$24,Einstellungen!$G$32)&lt;&gt;100,"—",ROUND((K1047*Einstellungen!$G$15+L1047*Einstellungen!$G$24+M1047*Einstellungen!$G$32)/100,1)))))</f>
        <v/>
      </c>
      <c r="O1047" s="37" t="str">
        <f>IF(Kundendaten!C1048="","",IF(K1047=-1,"⚠ Datenfehler",IF(K1047=0,"Inaktiv",IF(SUM(Einstellungen!$G$15,Einstellungen!$G$24,Einstellungen!$G$32)&lt;&gt;100,"—",IF(N1047&gt;=4,"Champion",IF(N1047&gt;=3,"Entwicklung",IF(N1047&gt;=2,"Gefährdet","Abwanderung")))))))</f>
        <v/>
      </c>
    </row>
    <row r="1048" spans="2:15" ht="14.25" customHeight="1" x14ac:dyDescent="0.35">
      <c r="B1048" s="37" t="str">
        <f>IF(Kundendaten!C1049="","",Kundendaten!B1049)</f>
        <v/>
      </c>
      <c r="C1048" s="38" t="str">
        <f>IF(Kundendaten!C1049="","",IF(Kundendaten!C1049="","",Kundendaten!C1049))</f>
        <v/>
      </c>
      <c r="D1048" s="38" t="str">
        <f>IF(Kundendaten!C1049="","",IF(Kundendaten!D1049="","",Kundendaten!D1049))</f>
        <v/>
      </c>
      <c r="E1048" s="38" t="str">
        <f>IF(Kundendaten!C1049="","",IF(Kundendaten!E1049="","",Kundendaten!E1049))</f>
        <v/>
      </c>
      <c r="F1048" s="38" t="str">
        <f>IF(Kundendaten!C1049="","",IF(Kundendaten!F1049="","",Kundendaten!F1049))</f>
        <v/>
      </c>
      <c r="G1048" s="37" t="str">
        <f>IF(Kundendaten!C1049="","",IF(Kundendaten!G1049="","",Kundendaten!G1049))</f>
        <v/>
      </c>
      <c r="H1048" s="38" t="str">
        <f>IF(Kundendaten!C1049="","",IF(Kundendaten!H1049="","",Kundendaten!H1049))</f>
        <v/>
      </c>
      <c r="I1048" s="37" t="str">
        <f>IF(Kundendaten!C1049="","",IF(Kundendaten!I1049="","",IF(OR(UPPER(Kundendaten!I1049)="D",UPPER(Kundendaten!I1049)="DE",UPPER(Kundendaten!I1049)="DEU",UPPER(Kundendaten!I1049)="DEUTSCHLAND",UPPER(Kundendaten!I1049)="GERMANY",UPPER(Kundendaten!I1049)="GER"),"",IFERROR(UPPER(VLOOKUP(UPPER(Kundendaten!I1049),Laendercodes!$A:$B,2,FALSE())),UPPER(Kundendaten!I1049)))))</f>
        <v/>
      </c>
      <c r="J1048" s="59" t="str">
        <f>IF(Kundendaten!C1049="","",Einstellungen!$C$9-Kundendaten!J1049)</f>
        <v/>
      </c>
      <c r="K1048" s="37" t="str">
        <f>IF(Kundendaten!C1049="","",IF(J1048&lt;0,-1,IF(J1048&gt;Einstellungen!$C$11,0,IF(J1048&lt;=Einstellungen!$D$15,5,IF(J1048&lt;=Einstellungen!$D$16,4,IF(J1048&lt;=Einstellungen!$D$17,3,IF(J1048&lt;=Einstellungen!$D$18,2,1)))))))</f>
        <v/>
      </c>
      <c r="L1048" s="37" t="str">
        <f>IF(Kundendaten!C1049="","",IF(J1048&lt;0,-1,IF(J1048&gt;Einstellungen!$C$11,0,IF(Kundendaten!K1049&gt;=Einstellungen!$C$24,5,IF(Kundendaten!K1049&gt;=Einstellungen!$C$25,4,IF(Kundendaten!K1049&gt;=Einstellungen!$C$26,3,IF(Kundendaten!K1049&gt;=Einstellungen!$C$27,2,1)))))))</f>
        <v/>
      </c>
      <c r="M1048" s="37" t="str">
        <f>IF(Kundendaten!C1049="","",IF(J1048&lt;0,-1,IF(J1048&gt;Einstellungen!$C$11,0,IF(Kundendaten!L1049&gt;=Einstellungen!$C$32,5,IF(Kundendaten!L1049&gt;=Einstellungen!$C$33,4,IF(Kundendaten!L1049&gt;=Einstellungen!$C$34,3,IF(Kundendaten!L1049&gt;=Einstellungen!$C$35,2,1)))))))</f>
        <v/>
      </c>
      <c r="N1048" s="37" t="str">
        <f>IF(Kundendaten!C1049="","",IF(K1048=-1,"",IF(K1048=0,0,IF(SUM(Einstellungen!$G$15,Einstellungen!$G$24,Einstellungen!$G$32)&lt;&gt;100,"—",ROUND((K1048*Einstellungen!$G$15+L1048*Einstellungen!$G$24+M1048*Einstellungen!$G$32)/100,1)))))</f>
        <v/>
      </c>
      <c r="O1048" s="37" t="str">
        <f>IF(Kundendaten!C1049="","",IF(K1048=-1,"⚠ Datenfehler",IF(K1048=0,"Inaktiv",IF(SUM(Einstellungen!$G$15,Einstellungen!$G$24,Einstellungen!$G$32)&lt;&gt;100,"—",IF(N1048&gt;=4,"Champion",IF(N1048&gt;=3,"Entwicklung",IF(N1048&gt;=2,"Gefährdet","Abwanderung")))))))</f>
        <v/>
      </c>
    </row>
    <row r="1049" spans="2:15" ht="14.25" customHeight="1" x14ac:dyDescent="0.35">
      <c r="B1049" s="37" t="str">
        <f>IF(Kundendaten!C1050="","",Kundendaten!B1050)</f>
        <v/>
      </c>
      <c r="C1049" s="38" t="str">
        <f>IF(Kundendaten!C1050="","",IF(Kundendaten!C1050="","",Kundendaten!C1050))</f>
        <v/>
      </c>
      <c r="D1049" s="38" t="str">
        <f>IF(Kundendaten!C1050="","",IF(Kundendaten!D1050="","",Kundendaten!D1050))</f>
        <v/>
      </c>
      <c r="E1049" s="38" t="str">
        <f>IF(Kundendaten!C1050="","",IF(Kundendaten!E1050="","",Kundendaten!E1050))</f>
        <v/>
      </c>
      <c r="F1049" s="38" t="str">
        <f>IF(Kundendaten!C1050="","",IF(Kundendaten!F1050="","",Kundendaten!F1050))</f>
        <v/>
      </c>
      <c r="G1049" s="37" t="str">
        <f>IF(Kundendaten!C1050="","",IF(Kundendaten!G1050="","",Kundendaten!G1050))</f>
        <v/>
      </c>
      <c r="H1049" s="38" t="str">
        <f>IF(Kundendaten!C1050="","",IF(Kundendaten!H1050="","",Kundendaten!H1050))</f>
        <v/>
      </c>
      <c r="I1049" s="37" t="str">
        <f>IF(Kundendaten!C1050="","",IF(Kundendaten!I1050="","",IF(OR(UPPER(Kundendaten!I1050)="D",UPPER(Kundendaten!I1050)="DE",UPPER(Kundendaten!I1050)="DEU",UPPER(Kundendaten!I1050)="DEUTSCHLAND",UPPER(Kundendaten!I1050)="GERMANY",UPPER(Kundendaten!I1050)="GER"),"",IFERROR(UPPER(VLOOKUP(UPPER(Kundendaten!I1050),Laendercodes!$A:$B,2,FALSE())),UPPER(Kundendaten!I1050)))))</f>
        <v/>
      </c>
      <c r="J1049" s="59" t="str">
        <f>IF(Kundendaten!C1050="","",Einstellungen!$C$9-Kundendaten!J1050)</f>
        <v/>
      </c>
      <c r="K1049" s="37" t="str">
        <f>IF(Kundendaten!C1050="","",IF(J1049&lt;0,-1,IF(J1049&gt;Einstellungen!$C$11,0,IF(J1049&lt;=Einstellungen!$D$15,5,IF(J1049&lt;=Einstellungen!$D$16,4,IF(J1049&lt;=Einstellungen!$D$17,3,IF(J1049&lt;=Einstellungen!$D$18,2,1)))))))</f>
        <v/>
      </c>
      <c r="L1049" s="37" t="str">
        <f>IF(Kundendaten!C1050="","",IF(J1049&lt;0,-1,IF(J1049&gt;Einstellungen!$C$11,0,IF(Kundendaten!K1050&gt;=Einstellungen!$C$24,5,IF(Kundendaten!K1050&gt;=Einstellungen!$C$25,4,IF(Kundendaten!K1050&gt;=Einstellungen!$C$26,3,IF(Kundendaten!K1050&gt;=Einstellungen!$C$27,2,1)))))))</f>
        <v/>
      </c>
      <c r="M1049" s="37" t="str">
        <f>IF(Kundendaten!C1050="","",IF(J1049&lt;0,-1,IF(J1049&gt;Einstellungen!$C$11,0,IF(Kundendaten!L1050&gt;=Einstellungen!$C$32,5,IF(Kundendaten!L1050&gt;=Einstellungen!$C$33,4,IF(Kundendaten!L1050&gt;=Einstellungen!$C$34,3,IF(Kundendaten!L1050&gt;=Einstellungen!$C$35,2,1)))))))</f>
        <v/>
      </c>
      <c r="N1049" s="37" t="str">
        <f>IF(Kundendaten!C1050="","",IF(K1049=-1,"",IF(K1049=0,0,IF(SUM(Einstellungen!$G$15,Einstellungen!$G$24,Einstellungen!$G$32)&lt;&gt;100,"—",ROUND((K1049*Einstellungen!$G$15+L1049*Einstellungen!$G$24+M1049*Einstellungen!$G$32)/100,1)))))</f>
        <v/>
      </c>
      <c r="O1049" s="37" t="str">
        <f>IF(Kundendaten!C1050="","",IF(K1049=-1,"⚠ Datenfehler",IF(K1049=0,"Inaktiv",IF(SUM(Einstellungen!$G$15,Einstellungen!$G$24,Einstellungen!$G$32)&lt;&gt;100,"—",IF(N1049&gt;=4,"Champion",IF(N1049&gt;=3,"Entwicklung",IF(N1049&gt;=2,"Gefährdet","Abwanderung")))))))</f>
        <v/>
      </c>
    </row>
    <row r="1050" spans="2:15" ht="14.25" customHeight="1" x14ac:dyDescent="0.35">
      <c r="B1050" s="37" t="str">
        <f>IF(Kundendaten!C1051="","",Kundendaten!B1051)</f>
        <v/>
      </c>
      <c r="C1050" s="38" t="str">
        <f>IF(Kundendaten!C1051="","",IF(Kundendaten!C1051="","",Kundendaten!C1051))</f>
        <v/>
      </c>
      <c r="D1050" s="38" t="str">
        <f>IF(Kundendaten!C1051="","",IF(Kundendaten!D1051="","",Kundendaten!D1051))</f>
        <v/>
      </c>
      <c r="E1050" s="38" t="str">
        <f>IF(Kundendaten!C1051="","",IF(Kundendaten!E1051="","",Kundendaten!E1051))</f>
        <v/>
      </c>
      <c r="F1050" s="38" t="str">
        <f>IF(Kundendaten!C1051="","",IF(Kundendaten!F1051="","",Kundendaten!F1051))</f>
        <v/>
      </c>
      <c r="G1050" s="37" t="str">
        <f>IF(Kundendaten!C1051="","",IF(Kundendaten!G1051="","",Kundendaten!G1051))</f>
        <v/>
      </c>
      <c r="H1050" s="38" t="str">
        <f>IF(Kundendaten!C1051="","",IF(Kundendaten!H1051="","",Kundendaten!H1051))</f>
        <v/>
      </c>
      <c r="I1050" s="37" t="str">
        <f>IF(Kundendaten!C1051="","",IF(Kundendaten!I1051="","",IF(OR(UPPER(Kundendaten!I1051)="D",UPPER(Kundendaten!I1051)="DE",UPPER(Kundendaten!I1051)="DEU",UPPER(Kundendaten!I1051)="DEUTSCHLAND",UPPER(Kundendaten!I1051)="GERMANY",UPPER(Kundendaten!I1051)="GER"),"",IFERROR(UPPER(VLOOKUP(UPPER(Kundendaten!I1051),Laendercodes!$A:$B,2,FALSE())),UPPER(Kundendaten!I1051)))))</f>
        <v/>
      </c>
      <c r="J1050" s="59" t="str">
        <f>IF(Kundendaten!C1051="","",Einstellungen!$C$9-Kundendaten!J1051)</f>
        <v/>
      </c>
      <c r="K1050" s="37" t="str">
        <f>IF(Kundendaten!C1051="","",IF(J1050&lt;0,-1,IF(J1050&gt;Einstellungen!$C$11,0,IF(J1050&lt;=Einstellungen!$D$15,5,IF(J1050&lt;=Einstellungen!$D$16,4,IF(J1050&lt;=Einstellungen!$D$17,3,IF(J1050&lt;=Einstellungen!$D$18,2,1)))))))</f>
        <v/>
      </c>
      <c r="L1050" s="37" t="str">
        <f>IF(Kundendaten!C1051="","",IF(J1050&lt;0,-1,IF(J1050&gt;Einstellungen!$C$11,0,IF(Kundendaten!K1051&gt;=Einstellungen!$C$24,5,IF(Kundendaten!K1051&gt;=Einstellungen!$C$25,4,IF(Kundendaten!K1051&gt;=Einstellungen!$C$26,3,IF(Kundendaten!K1051&gt;=Einstellungen!$C$27,2,1)))))))</f>
        <v/>
      </c>
      <c r="M1050" s="37" t="str">
        <f>IF(Kundendaten!C1051="","",IF(J1050&lt;0,-1,IF(J1050&gt;Einstellungen!$C$11,0,IF(Kundendaten!L1051&gt;=Einstellungen!$C$32,5,IF(Kundendaten!L1051&gt;=Einstellungen!$C$33,4,IF(Kundendaten!L1051&gt;=Einstellungen!$C$34,3,IF(Kundendaten!L1051&gt;=Einstellungen!$C$35,2,1)))))))</f>
        <v/>
      </c>
      <c r="N1050" s="37" t="str">
        <f>IF(Kundendaten!C1051="","",IF(K1050=-1,"",IF(K1050=0,0,IF(SUM(Einstellungen!$G$15,Einstellungen!$G$24,Einstellungen!$G$32)&lt;&gt;100,"—",ROUND((K1050*Einstellungen!$G$15+L1050*Einstellungen!$G$24+M1050*Einstellungen!$G$32)/100,1)))))</f>
        <v/>
      </c>
      <c r="O1050" s="37" t="str">
        <f>IF(Kundendaten!C1051="","",IF(K1050=-1,"⚠ Datenfehler",IF(K1050=0,"Inaktiv",IF(SUM(Einstellungen!$G$15,Einstellungen!$G$24,Einstellungen!$G$32)&lt;&gt;100,"—",IF(N1050&gt;=4,"Champion",IF(N1050&gt;=3,"Entwicklung",IF(N1050&gt;=2,"Gefährdet","Abwanderung")))))))</f>
        <v/>
      </c>
    </row>
    <row r="1051" spans="2:15" ht="14.25" customHeight="1" x14ac:dyDescent="0.35">
      <c r="B1051" s="37" t="str">
        <f>IF(Kundendaten!C1052="","",Kundendaten!B1052)</f>
        <v/>
      </c>
      <c r="C1051" s="38" t="str">
        <f>IF(Kundendaten!C1052="","",IF(Kundendaten!C1052="","",Kundendaten!C1052))</f>
        <v/>
      </c>
      <c r="D1051" s="38" t="str">
        <f>IF(Kundendaten!C1052="","",IF(Kundendaten!D1052="","",Kundendaten!D1052))</f>
        <v/>
      </c>
      <c r="E1051" s="38" t="str">
        <f>IF(Kundendaten!C1052="","",IF(Kundendaten!E1052="","",Kundendaten!E1052))</f>
        <v/>
      </c>
      <c r="F1051" s="38" t="str">
        <f>IF(Kundendaten!C1052="","",IF(Kundendaten!F1052="","",Kundendaten!F1052))</f>
        <v/>
      </c>
      <c r="G1051" s="37" t="str">
        <f>IF(Kundendaten!C1052="","",IF(Kundendaten!G1052="","",Kundendaten!G1052))</f>
        <v/>
      </c>
      <c r="H1051" s="38" t="str">
        <f>IF(Kundendaten!C1052="","",IF(Kundendaten!H1052="","",Kundendaten!H1052))</f>
        <v/>
      </c>
      <c r="I1051" s="37" t="str">
        <f>IF(Kundendaten!C1052="","",IF(Kundendaten!I1052="","",IF(OR(UPPER(Kundendaten!I1052)="D",UPPER(Kundendaten!I1052)="DE",UPPER(Kundendaten!I1052)="DEU",UPPER(Kundendaten!I1052)="DEUTSCHLAND",UPPER(Kundendaten!I1052)="GERMANY",UPPER(Kundendaten!I1052)="GER"),"",IFERROR(UPPER(VLOOKUP(UPPER(Kundendaten!I1052),Laendercodes!$A:$B,2,FALSE())),UPPER(Kundendaten!I1052)))))</f>
        <v/>
      </c>
      <c r="J1051" s="59" t="str">
        <f>IF(Kundendaten!C1052="","",Einstellungen!$C$9-Kundendaten!J1052)</f>
        <v/>
      </c>
      <c r="K1051" s="37" t="str">
        <f>IF(Kundendaten!C1052="","",IF(J1051&lt;0,-1,IF(J1051&gt;Einstellungen!$C$11,0,IF(J1051&lt;=Einstellungen!$D$15,5,IF(J1051&lt;=Einstellungen!$D$16,4,IF(J1051&lt;=Einstellungen!$D$17,3,IF(J1051&lt;=Einstellungen!$D$18,2,1)))))))</f>
        <v/>
      </c>
      <c r="L1051" s="37" t="str">
        <f>IF(Kundendaten!C1052="","",IF(J1051&lt;0,-1,IF(J1051&gt;Einstellungen!$C$11,0,IF(Kundendaten!K1052&gt;=Einstellungen!$C$24,5,IF(Kundendaten!K1052&gt;=Einstellungen!$C$25,4,IF(Kundendaten!K1052&gt;=Einstellungen!$C$26,3,IF(Kundendaten!K1052&gt;=Einstellungen!$C$27,2,1)))))))</f>
        <v/>
      </c>
      <c r="M1051" s="37" t="str">
        <f>IF(Kundendaten!C1052="","",IF(J1051&lt;0,-1,IF(J1051&gt;Einstellungen!$C$11,0,IF(Kundendaten!L1052&gt;=Einstellungen!$C$32,5,IF(Kundendaten!L1052&gt;=Einstellungen!$C$33,4,IF(Kundendaten!L1052&gt;=Einstellungen!$C$34,3,IF(Kundendaten!L1052&gt;=Einstellungen!$C$35,2,1)))))))</f>
        <v/>
      </c>
      <c r="N1051" s="37" t="str">
        <f>IF(Kundendaten!C1052="","",IF(K1051=-1,"",IF(K1051=0,0,IF(SUM(Einstellungen!$G$15,Einstellungen!$G$24,Einstellungen!$G$32)&lt;&gt;100,"—",ROUND((K1051*Einstellungen!$G$15+L1051*Einstellungen!$G$24+M1051*Einstellungen!$G$32)/100,1)))))</f>
        <v/>
      </c>
      <c r="O1051" s="37" t="str">
        <f>IF(Kundendaten!C1052="","",IF(K1051=-1,"⚠ Datenfehler",IF(K1051=0,"Inaktiv",IF(SUM(Einstellungen!$G$15,Einstellungen!$G$24,Einstellungen!$G$32)&lt;&gt;100,"—",IF(N1051&gt;=4,"Champion",IF(N1051&gt;=3,"Entwicklung",IF(N1051&gt;=2,"Gefährdet","Abwanderung")))))))</f>
        <v/>
      </c>
    </row>
    <row r="1052" spans="2:15" ht="14.25" customHeight="1" x14ac:dyDescent="0.35">
      <c r="B1052" s="37" t="str">
        <f>IF(Kundendaten!C1053="","",Kundendaten!B1053)</f>
        <v/>
      </c>
      <c r="C1052" s="38" t="str">
        <f>IF(Kundendaten!C1053="","",IF(Kundendaten!C1053="","",Kundendaten!C1053))</f>
        <v/>
      </c>
      <c r="D1052" s="38" t="str">
        <f>IF(Kundendaten!C1053="","",IF(Kundendaten!D1053="","",Kundendaten!D1053))</f>
        <v/>
      </c>
      <c r="E1052" s="38" t="str">
        <f>IF(Kundendaten!C1053="","",IF(Kundendaten!E1053="","",Kundendaten!E1053))</f>
        <v/>
      </c>
      <c r="F1052" s="38" t="str">
        <f>IF(Kundendaten!C1053="","",IF(Kundendaten!F1053="","",Kundendaten!F1053))</f>
        <v/>
      </c>
      <c r="G1052" s="37" t="str">
        <f>IF(Kundendaten!C1053="","",IF(Kundendaten!G1053="","",Kundendaten!G1053))</f>
        <v/>
      </c>
      <c r="H1052" s="38" t="str">
        <f>IF(Kundendaten!C1053="","",IF(Kundendaten!H1053="","",Kundendaten!H1053))</f>
        <v/>
      </c>
      <c r="I1052" s="37" t="str">
        <f>IF(Kundendaten!C1053="","",IF(Kundendaten!I1053="","",IF(OR(UPPER(Kundendaten!I1053)="D",UPPER(Kundendaten!I1053)="DE",UPPER(Kundendaten!I1053)="DEU",UPPER(Kundendaten!I1053)="DEUTSCHLAND",UPPER(Kundendaten!I1053)="GERMANY",UPPER(Kundendaten!I1053)="GER"),"",IFERROR(UPPER(VLOOKUP(UPPER(Kundendaten!I1053),Laendercodes!$A:$B,2,FALSE())),UPPER(Kundendaten!I1053)))))</f>
        <v/>
      </c>
      <c r="J1052" s="59" t="str">
        <f>IF(Kundendaten!C1053="","",Einstellungen!$C$9-Kundendaten!J1053)</f>
        <v/>
      </c>
      <c r="K1052" s="37" t="str">
        <f>IF(Kundendaten!C1053="","",IF(J1052&lt;0,-1,IF(J1052&gt;Einstellungen!$C$11,0,IF(J1052&lt;=Einstellungen!$D$15,5,IF(J1052&lt;=Einstellungen!$D$16,4,IF(J1052&lt;=Einstellungen!$D$17,3,IF(J1052&lt;=Einstellungen!$D$18,2,1)))))))</f>
        <v/>
      </c>
      <c r="L1052" s="37" t="str">
        <f>IF(Kundendaten!C1053="","",IF(J1052&lt;0,-1,IF(J1052&gt;Einstellungen!$C$11,0,IF(Kundendaten!K1053&gt;=Einstellungen!$C$24,5,IF(Kundendaten!K1053&gt;=Einstellungen!$C$25,4,IF(Kundendaten!K1053&gt;=Einstellungen!$C$26,3,IF(Kundendaten!K1053&gt;=Einstellungen!$C$27,2,1)))))))</f>
        <v/>
      </c>
      <c r="M1052" s="37" t="str">
        <f>IF(Kundendaten!C1053="","",IF(J1052&lt;0,-1,IF(J1052&gt;Einstellungen!$C$11,0,IF(Kundendaten!L1053&gt;=Einstellungen!$C$32,5,IF(Kundendaten!L1053&gt;=Einstellungen!$C$33,4,IF(Kundendaten!L1053&gt;=Einstellungen!$C$34,3,IF(Kundendaten!L1053&gt;=Einstellungen!$C$35,2,1)))))))</f>
        <v/>
      </c>
      <c r="N1052" s="37" t="str">
        <f>IF(Kundendaten!C1053="","",IF(K1052=-1,"",IF(K1052=0,0,IF(SUM(Einstellungen!$G$15,Einstellungen!$G$24,Einstellungen!$G$32)&lt;&gt;100,"—",ROUND((K1052*Einstellungen!$G$15+L1052*Einstellungen!$G$24+M1052*Einstellungen!$G$32)/100,1)))))</f>
        <v/>
      </c>
      <c r="O1052" s="37" t="str">
        <f>IF(Kundendaten!C1053="","",IF(K1052=-1,"⚠ Datenfehler",IF(K1052=0,"Inaktiv",IF(SUM(Einstellungen!$G$15,Einstellungen!$G$24,Einstellungen!$G$32)&lt;&gt;100,"—",IF(N1052&gt;=4,"Champion",IF(N1052&gt;=3,"Entwicklung",IF(N1052&gt;=2,"Gefährdet","Abwanderung")))))))</f>
        <v/>
      </c>
    </row>
    <row r="1053" spans="2:15" ht="14.25" customHeight="1" x14ac:dyDescent="0.35">
      <c r="B1053" s="37" t="str">
        <f>IF(Kundendaten!C1054="","",Kundendaten!B1054)</f>
        <v/>
      </c>
      <c r="C1053" s="38" t="str">
        <f>IF(Kundendaten!C1054="","",IF(Kundendaten!C1054="","",Kundendaten!C1054))</f>
        <v/>
      </c>
      <c r="D1053" s="38" t="str">
        <f>IF(Kundendaten!C1054="","",IF(Kundendaten!D1054="","",Kundendaten!D1054))</f>
        <v/>
      </c>
      <c r="E1053" s="38" t="str">
        <f>IF(Kundendaten!C1054="","",IF(Kundendaten!E1054="","",Kundendaten!E1054))</f>
        <v/>
      </c>
      <c r="F1053" s="38" t="str">
        <f>IF(Kundendaten!C1054="","",IF(Kundendaten!F1054="","",Kundendaten!F1054))</f>
        <v/>
      </c>
      <c r="G1053" s="37" t="str">
        <f>IF(Kundendaten!C1054="","",IF(Kundendaten!G1054="","",Kundendaten!G1054))</f>
        <v/>
      </c>
      <c r="H1053" s="38" t="str">
        <f>IF(Kundendaten!C1054="","",IF(Kundendaten!H1054="","",Kundendaten!H1054))</f>
        <v/>
      </c>
      <c r="I1053" s="37" t="str">
        <f>IF(Kundendaten!C1054="","",IF(Kundendaten!I1054="","",IF(OR(UPPER(Kundendaten!I1054)="D",UPPER(Kundendaten!I1054)="DE",UPPER(Kundendaten!I1054)="DEU",UPPER(Kundendaten!I1054)="DEUTSCHLAND",UPPER(Kundendaten!I1054)="GERMANY",UPPER(Kundendaten!I1054)="GER"),"",IFERROR(UPPER(VLOOKUP(UPPER(Kundendaten!I1054),Laendercodes!$A:$B,2,FALSE())),UPPER(Kundendaten!I1054)))))</f>
        <v/>
      </c>
      <c r="J1053" s="59" t="str">
        <f>IF(Kundendaten!C1054="","",Einstellungen!$C$9-Kundendaten!J1054)</f>
        <v/>
      </c>
      <c r="K1053" s="37" t="str">
        <f>IF(Kundendaten!C1054="","",IF(J1053&lt;0,-1,IF(J1053&gt;Einstellungen!$C$11,0,IF(J1053&lt;=Einstellungen!$D$15,5,IF(J1053&lt;=Einstellungen!$D$16,4,IF(J1053&lt;=Einstellungen!$D$17,3,IF(J1053&lt;=Einstellungen!$D$18,2,1)))))))</f>
        <v/>
      </c>
      <c r="L1053" s="37" t="str">
        <f>IF(Kundendaten!C1054="","",IF(J1053&lt;0,-1,IF(J1053&gt;Einstellungen!$C$11,0,IF(Kundendaten!K1054&gt;=Einstellungen!$C$24,5,IF(Kundendaten!K1054&gt;=Einstellungen!$C$25,4,IF(Kundendaten!K1054&gt;=Einstellungen!$C$26,3,IF(Kundendaten!K1054&gt;=Einstellungen!$C$27,2,1)))))))</f>
        <v/>
      </c>
      <c r="M1053" s="37" t="str">
        <f>IF(Kundendaten!C1054="","",IF(J1053&lt;0,-1,IF(J1053&gt;Einstellungen!$C$11,0,IF(Kundendaten!L1054&gt;=Einstellungen!$C$32,5,IF(Kundendaten!L1054&gt;=Einstellungen!$C$33,4,IF(Kundendaten!L1054&gt;=Einstellungen!$C$34,3,IF(Kundendaten!L1054&gt;=Einstellungen!$C$35,2,1)))))))</f>
        <v/>
      </c>
      <c r="N1053" s="37" t="str">
        <f>IF(Kundendaten!C1054="","",IF(K1053=-1,"",IF(K1053=0,0,IF(SUM(Einstellungen!$G$15,Einstellungen!$G$24,Einstellungen!$G$32)&lt;&gt;100,"—",ROUND((K1053*Einstellungen!$G$15+L1053*Einstellungen!$G$24+M1053*Einstellungen!$G$32)/100,1)))))</f>
        <v/>
      </c>
      <c r="O1053" s="37" t="str">
        <f>IF(Kundendaten!C1054="","",IF(K1053=-1,"⚠ Datenfehler",IF(K1053=0,"Inaktiv",IF(SUM(Einstellungen!$G$15,Einstellungen!$G$24,Einstellungen!$G$32)&lt;&gt;100,"—",IF(N1053&gt;=4,"Champion",IF(N1053&gt;=3,"Entwicklung",IF(N1053&gt;=2,"Gefährdet","Abwanderung")))))))</f>
        <v/>
      </c>
    </row>
    <row r="1054" spans="2:15" ht="14.25" customHeight="1" x14ac:dyDescent="0.35">
      <c r="B1054" s="37" t="str">
        <f>IF(Kundendaten!C1055="","",Kundendaten!B1055)</f>
        <v/>
      </c>
      <c r="C1054" s="38" t="str">
        <f>IF(Kundendaten!C1055="","",IF(Kundendaten!C1055="","",Kundendaten!C1055))</f>
        <v/>
      </c>
      <c r="D1054" s="38" t="str">
        <f>IF(Kundendaten!C1055="","",IF(Kundendaten!D1055="","",Kundendaten!D1055))</f>
        <v/>
      </c>
      <c r="E1054" s="38" t="str">
        <f>IF(Kundendaten!C1055="","",IF(Kundendaten!E1055="","",Kundendaten!E1055))</f>
        <v/>
      </c>
      <c r="F1054" s="38" t="str">
        <f>IF(Kundendaten!C1055="","",IF(Kundendaten!F1055="","",Kundendaten!F1055))</f>
        <v/>
      </c>
      <c r="G1054" s="37" t="str">
        <f>IF(Kundendaten!C1055="","",IF(Kundendaten!G1055="","",Kundendaten!G1055))</f>
        <v/>
      </c>
      <c r="H1054" s="38" t="str">
        <f>IF(Kundendaten!C1055="","",IF(Kundendaten!H1055="","",Kundendaten!H1055))</f>
        <v/>
      </c>
      <c r="I1054" s="37" t="str">
        <f>IF(Kundendaten!C1055="","",IF(Kundendaten!I1055="","",IF(OR(UPPER(Kundendaten!I1055)="D",UPPER(Kundendaten!I1055)="DE",UPPER(Kundendaten!I1055)="DEU",UPPER(Kundendaten!I1055)="DEUTSCHLAND",UPPER(Kundendaten!I1055)="GERMANY",UPPER(Kundendaten!I1055)="GER"),"",IFERROR(UPPER(VLOOKUP(UPPER(Kundendaten!I1055),Laendercodes!$A:$B,2,FALSE())),UPPER(Kundendaten!I1055)))))</f>
        <v/>
      </c>
      <c r="J1054" s="59" t="str">
        <f>IF(Kundendaten!C1055="","",Einstellungen!$C$9-Kundendaten!J1055)</f>
        <v/>
      </c>
      <c r="K1054" s="37" t="str">
        <f>IF(Kundendaten!C1055="","",IF(J1054&lt;0,-1,IF(J1054&gt;Einstellungen!$C$11,0,IF(J1054&lt;=Einstellungen!$D$15,5,IF(J1054&lt;=Einstellungen!$D$16,4,IF(J1054&lt;=Einstellungen!$D$17,3,IF(J1054&lt;=Einstellungen!$D$18,2,1)))))))</f>
        <v/>
      </c>
      <c r="L1054" s="37" t="str">
        <f>IF(Kundendaten!C1055="","",IF(J1054&lt;0,-1,IF(J1054&gt;Einstellungen!$C$11,0,IF(Kundendaten!K1055&gt;=Einstellungen!$C$24,5,IF(Kundendaten!K1055&gt;=Einstellungen!$C$25,4,IF(Kundendaten!K1055&gt;=Einstellungen!$C$26,3,IF(Kundendaten!K1055&gt;=Einstellungen!$C$27,2,1)))))))</f>
        <v/>
      </c>
      <c r="M1054" s="37" t="str">
        <f>IF(Kundendaten!C1055="","",IF(J1054&lt;0,-1,IF(J1054&gt;Einstellungen!$C$11,0,IF(Kundendaten!L1055&gt;=Einstellungen!$C$32,5,IF(Kundendaten!L1055&gt;=Einstellungen!$C$33,4,IF(Kundendaten!L1055&gt;=Einstellungen!$C$34,3,IF(Kundendaten!L1055&gt;=Einstellungen!$C$35,2,1)))))))</f>
        <v/>
      </c>
      <c r="N1054" s="37" t="str">
        <f>IF(Kundendaten!C1055="","",IF(K1054=-1,"",IF(K1054=0,0,IF(SUM(Einstellungen!$G$15,Einstellungen!$G$24,Einstellungen!$G$32)&lt;&gt;100,"—",ROUND((K1054*Einstellungen!$G$15+L1054*Einstellungen!$G$24+M1054*Einstellungen!$G$32)/100,1)))))</f>
        <v/>
      </c>
      <c r="O1054" s="37" t="str">
        <f>IF(Kundendaten!C1055="","",IF(K1054=-1,"⚠ Datenfehler",IF(K1054=0,"Inaktiv",IF(SUM(Einstellungen!$G$15,Einstellungen!$G$24,Einstellungen!$G$32)&lt;&gt;100,"—",IF(N1054&gt;=4,"Champion",IF(N1054&gt;=3,"Entwicklung",IF(N1054&gt;=2,"Gefährdet","Abwanderung")))))))</f>
        <v/>
      </c>
    </row>
    <row r="1055" spans="2:15" ht="14.25" customHeight="1" x14ac:dyDescent="0.35">
      <c r="B1055" s="37" t="str">
        <f>IF(Kundendaten!C1056="","",Kundendaten!B1056)</f>
        <v/>
      </c>
      <c r="C1055" s="38" t="str">
        <f>IF(Kundendaten!C1056="","",IF(Kundendaten!C1056="","",Kundendaten!C1056))</f>
        <v/>
      </c>
      <c r="D1055" s="38" t="str">
        <f>IF(Kundendaten!C1056="","",IF(Kundendaten!D1056="","",Kundendaten!D1056))</f>
        <v/>
      </c>
      <c r="E1055" s="38" t="str">
        <f>IF(Kundendaten!C1056="","",IF(Kundendaten!E1056="","",Kundendaten!E1056))</f>
        <v/>
      </c>
      <c r="F1055" s="38" t="str">
        <f>IF(Kundendaten!C1056="","",IF(Kundendaten!F1056="","",Kundendaten!F1056))</f>
        <v/>
      </c>
      <c r="G1055" s="37" t="str">
        <f>IF(Kundendaten!C1056="","",IF(Kundendaten!G1056="","",Kundendaten!G1056))</f>
        <v/>
      </c>
      <c r="H1055" s="38" t="str">
        <f>IF(Kundendaten!C1056="","",IF(Kundendaten!H1056="","",Kundendaten!H1056))</f>
        <v/>
      </c>
      <c r="I1055" s="37" t="str">
        <f>IF(Kundendaten!C1056="","",IF(Kundendaten!I1056="","",IF(OR(UPPER(Kundendaten!I1056)="D",UPPER(Kundendaten!I1056)="DE",UPPER(Kundendaten!I1056)="DEU",UPPER(Kundendaten!I1056)="DEUTSCHLAND",UPPER(Kundendaten!I1056)="GERMANY",UPPER(Kundendaten!I1056)="GER"),"",IFERROR(UPPER(VLOOKUP(UPPER(Kundendaten!I1056),Laendercodes!$A:$B,2,FALSE())),UPPER(Kundendaten!I1056)))))</f>
        <v/>
      </c>
      <c r="J1055" s="59" t="str">
        <f>IF(Kundendaten!C1056="","",Einstellungen!$C$9-Kundendaten!J1056)</f>
        <v/>
      </c>
      <c r="K1055" s="37" t="str">
        <f>IF(Kundendaten!C1056="","",IF(J1055&lt;0,-1,IF(J1055&gt;Einstellungen!$C$11,0,IF(J1055&lt;=Einstellungen!$D$15,5,IF(J1055&lt;=Einstellungen!$D$16,4,IF(J1055&lt;=Einstellungen!$D$17,3,IF(J1055&lt;=Einstellungen!$D$18,2,1)))))))</f>
        <v/>
      </c>
      <c r="L1055" s="37" t="str">
        <f>IF(Kundendaten!C1056="","",IF(J1055&lt;0,-1,IF(J1055&gt;Einstellungen!$C$11,0,IF(Kundendaten!K1056&gt;=Einstellungen!$C$24,5,IF(Kundendaten!K1056&gt;=Einstellungen!$C$25,4,IF(Kundendaten!K1056&gt;=Einstellungen!$C$26,3,IF(Kundendaten!K1056&gt;=Einstellungen!$C$27,2,1)))))))</f>
        <v/>
      </c>
      <c r="M1055" s="37" t="str">
        <f>IF(Kundendaten!C1056="","",IF(J1055&lt;0,-1,IF(J1055&gt;Einstellungen!$C$11,0,IF(Kundendaten!L1056&gt;=Einstellungen!$C$32,5,IF(Kundendaten!L1056&gt;=Einstellungen!$C$33,4,IF(Kundendaten!L1056&gt;=Einstellungen!$C$34,3,IF(Kundendaten!L1056&gt;=Einstellungen!$C$35,2,1)))))))</f>
        <v/>
      </c>
      <c r="N1055" s="37" t="str">
        <f>IF(Kundendaten!C1056="","",IF(K1055=-1,"",IF(K1055=0,0,IF(SUM(Einstellungen!$G$15,Einstellungen!$G$24,Einstellungen!$G$32)&lt;&gt;100,"—",ROUND((K1055*Einstellungen!$G$15+L1055*Einstellungen!$G$24+M1055*Einstellungen!$G$32)/100,1)))))</f>
        <v/>
      </c>
      <c r="O1055" s="37" t="str">
        <f>IF(Kundendaten!C1056="","",IF(K1055=-1,"⚠ Datenfehler",IF(K1055=0,"Inaktiv",IF(SUM(Einstellungen!$G$15,Einstellungen!$G$24,Einstellungen!$G$32)&lt;&gt;100,"—",IF(N1055&gt;=4,"Champion",IF(N1055&gt;=3,"Entwicklung",IF(N1055&gt;=2,"Gefährdet","Abwanderung")))))))</f>
        <v/>
      </c>
    </row>
    <row r="1056" spans="2:15" ht="14.25" customHeight="1" x14ac:dyDescent="0.35">
      <c r="B1056" s="37" t="str">
        <f>IF(Kundendaten!C1057="","",Kundendaten!B1057)</f>
        <v/>
      </c>
      <c r="C1056" s="38" t="str">
        <f>IF(Kundendaten!C1057="","",IF(Kundendaten!C1057="","",Kundendaten!C1057))</f>
        <v/>
      </c>
      <c r="D1056" s="38" t="str">
        <f>IF(Kundendaten!C1057="","",IF(Kundendaten!D1057="","",Kundendaten!D1057))</f>
        <v/>
      </c>
      <c r="E1056" s="38" t="str">
        <f>IF(Kundendaten!C1057="","",IF(Kundendaten!E1057="","",Kundendaten!E1057))</f>
        <v/>
      </c>
      <c r="F1056" s="38" t="str">
        <f>IF(Kundendaten!C1057="","",IF(Kundendaten!F1057="","",Kundendaten!F1057))</f>
        <v/>
      </c>
      <c r="G1056" s="37" t="str">
        <f>IF(Kundendaten!C1057="","",IF(Kundendaten!G1057="","",Kundendaten!G1057))</f>
        <v/>
      </c>
      <c r="H1056" s="38" t="str">
        <f>IF(Kundendaten!C1057="","",IF(Kundendaten!H1057="","",Kundendaten!H1057))</f>
        <v/>
      </c>
      <c r="I1056" s="37" t="str">
        <f>IF(Kundendaten!C1057="","",IF(Kundendaten!I1057="","",IF(OR(UPPER(Kundendaten!I1057)="D",UPPER(Kundendaten!I1057)="DE",UPPER(Kundendaten!I1057)="DEU",UPPER(Kundendaten!I1057)="DEUTSCHLAND",UPPER(Kundendaten!I1057)="GERMANY",UPPER(Kundendaten!I1057)="GER"),"",IFERROR(UPPER(VLOOKUP(UPPER(Kundendaten!I1057),Laendercodes!$A:$B,2,FALSE())),UPPER(Kundendaten!I1057)))))</f>
        <v/>
      </c>
      <c r="J1056" s="59" t="str">
        <f>IF(Kundendaten!C1057="","",Einstellungen!$C$9-Kundendaten!J1057)</f>
        <v/>
      </c>
      <c r="K1056" s="37" t="str">
        <f>IF(Kundendaten!C1057="","",IF(J1056&lt;0,-1,IF(J1056&gt;Einstellungen!$C$11,0,IF(J1056&lt;=Einstellungen!$D$15,5,IF(J1056&lt;=Einstellungen!$D$16,4,IF(J1056&lt;=Einstellungen!$D$17,3,IF(J1056&lt;=Einstellungen!$D$18,2,1)))))))</f>
        <v/>
      </c>
      <c r="L1056" s="37" t="str">
        <f>IF(Kundendaten!C1057="","",IF(J1056&lt;0,-1,IF(J1056&gt;Einstellungen!$C$11,0,IF(Kundendaten!K1057&gt;=Einstellungen!$C$24,5,IF(Kundendaten!K1057&gt;=Einstellungen!$C$25,4,IF(Kundendaten!K1057&gt;=Einstellungen!$C$26,3,IF(Kundendaten!K1057&gt;=Einstellungen!$C$27,2,1)))))))</f>
        <v/>
      </c>
      <c r="M1056" s="37" t="str">
        <f>IF(Kundendaten!C1057="","",IF(J1056&lt;0,-1,IF(J1056&gt;Einstellungen!$C$11,0,IF(Kundendaten!L1057&gt;=Einstellungen!$C$32,5,IF(Kundendaten!L1057&gt;=Einstellungen!$C$33,4,IF(Kundendaten!L1057&gt;=Einstellungen!$C$34,3,IF(Kundendaten!L1057&gt;=Einstellungen!$C$35,2,1)))))))</f>
        <v/>
      </c>
      <c r="N1056" s="37" t="str">
        <f>IF(Kundendaten!C1057="","",IF(K1056=-1,"",IF(K1056=0,0,IF(SUM(Einstellungen!$G$15,Einstellungen!$G$24,Einstellungen!$G$32)&lt;&gt;100,"—",ROUND((K1056*Einstellungen!$G$15+L1056*Einstellungen!$G$24+M1056*Einstellungen!$G$32)/100,1)))))</f>
        <v/>
      </c>
      <c r="O1056" s="37" t="str">
        <f>IF(Kundendaten!C1057="","",IF(K1056=-1,"⚠ Datenfehler",IF(K1056=0,"Inaktiv",IF(SUM(Einstellungen!$G$15,Einstellungen!$G$24,Einstellungen!$G$32)&lt;&gt;100,"—",IF(N1056&gt;=4,"Champion",IF(N1056&gt;=3,"Entwicklung",IF(N1056&gt;=2,"Gefährdet","Abwanderung")))))))</f>
        <v/>
      </c>
    </row>
    <row r="1057" spans="2:15" ht="14.25" customHeight="1" x14ac:dyDescent="0.35">
      <c r="B1057" s="37" t="str">
        <f>IF(Kundendaten!C1058="","",Kundendaten!B1058)</f>
        <v/>
      </c>
      <c r="C1057" s="38" t="str">
        <f>IF(Kundendaten!C1058="","",IF(Kundendaten!C1058="","",Kundendaten!C1058))</f>
        <v/>
      </c>
      <c r="D1057" s="38" t="str">
        <f>IF(Kundendaten!C1058="","",IF(Kundendaten!D1058="","",Kundendaten!D1058))</f>
        <v/>
      </c>
      <c r="E1057" s="38" t="str">
        <f>IF(Kundendaten!C1058="","",IF(Kundendaten!E1058="","",Kundendaten!E1058))</f>
        <v/>
      </c>
      <c r="F1057" s="38" t="str">
        <f>IF(Kundendaten!C1058="","",IF(Kundendaten!F1058="","",Kundendaten!F1058))</f>
        <v/>
      </c>
      <c r="G1057" s="37" t="str">
        <f>IF(Kundendaten!C1058="","",IF(Kundendaten!G1058="","",Kundendaten!G1058))</f>
        <v/>
      </c>
      <c r="H1057" s="38" t="str">
        <f>IF(Kundendaten!C1058="","",IF(Kundendaten!H1058="","",Kundendaten!H1058))</f>
        <v/>
      </c>
      <c r="I1057" s="37" t="str">
        <f>IF(Kundendaten!C1058="","",IF(Kundendaten!I1058="","",IF(OR(UPPER(Kundendaten!I1058)="D",UPPER(Kundendaten!I1058)="DE",UPPER(Kundendaten!I1058)="DEU",UPPER(Kundendaten!I1058)="DEUTSCHLAND",UPPER(Kundendaten!I1058)="GERMANY",UPPER(Kundendaten!I1058)="GER"),"",IFERROR(UPPER(VLOOKUP(UPPER(Kundendaten!I1058),Laendercodes!$A:$B,2,FALSE())),UPPER(Kundendaten!I1058)))))</f>
        <v/>
      </c>
      <c r="J1057" s="59" t="str">
        <f>IF(Kundendaten!C1058="","",Einstellungen!$C$9-Kundendaten!J1058)</f>
        <v/>
      </c>
      <c r="K1057" s="37" t="str">
        <f>IF(Kundendaten!C1058="","",IF(J1057&lt;0,-1,IF(J1057&gt;Einstellungen!$C$11,0,IF(J1057&lt;=Einstellungen!$D$15,5,IF(J1057&lt;=Einstellungen!$D$16,4,IF(J1057&lt;=Einstellungen!$D$17,3,IF(J1057&lt;=Einstellungen!$D$18,2,1)))))))</f>
        <v/>
      </c>
      <c r="L1057" s="37" t="str">
        <f>IF(Kundendaten!C1058="","",IF(J1057&lt;0,-1,IF(J1057&gt;Einstellungen!$C$11,0,IF(Kundendaten!K1058&gt;=Einstellungen!$C$24,5,IF(Kundendaten!K1058&gt;=Einstellungen!$C$25,4,IF(Kundendaten!K1058&gt;=Einstellungen!$C$26,3,IF(Kundendaten!K1058&gt;=Einstellungen!$C$27,2,1)))))))</f>
        <v/>
      </c>
      <c r="M1057" s="37" t="str">
        <f>IF(Kundendaten!C1058="","",IF(J1057&lt;0,-1,IF(J1057&gt;Einstellungen!$C$11,0,IF(Kundendaten!L1058&gt;=Einstellungen!$C$32,5,IF(Kundendaten!L1058&gt;=Einstellungen!$C$33,4,IF(Kundendaten!L1058&gt;=Einstellungen!$C$34,3,IF(Kundendaten!L1058&gt;=Einstellungen!$C$35,2,1)))))))</f>
        <v/>
      </c>
      <c r="N1057" s="37" t="str">
        <f>IF(Kundendaten!C1058="","",IF(K1057=-1,"",IF(K1057=0,0,IF(SUM(Einstellungen!$G$15,Einstellungen!$G$24,Einstellungen!$G$32)&lt;&gt;100,"—",ROUND((K1057*Einstellungen!$G$15+L1057*Einstellungen!$G$24+M1057*Einstellungen!$G$32)/100,1)))))</f>
        <v/>
      </c>
      <c r="O1057" s="37" t="str">
        <f>IF(Kundendaten!C1058="","",IF(K1057=-1,"⚠ Datenfehler",IF(K1057=0,"Inaktiv",IF(SUM(Einstellungen!$G$15,Einstellungen!$G$24,Einstellungen!$G$32)&lt;&gt;100,"—",IF(N1057&gt;=4,"Champion",IF(N1057&gt;=3,"Entwicklung",IF(N1057&gt;=2,"Gefährdet","Abwanderung")))))))</f>
        <v/>
      </c>
    </row>
    <row r="1058" spans="2:15" ht="14.25" customHeight="1" x14ac:dyDescent="0.35">
      <c r="B1058" s="37" t="str">
        <f>IF(Kundendaten!C1059="","",Kundendaten!B1059)</f>
        <v/>
      </c>
      <c r="C1058" s="38" t="str">
        <f>IF(Kundendaten!C1059="","",IF(Kundendaten!C1059="","",Kundendaten!C1059))</f>
        <v/>
      </c>
      <c r="D1058" s="38" t="str">
        <f>IF(Kundendaten!C1059="","",IF(Kundendaten!D1059="","",Kundendaten!D1059))</f>
        <v/>
      </c>
      <c r="E1058" s="38" t="str">
        <f>IF(Kundendaten!C1059="","",IF(Kundendaten!E1059="","",Kundendaten!E1059))</f>
        <v/>
      </c>
      <c r="F1058" s="38" t="str">
        <f>IF(Kundendaten!C1059="","",IF(Kundendaten!F1059="","",Kundendaten!F1059))</f>
        <v/>
      </c>
      <c r="G1058" s="37" t="str">
        <f>IF(Kundendaten!C1059="","",IF(Kundendaten!G1059="","",Kundendaten!G1059))</f>
        <v/>
      </c>
      <c r="H1058" s="38" t="str">
        <f>IF(Kundendaten!C1059="","",IF(Kundendaten!H1059="","",Kundendaten!H1059))</f>
        <v/>
      </c>
      <c r="I1058" s="37" t="str">
        <f>IF(Kundendaten!C1059="","",IF(Kundendaten!I1059="","",IF(OR(UPPER(Kundendaten!I1059)="D",UPPER(Kundendaten!I1059)="DE",UPPER(Kundendaten!I1059)="DEU",UPPER(Kundendaten!I1059)="DEUTSCHLAND",UPPER(Kundendaten!I1059)="GERMANY",UPPER(Kundendaten!I1059)="GER"),"",IFERROR(UPPER(VLOOKUP(UPPER(Kundendaten!I1059),Laendercodes!$A:$B,2,FALSE())),UPPER(Kundendaten!I1059)))))</f>
        <v/>
      </c>
      <c r="J1058" s="59" t="str">
        <f>IF(Kundendaten!C1059="","",Einstellungen!$C$9-Kundendaten!J1059)</f>
        <v/>
      </c>
      <c r="K1058" s="37" t="str">
        <f>IF(Kundendaten!C1059="","",IF(J1058&lt;0,-1,IF(J1058&gt;Einstellungen!$C$11,0,IF(J1058&lt;=Einstellungen!$D$15,5,IF(J1058&lt;=Einstellungen!$D$16,4,IF(J1058&lt;=Einstellungen!$D$17,3,IF(J1058&lt;=Einstellungen!$D$18,2,1)))))))</f>
        <v/>
      </c>
      <c r="L1058" s="37" t="str">
        <f>IF(Kundendaten!C1059="","",IF(J1058&lt;0,-1,IF(J1058&gt;Einstellungen!$C$11,0,IF(Kundendaten!K1059&gt;=Einstellungen!$C$24,5,IF(Kundendaten!K1059&gt;=Einstellungen!$C$25,4,IF(Kundendaten!K1059&gt;=Einstellungen!$C$26,3,IF(Kundendaten!K1059&gt;=Einstellungen!$C$27,2,1)))))))</f>
        <v/>
      </c>
      <c r="M1058" s="37" t="str">
        <f>IF(Kundendaten!C1059="","",IF(J1058&lt;0,-1,IF(J1058&gt;Einstellungen!$C$11,0,IF(Kundendaten!L1059&gt;=Einstellungen!$C$32,5,IF(Kundendaten!L1059&gt;=Einstellungen!$C$33,4,IF(Kundendaten!L1059&gt;=Einstellungen!$C$34,3,IF(Kundendaten!L1059&gt;=Einstellungen!$C$35,2,1)))))))</f>
        <v/>
      </c>
      <c r="N1058" s="37" t="str">
        <f>IF(Kundendaten!C1059="","",IF(K1058=-1,"",IF(K1058=0,0,IF(SUM(Einstellungen!$G$15,Einstellungen!$G$24,Einstellungen!$G$32)&lt;&gt;100,"—",ROUND((K1058*Einstellungen!$G$15+L1058*Einstellungen!$G$24+M1058*Einstellungen!$G$32)/100,1)))))</f>
        <v/>
      </c>
      <c r="O1058" s="37" t="str">
        <f>IF(Kundendaten!C1059="","",IF(K1058=-1,"⚠ Datenfehler",IF(K1058=0,"Inaktiv",IF(SUM(Einstellungen!$G$15,Einstellungen!$G$24,Einstellungen!$G$32)&lt;&gt;100,"—",IF(N1058&gt;=4,"Champion",IF(N1058&gt;=3,"Entwicklung",IF(N1058&gt;=2,"Gefährdet","Abwanderung")))))))</f>
        <v/>
      </c>
    </row>
    <row r="1059" spans="2:15" ht="14.25" customHeight="1" x14ac:dyDescent="0.35">
      <c r="B1059" s="37" t="str">
        <f>IF(Kundendaten!C1060="","",Kundendaten!B1060)</f>
        <v/>
      </c>
      <c r="C1059" s="38" t="str">
        <f>IF(Kundendaten!C1060="","",IF(Kundendaten!C1060="","",Kundendaten!C1060))</f>
        <v/>
      </c>
      <c r="D1059" s="38" t="str">
        <f>IF(Kundendaten!C1060="","",IF(Kundendaten!D1060="","",Kundendaten!D1060))</f>
        <v/>
      </c>
      <c r="E1059" s="38" t="str">
        <f>IF(Kundendaten!C1060="","",IF(Kundendaten!E1060="","",Kundendaten!E1060))</f>
        <v/>
      </c>
      <c r="F1059" s="38" t="str">
        <f>IF(Kundendaten!C1060="","",IF(Kundendaten!F1060="","",Kundendaten!F1060))</f>
        <v/>
      </c>
      <c r="G1059" s="37" t="str">
        <f>IF(Kundendaten!C1060="","",IF(Kundendaten!G1060="","",Kundendaten!G1060))</f>
        <v/>
      </c>
      <c r="H1059" s="38" t="str">
        <f>IF(Kundendaten!C1060="","",IF(Kundendaten!H1060="","",Kundendaten!H1060))</f>
        <v/>
      </c>
      <c r="I1059" s="37" t="str">
        <f>IF(Kundendaten!C1060="","",IF(Kundendaten!I1060="","",IF(OR(UPPER(Kundendaten!I1060)="D",UPPER(Kundendaten!I1060)="DE",UPPER(Kundendaten!I1060)="DEU",UPPER(Kundendaten!I1060)="DEUTSCHLAND",UPPER(Kundendaten!I1060)="GERMANY",UPPER(Kundendaten!I1060)="GER"),"",IFERROR(UPPER(VLOOKUP(UPPER(Kundendaten!I1060),Laendercodes!$A:$B,2,FALSE())),UPPER(Kundendaten!I1060)))))</f>
        <v/>
      </c>
      <c r="J1059" s="59" t="str">
        <f>IF(Kundendaten!C1060="","",Einstellungen!$C$9-Kundendaten!J1060)</f>
        <v/>
      </c>
      <c r="K1059" s="37" t="str">
        <f>IF(Kundendaten!C1060="","",IF(J1059&lt;0,-1,IF(J1059&gt;Einstellungen!$C$11,0,IF(J1059&lt;=Einstellungen!$D$15,5,IF(J1059&lt;=Einstellungen!$D$16,4,IF(J1059&lt;=Einstellungen!$D$17,3,IF(J1059&lt;=Einstellungen!$D$18,2,1)))))))</f>
        <v/>
      </c>
      <c r="L1059" s="37" t="str">
        <f>IF(Kundendaten!C1060="","",IF(J1059&lt;0,-1,IF(J1059&gt;Einstellungen!$C$11,0,IF(Kundendaten!K1060&gt;=Einstellungen!$C$24,5,IF(Kundendaten!K1060&gt;=Einstellungen!$C$25,4,IF(Kundendaten!K1060&gt;=Einstellungen!$C$26,3,IF(Kundendaten!K1060&gt;=Einstellungen!$C$27,2,1)))))))</f>
        <v/>
      </c>
      <c r="M1059" s="37" t="str">
        <f>IF(Kundendaten!C1060="","",IF(J1059&lt;0,-1,IF(J1059&gt;Einstellungen!$C$11,0,IF(Kundendaten!L1060&gt;=Einstellungen!$C$32,5,IF(Kundendaten!L1060&gt;=Einstellungen!$C$33,4,IF(Kundendaten!L1060&gt;=Einstellungen!$C$34,3,IF(Kundendaten!L1060&gt;=Einstellungen!$C$35,2,1)))))))</f>
        <v/>
      </c>
      <c r="N1059" s="37" t="str">
        <f>IF(Kundendaten!C1060="","",IF(K1059=-1,"",IF(K1059=0,0,IF(SUM(Einstellungen!$G$15,Einstellungen!$G$24,Einstellungen!$G$32)&lt;&gt;100,"—",ROUND((K1059*Einstellungen!$G$15+L1059*Einstellungen!$G$24+M1059*Einstellungen!$G$32)/100,1)))))</f>
        <v/>
      </c>
      <c r="O1059" s="37" t="str">
        <f>IF(Kundendaten!C1060="","",IF(K1059=-1,"⚠ Datenfehler",IF(K1059=0,"Inaktiv",IF(SUM(Einstellungen!$G$15,Einstellungen!$G$24,Einstellungen!$G$32)&lt;&gt;100,"—",IF(N1059&gt;=4,"Champion",IF(N1059&gt;=3,"Entwicklung",IF(N1059&gt;=2,"Gefährdet","Abwanderung")))))))</f>
        <v/>
      </c>
    </row>
    <row r="1060" spans="2:15" ht="14.25" customHeight="1" x14ac:dyDescent="0.35">
      <c r="B1060" s="37" t="str">
        <f>IF(Kundendaten!C1061="","",Kundendaten!B1061)</f>
        <v/>
      </c>
      <c r="C1060" s="38" t="str">
        <f>IF(Kundendaten!C1061="","",IF(Kundendaten!C1061="","",Kundendaten!C1061))</f>
        <v/>
      </c>
      <c r="D1060" s="38" t="str">
        <f>IF(Kundendaten!C1061="","",IF(Kundendaten!D1061="","",Kundendaten!D1061))</f>
        <v/>
      </c>
      <c r="E1060" s="38" t="str">
        <f>IF(Kundendaten!C1061="","",IF(Kundendaten!E1061="","",Kundendaten!E1061))</f>
        <v/>
      </c>
      <c r="F1060" s="38" t="str">
        <f>IF(Kundendaten!C1061="","",IF(Kundendaten!F1061="","",Kundendaten!F1061))</f>
        <v/>
      </c>
      <c r="G1060" s="37" t="str">
        <f>IF(Kundendaten!C1061="","",IF(Kundendaten!G1061="","",Kundendaten!G1061))</f>
        <v/>
      </c>
      <c r="H1060" s="38" t="str">
        <f>IF(Kundendaten!C1061="","",IF(Kundendaten!H1061="","",Kundendaten!H1061))</f>
        <v/>
      </c>
      <c r="I1060" s="37" t="str">
        <f>IF(Kundendaten!C1061="","",IF(Kundendaten!I1061="","",IF(OR(UPPER(Kundendaten!I1061)="D",UPPER(Kundendaten!I1061)="DE",UPPER(Kundendaten!I1061)="DEU",UPPER(Kundendaten!I1061)="DEUTSCHLAND",UPPER(Kundendaten!I1061)="GERMANY",UPPER(Kundendaten!I1061)="GER"),"",IFERROR(UPPER(VLOOKUP(UPPER(Kundendaten!I1061),Laendercodes!$A:$B,2,FALSE())),UPPER(Kundendaten!I1061)))))</f>
        <v/>
      </c>
      <c r="J1060" s="59" t="str">
        <f>IF(Kundendaten!C1061="","",Einstellungen!$C$9-Kundendaten!J1061)</f>
        <v/>
      </c>
      <c r="K1060" s="37" t="str">
        <f>IF(Kundendaten!C1061="","",IF(J1060&lt;0,-1,IF(J1060&gt;Einstellungen!$C$11,0,IF(J1060&lt;=Einstellungen!$D$15,5,IF(J1060&lt;=Einstellungen!$D$16,4,IF(J1060&lt;=Einstellungen!$D$17,3,IF(J1060&lt;=Einstellungen!$D$18,2,1)))))))</f>
        <v/>
      </c>
      <c r="L1060" s="37" t="str">
        <f>IF(Kundendaten!C1061="","",IF(J1060&lt;0,-1,IF(J1060&gt;Einstellungen!$C$11,0,IF(Kundendaten!K1061&gt;=Einstellungen!$C$24,5,IF(Kundendaten!K1061&gt;=Einstellungen!$C$25,4,IF(Kundendaten!K1061&gt;=Einstellungen!$C$26,3,IF(Kundendaten!K1061&gt;=Einstellungen!$C$27,2,1)))))))</f>
        <v/>
      </c>
      <c r="M1060" s="37" t="str">
        <f>IF(Kundendaten!C1061="","",IF(J1060&lt;0,-1,IF(J1060&gt;Einstellungen!$C$11,0,IF(Kundendaten!L1061&gt;=Einstellungen!$C$32,5,IF(Kundendaten!L1061&gt;=Einstellungen!$C$33,4,IF(Kundendaten!L1061&gt;=Einstellungen!$C$34,3,IF(Kundendaten!L1061&gt;=Einstellungen!$C$35,2,1)))))))</f>
        <v/>
      </c>
      <c r="N1060" s="37" t="str">
        <f>IF(Kundendaten!C1061="","",IF(K1060=-1,"",IF(K1060=0,0,IF(SUM(Einstellungen!$G$15,Einstellungen!$G$24,Einstellungen!$G$32)&lt;&gt;100,"—",ROUND((K1060*Einstellungen!$G$15+L1060*Einstellungen!$G$24+M1060*Einstellungen!$G$32)/100,1)))))</f>
        <v/>
      </c>
      <c r="O1060" s="37" t="str">
        <f>IF(Kundendaten!C1061="","",IF(K1060=-1,"⚠ Datenfehler",IF(K1060=0,"Inaktiv",IF(SUM(Einstellungen!$G$15,Einstellungen!$G$24,Einstellungen!$G$32)&lt;&gt;100,"—",IF(N1060&gt;=4,"Champion",IF(N1060&gt;=3,"Entwicklung",IF(N1060&gt;=2,"Gefährdet","Abwanderung")))))))</f>
        <v/>
      </c>
    </row>
    <row r="1061" spans="2:15" ht="14.25" customHeight="1" x14ac:dyDescent="0.35">
      <c r="B1061" s="37" t="str">
        <f>IF(Kundendaten!C1062="","",Kundendaten!B1062)</f>
        <v/>
      </c>
      <c r="C1061" s="38" t="str">
        <f>IF(Kundendaten!C1062="","",IF(Kundendaten!C1062="","",Kundendaten!C1062))</f>
        <v/>
      </c>
      <c r="D1061" s="38" t="str">
        <f>IF(Kundendaten!C1062="","",IF(Kundendaten!D1062="","",Kundendaten!D1062))</f>
        <v/>
      </c>
      <c r="E1061" s="38" t="str">
        <f>IF(Kundendaten!C1062="","",IF(Kundendaten!E1062="","",Kundendaten!E1062))</f>
        <v/>
      </c>
      <c r="F1061" s="38" t="str">
        <f>IF(Kundendaten!C1062="","",IF(Kundendaten!F1062="","",Kundendaten!F1062))</f>
        <v/>
      </c>
      <c r="G1061" s="37" t="str">
        <f>IF(Kundendaten!C1062="","",IF(Kundendaten!G1062="","",Kundendaten!G1062))</f>
        <v/>
      </c>
      <c r="H1061" s="38" t="str">
        <f>IF(Kundendaten!C1062="","",IF(Kundendaten!H1062="","",Kundendaten!H1062))</f>
        <v/>
      </c>
      <c r="I1061" s="37" t="str">
        <f>IF(Kundendaten!C1062="","",IF(Kundendaten!I1062="","",IF(OR(UPPER(Kundendaten!I1062)="D",UPPER(Kundendaten!I1062)="DE",UPPER(Kundendaten!I1062)="DEU",UPPER(Kundendaten!I1062)="DEUTSCHLAND",UPPER(Kundendaten!I1062)="GERMANY",UPPER(Kundendaten!I1062)="GER"),"",IFERROR(UPPER(VLOOKUP(UPPER(Kundendaten!I1062),Laendercodes!$A:$B,2,FALSE())),UPPER(Kundendaten!I1062)))))</f>
        <v/>
      </c>
      <c r="J1061" s="59" t="str">
        <f>IF(Kundendaten!C1062="","",Einstellungen!$C$9-Kundendaten!J1062)</f>
        <v/>
      </c>
      <c r="K1061" s="37" t="str">
        <f>IF(Kundendaten!C1062="","",IF(J1061&lt;0,-1,IF(J1061&gt;Einstellungen!$C$11,0,IF(J1061&lt;=Einstellungen!$D$15,5,IF(J1061&lt;=Einstellungen!$D$16,4,IF(J1061&lt;=Einstellungen!$D$17,3,IF(J1061&lt;=Einstellungen!$D$18,2,1)))))))</f>
        <v/>
      </c>
      <c r="L1061" s="37" t="str">
        <f>IF(Kundendaten!C1062="","",IF(J1061&lt;0,-1,IF(J1061&gt;Einstellungen!$C$11,0,IF(Kundendaten!K1062&gt;=Einstellungen!$C$24,5,IF(Kundendaten!K1062&gt;=Einstellungen!$C$25,4,IF(Kundendaten!K1062&gt;=Einstellungen!$C$26,3,IF(Kundendaten!K1062&gt;=Einstellungen!$C$27,2,1)))))))</f>
        <v/>
      </c>
      <c r="M1061" s="37" t="str">
        <f>IF(Kundendaten!C1062="","",IF(J1061&lt;0,-1,IF(J1061&gt;Einstellungen!$C$11,0,IF(Kundendaten!L1062&gt;=Einstellungen!$C$32,5,IF(Kundendaten!L1062&gt;=Einstellungen!$C$33,4,IF(Kundendaten!L1062&gt;=Einstellungen!$C$34,3,IF(Kundendaten!L1062&gt;=Einstellungen!$C$35,2,1)))))))</f>
        <v/>
      </c>
      <c r="N1061" s="37" t="str">
        <f>IF(Kundendaten!C1062="","",IF(K1061=-1,"",IF(K1061=0,0,IF(SUM(Einstellungen!$G$15,Einstellungen!$G$24,Einstellungen!$G$32)&lt;&gt;100,"—",ROUND((K1061*Einstellungen!$G$15+L1061*Einstellungen!$G$24+M1061*Einstellungen!$G$32)/100,1)))))</f>
        <v/>
      </c>
      <c r="O1061" s="37" t="str">
        <f>IF(Kundendaten!C1062="","",IF(K1061=-1,"⚠ Datenfehler",IF(K1061=0,"Inaktiv",IF(SUM(Einstellungen!$G$15,Einstellungen!$G$24,Einstellungen!$G$32)&lt;&gt;100,"—",IF(N1061&gt;=4,"Champion",IF(N1061&gt;=3,"Entwicklung",IF(N1061&gt;=2,"Gefährdet","Abwanderung")))))))</f>
        <v/>
      </c>
    </row>
    <row r="1062" spans="2:15" ht="14.25" customHeight="1" x14ac:dyDescent="0.35">
      <c r="B1062" s="37" t="str">
        <f>IF(Kundendaten!C1063="","",Kundendaten!B1063)</f>
        <v/>
      </c>
      <c r="C1062" s="38" t="str">
        <f>IF(Kundendaten!C1063="","",IF(Kundendaten!C1063="","",Kundendaten!C1063))</f>
        <v/>
      </c>
      <c r="D1062" s="38" t="str">
        <f>IF(Kundendaten!C1063="","",IF(Kundendaten!D1063="","",Kundendaten!D1063))</f>
        <v/>
      </c>
      <c r="E1062" s="38" t="str">
        <f>IF(Kundendaten!C1063="","",IF(Kundendaten!E1063="","",Kundendaten!E1063))</f>
        <v/>
      </c>
      <c r="F1062" s="38" t="str">
        <f>IF(Kundendaten!C1063="","",IF(Kundendaten!F1063="","",Kundendaten!F1063))</f>
        <v/>
      </c>
      <c r="G1062" s="37" t="str">
        <f>IF(Kundendaten!C1063="","",IF(Kundendaten!G1063="","",Kundendaten!G1063))</f>
        <v/>
      </c>
      <c r="H1062" s="38" t="str">
        <f>IF(Kundendaten!C1063="","",IF(Kundendaten!H1063="","",Kundendaten!H1063))</f>
        <v/>
      </c>
      <c r="I1062" s="37" t="str">
        <f>IF(Kundendaten!C1063="","",IF(Kundendaten!I1063="","",IF(OR(UPPER(Kundendaten!I1063)="D",UPPER(Kundendaten!I1063)="DE",UPPER(Kundendaten!I1063)="DEU",UPPER(Kundendaten!I1063)="DEUTSCHLAND",UPPER(Kundendaten!I1063)="GERMANY",UPPER(Kundendaten!I1063)="GER"),"",IFERROR(UPPER(VLOOKUP(UPPER(Kundendaten!I1063),Laendercodes!$A:$B,2,FALSE())),UPPER(Kundendaten!I1063)))))</f>
        <v/>
      </c>
      <c r="J1062" s="59" t="str">
        <f>IF(Kundendaten!C1063="","",Einstellungen!$C$9-Kundendaten!J1063)</f>
        <v/>
      </c>
      <c r="K1062" s="37" t="str">
        <f>IF(Kundendaten!C1063="","",IF(J1062&lt;0,-1,IF(J1062&gt;Einstellungen!$C$11,0,IF(J1062&lt;=Einstellungen!$D$15,5,IF(J1062&lt;=Einstellungen!$D$16,4,IF(J1062&lt;=Einstellungen!$D$17,3,IF(J1062&lt;=Einstellungen!$D$18,2,1)))))))</f>
        <v/>
      </c>
      <c r="L1062" s="37" t="str">
        <f>IF(Kundendaten!C1063="","",IF(J1062&lt;0,-1,IF(J1062&gt;Einstellungen!$C$11,0,IF(Kundendaten!K1063&gt;=Einstellungen!$C$24,5,IF(Kundendaten!K1063&gt;=Einstellungen!$C$25,4,IF(Kundendaten!K1063&gt;=Einstellungen!$C$26,3,IF(Kundendaten!K1063&gt;=Einstellungen!$C$27,2,1)))))))</f>
        <v/>
      </c>
      <c r="M1062" s="37" t="str">
        <f>IF(Kundendaten!C1063="","",IF(J1062&lt;0,-1,IF(J1062&gt;Einstellungen!$C$11,0,IF(Kundendaten!L1063&gt;=Einstellungen!$C$32,5,IF(Kundendaten!L1063&gt;=Einstellungen!$C$33,4,IF(Kundendaten!L1063&gt;=Einstellungen!$C$34,3,IF(Kundendaten!L1063&gt;=Einstellungen!$C$35,2,1)))))))</f>
        <v/>
      </c>
      <c r="N1062" s="37" t="str">
        <f>IF(Kundendaten!C1063="","",IF(K1062=-1,"",IF(K1062=0,0,IF(SUM(Einstellungen!$G$15,Einstellungen!$G$24,Einstellungen!$G$32)&lt;&gt;100,"—",ROUND((K1062*Einstellungen!$G$15+L1062*Einstellungen!$G$24+M1062*Einstellungen!$G$32)/100,1)))))</f>
        <v/>
      </c>
      <c r="O1062" s="37" t="str">
        <f>IF(Kundendaten!C1063="","",IF(K1062=-1,"⚠ Datenfehler",IF(K1062=0,"Inaktiv",IF(SUM(Einstellungen!$G$15,Einstellungen!$G$24,Einstellungen!$G$32)&lt;&gt;100,"—",IF(N1062&gt;=4,"Champion",IF(N1062&gt;=3,"Entwicklung",IF(N1062&gt;=2,"Gefährdet","Abwanderung")))))))</f>
        <v/>
      </c>
    </row>
    <row r="1063" spans="2:15" ht="14.25" customHeight="1" x14ac:dyDescent="0.35">
      <c r="B1063" s="37" t="str">
        <f>IF(Kundendaten!C1064="","",Kundendaten!B1064)</f>
        <v/>
      </c>
      <c r="C1063" s="38" t="str">
        <f>IF(Kundendaten!C1064="","",IF(Kundendaten!C1064="","",Kundendaten!C1064))</f>
        <v/>
      </c>
      <c r="D1063" s="38" t="str">
        <f>IF(Kundendaten!C1064="","",IF(Kundendaten!D1064="","",Kundendaten!D1064))</f>
        <v/>
      </c>
      <c r="E1063" s="38" t="str">
        <f>IF(Kundendaten!C1064="","",IF(Kundendaten!E1064="","",Kundendaten!E1064))</f>
        <v/>
      </c>
      <c r="F1063" s="38" t="str">
        <f>IF(Kundendaten!C1064="","",IF(Kundendaten!F1064="","",Kundendaten!F1064))</f>
        <v/>
      </c>
      <c r="G1063" s="37" t="str">
        <f>IF(Kundendaten!C1064="","",IF(Kundendaten!G1064="","",Kundendaten!G1064))</f>
        <v/>
      </c>
      <c r="H1063" s="38" t="str">
        <f>IF(Kundendaten!C1064="","",IF(Kundendaten!H1064="","",Kundendaten!H1064))</f>
        <v/>
      </c>
      <c r="I1063" s="37" t="str">
        <f>IF(Kundendaten!C1064="","",IF(Kundendaten!I1064="","",IF(OR(UPPER(Kundendaten!I1064)="D",UPPER(Kundendaten!I1064)="DE",UPPER(Kundendaten!I1064)="DEU",UPPER(Kundendaten!I1064)="DEUTSCHLAND",UPPER(Kundendaten!I1064)="GERMANY",UPPER(Kundendaten!I1064)="GER"),"",IFERROR(UPPER(VLOOKUP(UPPER(Kundendaten!I1064),Laendercodes!$A:$B,2,FALSE())),UPPER(Kundendaten!I1064)))))</f>
        <v/>
      </c>
      <c r="J1063" s="59" t="str">
        <f>IF(Kundendaten!C1064="","",Einstellungen!$C$9-Kundendaten!J1064)</f>
        <v/>
      </c>
      <c r="K1063" s="37" t="str">
        <f>IF(Kundendaten!C1064="","",IF(J1063&lt;0,-1,IF(J1063&gt;Einstellungen!$C$11,0,IF(J1063&lt;=Einstellungen!$D$15,5,IF(J1063&lt;=Einstellungen!$D$16,4,IF(J1063&lt;=Einstellungen!$D$17,3,IF(J1063&lt;=Einstellungen!$D$18,2,1)))))))</f>
        <v/>
      </c>
      <c r="L1063" s="37" t="str">
        <f>IF(Kundendaten!C1064="","",IF(J1063&lt;0,-1,IF(J1063&gt;Einstellungen!$C$11,0,IF(Kundendaten!K1064&gt;=Einstellungen!$C$24,5,IF(Kundendaten!K1064&gt;=Einstellungen!$C$25,4,IF(Kundendaten!K1064&gt;=Einstellungen!$C$26,3,IF(Kundendaten!K1064&gt;=Einstellungen!$C$27,2,1)))))))</f>
        <v/>
      </c>
      <c r="M1063" s="37" t="str">
        <f>IF(Kundendaten!C1064="","",IF(J1063&lt;0,-1,IF(J1063&gt;Einstellungen!$C$11,0,IF(Kundendaten!L1064&gt;=Einstellungen!$C$32,5,IF(Kundendaten!L1064&gt;=Einstellungen!$C$33,4,IF(Kundendaten!L1064&gt;=Einstellungen!$C$34,3,IF(Kundendaten!L1064&gt;=Einstellungen!$C$35,2,1)))))))</f>
        <v/>
      </c>
      <c r="N1063" s="37" t="str">
        <f>IF(Kundendaten!C1064="","",IF(K1063=-1,"",IF(K1063=0,0,IF(SUM(Einstellungen!$G$15,Einstellungen!$G$24,Einstellungen!$G$32)&lt;&gt;100,"—",ROUND((K1063*Einstellungen!$G$15+L1063*Einstellungen!$G$24+M1063*Einstellungen!$G$32)/100,1)))))</f>
        <v/>
      </c>
      <c r="O1063" s="37" t="str">
        <f>IF(Kundendaten!C1064="","",IF(K1063=-1,"⚠ Datenfehler",IF(K1063=0,"Inaktiv",IF(SUM(Einstellungen!$G$15,Einstellungen!$G$24,Einstellungen!$G$32)&lt;&gt;100,"—",IF(N1063&gt;=4,"Champion",IF(N1063&gt;=3,"Entwicklung",IF(N1063&gt;=2,"Gefährdet","Abwanderung")))))))</f>
        <v/>
      </c>
    </row>
    <row r="1064" spans="2:15" ht="14.25" customHeight="1" x14ac:dyDescent="0.35">
      <c r="B1064" s="37" t="str">
        <f>IF(Kundendaten!C1065="","",Kundendaten!B1065)</f>
        <v/>
      </c>
      <c r="C1064" s="38" t="str">
        <f>IF(Kundendaten!C1065="","",IF(Kundendaten!C1065="","",Kundendaten!C1065))</f>
        <v/>
      </c>
      <c r="D1064" s="38" t="str">
        <f>IF(Kundendaten!C1065="","",IF(Kundendaten!D1065="","",Kundendaten!D1065))</f>
        <v/>
      </c>
      <c r="E1064" s="38" t="str">
        <f>IF(Kundendaten!C1065="","",IF(Kundendaten!E1065="","",Kundendaten!E1065))</f>
        <v/>
      </c>
      <c r="F1064" s="38" t="str">
        <f>IF(Kundendaten!C1065="","",IF(Kundendaten!F1065="","",Kundendaten!F1065))</f>
        <v/>
      </c>
      <c r="G1064" s="37" t="str">
        <f>IF(Kundendaten!C1065="","",IF(Kundendaten!G1065="","",Kundendaten!G1065))</f>
        <v/>
      </c>
      <c r="H1064" s="38" t="str">
        <f>IF(Kundendaten!C1065="","",IF(Kundendaten!H1065="","",Kundendaten!H1065))</f>
        <v/>
      </c>
      <c r="I1064" s="37" t="str">
        <f>IF(Kundendaten!C1065="","",IF(Kundendaten!I1065="","",IF(OR(UPPER(Kundendaten!I1065)="D",UPPER(Kundendaten!I1065)="DE",UPPER(Kundendaten!I1065)="DEU",UPPER(Kundendaten!I1065)="DEUTSCHLAND",UPPER(Kundendaten!I1065)="GERMANY",UPPER(Kundendaten!I1065)="GER"),"",IFERROR(UPPER(VLOOKUP(UPPER(Kundendaten!I1065),Laendercodes!$A:$B,2,FALSE())),UPPER(Kundendaten!I1065)))))</f>
        <v/>
      </c>
      <c r="J1064" s="59" t="str">
        <f>IF(Kundendaten!C1065="","",Einstellungen!$C$9-Kundendaten!J1065)</f>
        <v/>
      </c>
      <c r="K1064" s="37" t="str">
        <f>IF(Kundendaten!C1065="","",IF(J1064&lt;0,-1,IF(J1064&gt;Einstellungen!$C$11,0,IF(J1064&lt;=Einstellungen!$D$15,5,IF(J1064&lt;=Einstellungen!$D$16,4,IF(J1064&lt;=Einstellungen!$D$17,3,IF(J1064&lt;=Einstellungen!$D$18,2,1)))))))</f>
        <v/>
      </c>
      <c r="L1064" s="37" t="str">
        <f>IF(Kundendaten!C1065="","",IF(J1064&lt;0,-1,IF(J1064&gt;Einstellungen!$C$11,0,IF(Kundendaten!K1065&gt;=Einstellungen!$C$24,5,IF(Kundendaten!K1065&gt;=Einstellungen!$C$25,4,IF(Kundendaten!K1065&gt;=Einstellungen!$C$26,3,IF(Kundendaten!K1065&gt;=Einstellungen!$C$27,2,1)))))))</f>
        <v/>
      </c>
      <c r="M1064" s="37" t="str">
        <f>IF(Kundendaten!C1065="","",IF(J1064&lt;0,-1,IF(J1064&gt;Einstellungen!$C$11,0,IF(Kundendaten!L1065&gt;=Einstellungen!$C$32,5,IF(Kundendaten!L1065&gt;=Einstellungen!$C$33,4,IF(Kundendaten!L1065&gt;=Einstellungen!$C$34,3,IF(Kundendaten!L1065&gt;=Einstellungen!$C$35,2,1)))))))</f>
        <v/>
      </c>
      <c r="N1064" s="37" t="str">
        <f>IF(Kundendaten!C1065="","",IF(K1064=-1,"",IF(K1064=0,0,IF(SUM(Einstellungen!$G$15,Einstellungen!$G$24,Einstellungen!$G$32)&lt;&gt;100,"—",ROUND((K1064*Einstellungen!$G$15+L1064*Einstellungen!$G$24+M1064*Einstellungen!$G$32)/100,1)))))</f>
        <v/>
      </c>
      <c r="O1064" s="37" t="str">
        <f>IF(Kundendaten!C1065="","",IF(K1064=-1,"⚠ Datenfehler",IF(K1064=0,"Inaktiv",IF(SUM(Einstellungen!$G$15,Einstellungen!$G$24,Einstellungen!$G$32)&lt;&gt;100,"—",IF(N1064&gt;=4,"Champion",IF(N1064&gt;=3,"Entwicklung",IF(N1064&gt;=2,"Gefährdet","Abwanderung")))))))</f>
        <v/>
      </c>
    </row>
    <row r="1065" spans="2:15" ht="14.25" customHeight="1" x14ac:dyDescent="0.35">
      <c r="B1065" s="37" t="str">
        <f>IF(Kundendaten!C1066="","",Kundendaten!B1066)</f>
        <v/>
      </c>
      <c r="C1065" s="38" t="str">
        <f>IF(Kundendaten!C1066="","",IF(Kundendaten!C1066="","",Kundendaten!C1066))</f>
        <v/>
      </c>
      <c r="D1065" s="38" t="str">
        <f>IF(Kundendaten!C1066="","",IF(Kundendaten!D1066="","",Kundendaten!D1066))</f>
        <v/>
      </c>
      <c r="E1065" s="38" t="str">
        <f>IF(Kundendaten!C1066="","",IF(Kundendaten!E1066="","",Kundendaten!E1066))</f>
        <v/>
      </c>
      <c r="F1065" s="38" t="str">
        <f>IF(Kundendaten!C1066="","",IF(Kundendaten!F1066="","",Kundendaten!F1066))</f>
        <v/>
      </c>
      <c r="G1065" s="37" t="str">
        <f>IF(Kundendaten!C1066="","",IF(Kundendaten!G1066="","",Kundendaten!G1066))</f>
        <v/>
      </c>
      <c r="H1065" s="38" t="str">
        <f>IF(Kundendaten!C1066="","",IF(Kundendaten!H1066="","",Kundendaten!H1066))</f>
        <v/>
      </c>
      <c r="I1065" s="37" t="str">
        <f>IF(Kundendaten!C1066="","",IF(Kundendaten!I1066="","",IF(OR(UPPER(Kundendaten!I1066)="D",UPPER(Kundendaten!I1066)="DE",UPPER(Kundendaten!I1066)="DEU",UPPER(Kundendaten!I1066)="DEUTSCHLAND",UPPER(Kundendaten!I1066)="GERMANY",UPPER(Kundendaten!I1066)="GER"),"",IFERROR(UPPER(VLOOKUP(UPPER(Kundendaten!I1066),Laendercodes!$A:$B,2,FALSE())),UPPER(Kundendaten!I1066)))))</f>
        <v/>
      </c>
      <c r="J1065" s="59" t="str">
        <f>IF(Kundendaten!C1066="","",Einstellungen!$C$9-Kundendaten!J1066)</f>
        <v/>
      </c>
      <c r="K1065" s="37" t="str">
        <f>IF(Kundendaten!C1066="","",IF(J1065&lt;0,-1,IF(J1065&gt;Einstellungen!$C$11,0,IF(J1065&lt;=Einstellungen!$D$15,5,IF(J1065&lt;=Einstellungen!$D$16,4,IF(J1065&lt;=Einstellungen!$D$17,3,IF(J1065&lt;=Einstellungen!$D$18,2,1)))))))</f>
        <v/>
      </c>
      <c r="L1065" s="37" t="str">
        <f>IF(Kundendaten!C1066="","",IF(J1065&lt;0,-1,IF(J1065&gt;Einstellungen!$C$11,0,IF(Kundendaten!K1066&gt;=Einstellungen!$C$24,5,IF(Kundendaten!K1066&gt;=Einstellungen!$C$25,4,IF(Kundendaten!K1066&gt;=Einstellungen!$C$26,3,IF(Kundendaten!K1066&gt;=Einstellungen!$C$27,2,1)))))))</f>
        <v/>
      </c>
      <c r="M1065" s="37" t="str">
        <f>IF(Kundendaten!C1066="","",IF(J1065&lt;0,-1,IF(J1065&gt;Einstellungen!$C$11,0,IF(Kundendaten!L1066&gt;=Einstellungen!$C$32,5,IF(Kundendaten!L1066&gt;=Einstellungen!$C$33,4,IF(Kundendaten!L1066&gt;=Einstellungen!$C$34,3,IF(Kundendaten!L1066&gt;=Einstellungen!$C$35,2,1)))))))</f>
        <v/>
      </c>
      <c r="N1065" s="37" t="str">
        <f>IF(Kundendaten!C1066="","",IF(K1065=-1,"",IF(K1065=0,0,IF(SUM(Einstellungen!$G$15,Einstellungen!$G$24,Einstellungen!$G$32)&lt;&gt;100,"—",ROUND((K1065*Einstellungen!$G$15+L1065*Einstellungen!$G$24+M1065*Einstellungen!$G$32)/100,1)))))</f>
        <v/>
      </c>
      <c r="O1065" s="37" t="str">
        <f>IF(Kundendaten!C1066="","",IF(K1065=-1,"⚠ Datenfehler",IF(K1065=0,"Inaktiv",IF(SUM(Einstellungen!$G$15,Einstellungen!$G$24,Einstellungen!$G$32)&lt;&gt;100,"—",IF(N1065&gt;=4,"Champion",IF(N1065&gt;=3,"Entwicklung",IF(N1065&gt;=2,"Gefährdet","Abwanderung")))))))</f>
        <v/>
      </c>
    </row>
    <row r="1066" spans="2:15" ht="14.25" customHeight="1" x14ac:dyDescent="0.35">
      <c r="B1066" s="37" t="str">
        <f>IF(Kundendaten!C1067="","",Kundendaten!B1067)</f>
        <v/>
      </c>
      <c r="C1066" s="38" t="str">
        <f>IF(Kundendaten!C1067="","",IF(Kundendaten!C1067="","",Kundendaten!C1067))</f>
        <v/>
      </c>
      <c r="D1066" s="38" t="str">
        <f>IF(Kundendaten!C1067="","",IF(Kundendaten!D1067="","",Kundendaten!D1067))</f>
        <v/>
      </c>
      <c r="E1066" s="38" t="str">
        <f>IF(Kundendaten!C1067="","",IF(Kundendaten!E1067="","",Kundendaten!E1067))</f>
        <v/>
      </c>
      <c r="F1066" s="38" t="str">
        <f>IF(Kundendaten!C1067="","",IF(Kundendaten!F1067="","",Kundendaten!F1067))</f>
        <v/>
      </c>
      <c r="G1066" s="37" t="str">
        <f>IF(Kundendaten!C1067="","",IF(Kundendaten!G1067="","",Kundendaten!G1067))</f>
        <v/>
      </c>
      <c r="H1066" s="38" t="str">
        <f>IF(Kundendaten!C1067="","",IF(Kundendaten!H1067="","",Kundendaten!H1067))</f>
        <v/>
      </c>
      <c r="I1066" s="37" t="str">
        <f>IF(Kundendaten!C1067="","",IF(Kundendaten!I1067="","",IF(OR(UPPER(Kundendaten!I1067)="D",UPPER(Kundendaten!I1067)="DE",UPPER(Kundendaten!I1067)="DEU",UPPER(Kundendaten!I1067)="DEUTSCHLAND",UPPER(Kundendaten!I1067)="GERMANY",UPPER(Kundendaten!I1067)="GER"),"",IFERROR(UPPER(VLOOKUP(UPPER(Kundendaten!I1067),Laendercodes!$A:$B,2,FALSE())),UPPER(Kundendaten!I1067)))))</f>
        <v/>
      </c>
      <c r="J1066" s="59" t="str">
        <f>IF(Kundendaten!C1067="","",Einstellungen!$C$9-Kundendaten!J1067)</f>
        <v/>
      </c>
      <c r="K1066" s="37" t="str">
        <f>IF(Kundendaten!C1067="","",IF(J1066&lt;0,-1,IF(J1066&gt;Einstellungen!$C$11,0,IF(J1066&lt;=Einstellungen!$D$15,5,IF(J1066&lt;=Einstellungen!$D$16,4,IF(J1066&lt;=Einstellungen!$D$17,3,IF(J1066&lt;=Einstellungen!$D$18,2,1)))))))</f>
        <v/>
      </c>
      <c r="L1066" s="37" t="str">
        <f>IF(Kundendaten!C1067="","",IF(J1066&lt;0,-1,IF(J1066&gt;Einstellungen!$C$11,0,IF(Kundendaten!K1067&gt;=Einstellungen!$C$24,5,IF(Kundendaten!K1067&gt;=Einstellungen!$C$25,4,IF(Kundendaten!K1067&gt;=Einstellungen!$C$26,3,IF(Kundendaten!K1067&gt;=Einstellungen!$C$27,2,1)))))))</f>
        <v/>
      </c>
      <c r="M1066" s="37" t="str">
        <f>IF(Kundendaten!C1067="","",IF(J1066&lt;0,-1,IF(J1066&gt;Einstellungen!$C$11,0,IF(Kundendaten!L1067&gt;=Einstellungen!$C$32,5,IF(Kundendaten!L1067&gt;=Einstellungen!$C$33,4,IF(Kundendaten!L1067&gt;=Einstellungen!$C$34,3,IF(Kundendaten!L1067&gt;=Einstellungen!$C$35,2,1)))))))</f>
        <v/>
      </c>
      <c r="N1066" s="37" t="str">
        <f>IF(Kundendaten!C1067="","",IF(K1066=-1,"",IF(K1066=0,0,IF(SUM(Einstellungen!$G$15,Einstellungen!$G$24,Einstellungen!$G$32)&lt;&gt;100,"—",ROUND((K1066*Einstellungen!$G$15+L1066*Einstellungen!$G$24+M1066*Einstellungen!$G$32)/100,1)))))</f>
        <v/>
      </c>
      <c r="O1066" s="37" t="str">
        <f>IF(Kundendaten!C1067="","",IF(K1066=-1,"⚠ Datenfehler",IF(K1066=0,"Inaktiv",IF(SUM(Einstellungen!$G$15,Einstellungen!$G$24,Einstellungen!$G$32)&lt;&gt;100,"—",IF(N1066&gt;=4,"Champion",IF(N1066&gt;=3,"Entwicklung",IF(N1066&gt;=2,"Gefährdet","Abwanderung")))))))</f>
        <v/>
      </c>
    </row>
    <row r="1067" spans="2:15" ht="14.25" customHeight="1" x14ac:dyDescent="0.35">
      <c r="B1067" s="37" t="str">
        <f>IF(Kundendaten!C1068="","",Kundendaten!B1068)</f>
        <v/>
      </c>
      <c r="C1067" s="38" t="str">
        <f>IF(Kundendaten!C1068="","",IF(Kundendaten!C1068="","",Kundendaten!C1068))</f>
        <v/>
      </c>
      <c r="D1067" s="38" t="str">
        <f>IF(Kundendaten!C1068="","",IF(Kundendaten!D1068="","",Kundendaten!D1068))</f>
        <v/>
      </c>
      <c r="E1067" s="38" t="str">
        <f>IF(Kundendaten!C1068="","",IF(Kundendaten!E1068="","",Kundendaten!E1068))</f>
        <v/>
      </c>
      <c r="F1067" s="38" t="str">
        <f>IF(Kundendaten!C1068="","",IF(Kundendaten!F1068="","",Kundendaten!F1068))</f>
        <v/>
      </c>
      <c r="G1067" s="37" t="str">
        <f>IF(Kundendaten!C1068="","",IF(Kundendaten!G1068="","",Kundendaten!G1068))</f>
        <v/>
      </c>
      <c r="H1067" s="38" t="str">
        <f>IF(Kundendaten!C1068="","",IF(Kundendaten!H1068="","",Kundendaten!H1068))</f>
        <v/>
      </c>
      <c r="I1067" s="37" t="str">
        <f>IF(Kundendaten!C1068="","",IF(Kundendaten!I1068="","",IF(OR(UPPER(Kundendaten!I1068)="D",UPPER(Kundendaten!I1068)="DE",UPPER(Kundendaten!I1068)="DEU",UPPER(Kundendaten!I1068)="DEUTSCHLAND",UPPER(Kundendaten!I1068)="GERMANY",UPPER(Kundendaten!I1068)="GER"),"",IFERROR(UPPER(VLOOKUP(UPPER(Kundendaten!I1068),Laendercodes!$A:$B,2,FALSE())),UPPER(Kundendaten!I1068)))))</f>
        <v/>
      </c>
      <c r="J1067" s="59" t="str">
        <f>IF(Kundendaten!C1068="","",Einstellungen!$C$9-Kundendaten!J1068)</f>
        <v/>
      </c>
      <c r="K1067" s="37" t="str">
        <f>IF(Kundendaten!C1068="","",IF(J1067&lt;0,-1,IF(J1067&gt;Einstellungen!$C$11,0,IF(J1067&lt;=Einstellungen!$D$15,5,IF(J1067&lt;=Einstellungen!$D$16,4,IF(J1067&lt;=Einstellungen!$D$17,3,IF(J1067&lt;=Einstellungen!$D$18,2,1)))))))</f>
        <v/>
      </c>
      <c r="L1067" s="37" t="str">
        <f>IF(Kundendaten!C1068="","",IF(J1067&lt;0,-1,IF(J1067&gt;Einstellungen!$C$11,0,IF(Kundendaten!K1068&gt;=Einstellungen!$C$24,5,IF(Kundendaten!K1068&gt;=Einstellungen!$C$25,4,IF(Kundendaten!K1068&gt;=Einstellungen!$C$26,3,IF(Kundendaten!K1068&gt;=Einstellungen!$C$27,2,1)))))))</f>
        <v/>
      </c>
      <c r="M1067" s="37" t="str">
        <f>IF(Kundendaten!C1068="","",IF(J1067&lt;0,-1,IF(J1067&gt;Einstellungen!$C$11,0,IF(Kundendaten!L1068&gt;=Einstellungen!$C$32,5,IF(Kundendaten!L1068&gt;=Einstellungen!$C$33,4,IF(Kundendaten!L1068&gt;=Einstellungen!$C$34,3,IF(Kundendaten!L1068&gt;=Einstellungen!$C$35,2,1)))))))</f>
        <v/>
      </c>
      <c r="N1067" s="37" t="str">
        <f>IF(Kundendaten!C1068="","",IF(K1067=-1,"",IF(K1067=0,0,IF(SUM(Einstellungen!$G$15,Einstellungen!$G$24,Einstellungen!$G$32)&lt;&gt;100,"—",ROUND((K1067*Einstellungen!$G$15+L1067*Einstellungen!$G$24+M1067*Einstellungen!$G$32)/100,1)))))</f>
        <v/>
      </c>
      <c r="O1067" s="37" t="str">
        <f>IF(Kundendaten!C1068="","",IF(K1067=-1,"⚠ Datenfehler",IF(K1067=0,"Inaktiv",IF(SUM(Einstellungen!$G$15,Einstellungen!$G$24,Einstellungen!$G$32)&lt;&gt;100,"—",IF(N1067&gt;=4,"Champion",IF(N1067&gt;=3,"Entwicklung",IF(N1067&gt;=2,"Gefährdet","Abwanderung")))))))</f>
        <v/>
      </c>
    </row>
    <row r="1068" spans="2:15" ht="14.25" customHeight="1" x14ac:dyDescent="0.35">
      <c r="B1068" s="37" t="str">
        <f>IF(Kundendaten!C1069="","",Kundendaten!B1069)</f>
        <v/>
      </c>
      <c r="C1068" s="38" t="str">
        <f>IF(Kundendaten!C1069="","",IF(Kundendaten!C1069="","",Kundendaten!C1069))</f>
        <v/>
      </c>
      <c r="D1068" s="38" t="str">
        <f>IF(Kundendaten!C1069="","",IF(Kundendaten!D1069="","",Kundendaten!D1069))</f>
        <v/>
      </c>
      <c r="E1068" s="38" t="str">
        <f>IF(Kundendaten!C1069="","",IF(Kundendaten!E1069="","",Kundendaten!E1069))</f>
        <v/>
      </c>
      <c r="F1068" s="38" t="str">
        <f>IF(Kundendaten!C1069="","",IF(Kundendaten!F1069="","",Kundendaten!F1069))</f>
        <v/>
      </c>
      <c r="G1068" s="37" t="str">
        <f>IF(Kundendaten!C1069="","",IF(Kundendaten!G1069="","",Kundendaten!G1069))</f>
        <v/>
      </c>
      <c r="H1068" s="38" t="str">
        <f>IF(Kundendaten!C1069="","",IF(Kundendaten!H1069="","",Kundendaten!H1069))</f>
        <v/>
      </c>
      <c r="I1068" s="37" t="str">
        <f>IF(Kundendaten!C1069="","",IF(Kundendaten!I1069="","",IF(OR(UPPER(Kundendaten!I1069)="D",UPPER(Kundendaten!I1069)="DE",UPPER(Kundendaten!I1069)="DEU",UPPER(Kundendaten!I1069)="DEUTSCHLAND",UPPER(Kundendaten!I1069)="GERMANY",UPPER(Kundendaten!I1069)="GER"),"",IFERROR(UPPER(VLOOKUP(UPPER(Kundendaten!I1069),Laendercodes!$A:$B,2,FALSE())),UPPER(Kundendaten!I1069)))))</f>
        <v/>
      </c>
      <c r="J1068" s="59" t="str">
        <f>IF(Kundendaten!C1069="","",Einstellungen!$C$9-Kundendaten!J1069)</f>
        <v/>
      </c>
      <c r="K1068" s="37" t="str">
        <f>IF(Kundendaten!C1069="","",IF(J1068&lt;0,-1,IF(J1068&gt;Einstellungen!$C$11,0,IF(J1068&lt;=Einstellungen!$D$15,5,IF(J1068&lt;=Einstellungen!$D$16,4,IF(J1068&lt;=Einstellungen!$D$17,3,IF(J1068&lt;=Einstellungen!$D$18,2,1)))))))</f>
        <v/>
      </c>
      <c r="L1068" s="37" t="str">
        <f>IF(Kundendaten!C1069="","",IF(J1068&lt;0,-1,IF(J1068&gt;Einstellungen!$C$11,0,IF(Kundendaten!K1069&gt;=Einstellungen!$C$24,5,IF(Kundendaten!K1069&gt;=Einstellungen!$C$25,4,IF(Kundendaten!K1069&gt;=Einstellungen!$C$26,3,IF(Kundendaten!K1069&gt;=Einstellungen!$C$27,2,1)))))))</f>
        <v/>
      </c>
      <c r="M1068" s="37" t="str">
        <f>IF(Kundendaten!C1069="","",IF(J1068&lt;0,-1,IF(J1068&gt;Einstellungen!$C$11,0,IF(Kundendaten!L1069&gt;=Einstellungen!$C$32,5,IF(Kundendaten!L1069&gt;=Einstellungen!$C$33,4,IF(Kundendaten!L1069&gt;=Einstellungen!$C$34,3,IF(Kundendaten!L1069&gt;=Einstellungen!$C$35,2,1)))))))</f>
        <v/>
      </c>
      <c r="N1068" s="37" t="str">
        <f>IF(Kundendaten!C1069="","",IF(K1068=-1,"",IF(K1068=0,0,IF(SUM(Einstellungen!$G$15,Einstellungen!$G$24,Einstellungen!$G$32)&lt;&gt;100,"—",ROUND((K1068*Einstellungen!$G$15+L1068*Einstellungen!$G$24+M1068*Einstellungen!$G$32)/100,1)))))</f>
        <v/>
      </c>
      <c r="O1068" s="37" t="str">
        <f>IF(Kundendaten!C1069="","",IF(K1068=-1,"⚠ Datenfehler",IF(K1068=0,"Inaktiv",IF(SUM(Einstellungen!$G$15,Einstellungen!$G$24,Einstellungen!$G$32)&lt;&gt;100,"—",IF(N1068&gt;=4,"Champion",IF(N1068&gt;=3,"Entwicklung",IF(N1068&gt;=2,"Gefährdet","Abwanderung")))))))</f>
        <v/>
      </c>
    </row>
    <row r="1069" spans="2:15" ht="14.25" customHeight="1" x14ac:dyDescent="0.35">
      <c r="B1069" s="37" t="str">
        <f>IF(Kundendaten!C1070="","",Kundendaten!B1070)</f>
        <v/>
      </c>
      <c r="C1069" s="38" t="str">
        <f>IF(Kundendaten!C1070="","",IF(Kundendaten!C1070="","",Kundendaten!C1070))</f>
        <v/>
      </c>
      <c r="D1069" s="38" t="str">
        <f>IF(Kundendaten!C1070="","",IF(Kundendaten!D1070="","",Kundendaten!D1070))</f>
        <v/>
      </c>
      <c r="E1069" s="38" t="str">
        <f>IF(Kundendaten!C1070="","",IF(Kundendaten!E1070="","",Kundendaten!E1070))</f>
        <v/>
      </c>
      <c r="F1069" s="38" t="str">
        <f>IF(Kundendaten!C1070="","",IF(Kundendaten!F1070="","",Kundendaten!F1070))</f>
        <v/>
      </c>
      <c r="G1069" s="37" t="str">
        <f>IF(Kundendaten!C1070="","",IF(Kundendaten!G1070="","",Kundendaten!G1070))</f>
        <v/>
      </c>
      <c r="H1069" s="38" t="str">
        <f>IF(Kundendaten!C1070="","",IF(Kundendaten!H1070="","",Kundendaten!H1070))</f>
        <v/>
      </c>
      <c r="I1069" s="37" t="str">
        <f>IF(Kundendaten!C1070="","",IF(Kundendaten!I1070="","",IF(OR(UPPER(Kundendaten!I1070)="D",UPPER(Kundendaten!I1070)="DE",UPPER(Kundendaten!I1070)="DEU",UPPER(Kundendaten!I1070)="DEUTSCHLAND",UPPER(Kundendaten!I1070)="GERMANY",UPPER(Kundendaten!I1070)="GER"),"",IFERROR(UPPER(VLOOKUP(UPPER(Kundendaten!I1070),Laendercodes!$A:$B,2,FALSE())),UPPER(Kundendaten!I1070)))))</f>
        <v/>
      </c>
      <c r="J1069" s="59" t="str">
        <f>IF(Kundendaten!C1070="","",Einstellungen!$C$9-Kundendaten!J1070)</f>
        <v/>
      </c>
      <c r="K1069" s="37" t="str">
        <f>IF(Kundendaten!C1070="","",IF(J1069&lt;0,-1,IF(J1069&gt;Einstellungen!$C$11,0,IF(J1069&lt;=Einstellungen!$D$15,5,IF(J1069&lt;=Einstellungen!$D$16,4,IF(J1069&lt;=Einstellungen!$D$17,3,IF(J1069&lt;=Einstellungen!$D$18,2,1)))))))</f>
        <v/>
      </c>
      <c r="L1069" s="37" t="str">
        <f>IF(Kundendaten!C1070="","",IF(J1069&lt;0,-1,IF(J1069&gt;Einstellungen!$C$11,0,IF(Kundendaten!K1070&gt;=Einstellungen!$C$24,5,IF(Kundendaten!K1070&gt;=Einstellungen!$C$25,4,IF(Kundendaten!K1070&gt;=Einstellungen!$C$26,3,IF(Kundendaten!K1070&gt;=Einstellungen!$C$27,2,1)))))))</f>
        <v/>
      </c>
      <c r="M1069" s="37" t="str">
        <f>IF(Kundendaten!C1070="","",IF(J1069&lt;0,-1,IF(J1069&gt;Einstellungen!$C$11,0,IF(Kundendaten!L1070&gt;=Einstellungen!$C$32,5,IF(Kundendaten!L1070&gt;=Einstellungen!$C$33,4,IF(Kundendaten!L1070&gt;=Einstellungen!$C$34,3,IF(Kundendaten!L1070&gt;=Einstellungen!$C$35,2,1)))))))</f>
        <v/>
      </c>
      <c r="N1069" s="37" t="str">
        <f>IF(Kundendaten!C1070="","",IF(K1069=-1,"",IF(K1069=0,0,IF(SUM(Einstellungen!$G$15,Einstellungen!$G$24,Einstellungen!$G$32)&lt;&gt;100,"—",ROUND((K1069*Einstellungen!$G$15+L1069*Einstellungen!$G$24+M1069*Einstellungen!$G$32)/100,1)))))</f>
        <v/>
      </c>
      <c r="O1069" s="37" t="str">
        <f>IF(Kundendaten!C1070="","",IF(K1069=-1,"⚠ Datenfehler",IF(K1069=0,"Inaktiv",IF(SUM(Einstellungen!$G$15,Einstellungen!$G$24,Einstellungen!$G$32)&lt;&gt;100,"—",IF(N1069&gt;=4,"Champion",IF(N1069&gt;=3,"Entwicklung",IF(N1069&gt;=2,"Gefährdet","Abwanderung")))))))</f>
        <v/>
      </c>
    </row>
    <row r="1070" spans="2:15" ht="14.25" customHeight="1" x14ac:dyDescent="0.35">
      <c r="B1070" s="37" t="str">
        <f>IF(Kundendaten!C1071="","",Kundendaten!B1071)</f>
        <v/>
      </c>
      <c r="C1070" s="38" t="str">
        <f>IF(Kundendaten!C1071="","",IF(Kundendaten!C1071="","",Kundendaten!C1071))</f>
        <v/>
      </c>
      <c r="D1070" s="38" t="str">
        <f>IF(Kundendaten!C1071="","",IF(Kundendaten!D1071="","",Kundendaten!D1071))</f>
        <v/>
      </c>
      <c r="E1070" s="38" t="str">
        <f>IF(Kundendaten!C1071="","",IF(Kundendaten!E1071="","",Kundendaten!E1071))</f>
        <v/>
      </c>
      <c r="F1070" s="38" t="str">
        <f>IF(Kundendaten!C1071="","",IF(Kundendaten!F1071="","",Kundendaten!F1071))</f>
        <v/>
      </c>
      <c r="G1070" s="37" t="str">
        <f>IF(Kundendaten!C1071="","",IF(Kundendaten!G1071="","",Kundendaten!G1071))</f>
        <v/>
      </c>
      <c r="H1070" s="38" t="str">
        <f>IF(Kundendaten!C1071="","",IF(Kundendaten!H1071="","",Kundendaten!H1071))</f>
        <v/>
      </c>
      <c r="I1070" s="37" t="str">
        <f>IF(Kundendaten!C1071="","",IF(Kundendaten!I1071="","",IF(OR(UPPER(Kundendaten!I1071)="D",UPPER(Kundendaten!I1071)="DE",UPPER(Kundendaten!I1071)="DEU",UPPER(Kundendaten!I1071)="DEUTSCHLAND",UPPER(Kundendaten!I1071)="GERMANY",UPPER(Kundendaten!I1071)="GER"),"",IFERROR(UPPER(VLOOKUP(UPPER(Kundendaten!I1071),Laendercodes!$A:$B,2,FALSE())),UPPER(Kundendaten!I1071)))))</f>
        <v/>
      </c>
      <c r="J1070" s="59" t="str">
        <f>IF(Kundendaten!C1071="","",Einstellungen!$C$9-Kundendaten!J1071)</f>
        <v/>
      </c>
      <c r="K1070" s="37" t="str">
        <f>IF(Kundendaten!C1071="","",IF(J1070&lt;0,-1,IF(J1070&gt;Einstellungen!$C$11,0,IF(J1070&lt;=Einstellungen!$D$15,5,IF(J1070&lt;=Einstellungen!$D$16,4,IF(J1070&lt;=Einstellungen!$D$17,3,IF(J1070&lt;=Einstellungen!$D$18,2,1)))))))</f>
        <v/>
      </c>
      <c r="L1070" s="37" t="str">
        <f>IF(Kundendaten!C1071="","",IF(J1070&lt;0,-1,IF(J1070&gt;Einstellungen!$C$11,0,IF(Kundendaten!K1071&gt;=Einstellungen!$C$24,5,IF(Kundendaten!K1071&gt;=Einstellungen!$C$25,4,IF(Kundendaten!K1071&gt;=Einstellungen!$C$26,3,IF(Kundendaten!K1071&gt;=Einstellungen!$C$27,2,1)))))))</f>
        <v/>
      </c>
      <c r="M1070" s="37" t="str">
        <f>IF(Kundendaten!C1071="","",IF(J1070&lt;0,-1,IF(J1070&gt;Einstellungen!$C$11,0,IF(Kundendaten!L1071&gt;=Einstellungen!$C$32,5,IF(Kundendaten!L1071&gt;=Einstellungen!$C$33,4,IF(Kundendaten!L1071&gt;=Einstellungen!$C$34,3,IF(Kundendaten!L1071&gt;=Einstellungen!$C$35,2,1)))))))</f>
        <v/>
      </c>
      <c r="N1070" s="37" t="str">
        <f>IF(Kundendaten!C1071="","",IF(K1070=-1,"",IF(K1070=0,0,IF(SUM(Einstellungen!$G$15,Einstellungen!$G$24,Einstellungen!$G$32)&lt;&gt;100,"—",ROUND((K1070*Einstellungen!$G$15+L1070*Einstellungen!$G$24+M1070*Einstellungen!$G$32)/100,1)))))</f>
        <v/>
      </c>
      <c r="O1070" s="37" t="str">
        <f>IF(Kundendaten!C1071="","",IF(K1070=-1,"⚠ Datenfehler",IF(K1070=0,"Inaktiv",IF(SUM(Einstellungen!$G$15,Einstellungen!$G$24,Einstellungen!$G$32)&lt;&gt;100,"—",IF(N1070&gt;=4,"Champion",IF(N1070&gt;=3,"Entwicklung",IF(N1070&gt;=2,"Gefährdet","Abwanderung")))))))</f>
        <v/>
      </c>
    </row>
    <row r="1071" spans="2:15" ht="14.25" customHeight="1" x14ac:dyDescent="0.35">
      <c r="B1071" s="37" t="str">
        <f>IF(Kundendaten!C1072="","",Kundendaten!B1072)</f>
        <v/>
      </c>
      <c r="C1071" s="38" t="str">
        <f>IF(Kundendaten!C1072="","",IF(Kundendaten!C1072="","",Kundendaten!C1072))</f>
        <v/>
      </c>
      <c r="D1071" s="38" t="str">
        <f>IF(Kundendaten!C1072="","",IF(Kundendaten!D1072="","",Kundendaten!D1072))</f>
        <v/>
      </c>
      <c r="E1071" s="38" t="str">
        <f>IF(Kundendaten!C1072="","",IF(Kundendaten!E1072="","",Kundendaten!E1072))</f>
        <v/>
      </c>
      <c r="F1071" s="38" t="str">
        <f>IF(Kundendaten!C1072="","",IF(Kundendaten!F1072="","",Kundendaten!F1072))</f>
        <v/>
      </c>
      <c r="G1071" s="37" t="str">
        <f>IF(Kundendaten!C1072="","",IF(Kundendaten!G1072="","",Kundendaten!G1072))</f>
        <v/>
      </c>
      <c r="H1071" s="38" t="str">
        <f>IF(Kundendaten!C1072="","",IF(Kundendaten!H1072="","",Kundendaten!H1072))</f>
        <v/>
      </c>
      <c r="I1071" s="37" t="str">
        <f>IF(Kundendaten!C1072="","",IF(Kundendaten!I1072="","",IF(OR(UPPER(Kundendaten!I1072)="D",UPPER(Kundendaten!I1072)="DE",UPPER(Kundendaten!I1072)="DEU",UPPER(Kundendaten!I1072)="DEUTSCHLAND",UPPER(Kundendaten!I1072)="GERMANY",UPPER(Kundendaten!I1072)="GER"),"",IFERROR(UPPER(VLOOKUP(UPPER(Kundendaten!I1072),Laendercodes!$A:$B,2,FALSE())),UPPER(Kundendaten!I1072)))))</f>
        <v/>
      </c>
      <c r="J1071" s="59" t="str">
        <f>IF(Kundendaten!C1072="","",Einstellungen!$C$9-Kundendaten!J1072)</f>
        <v/>
      </c>
      <c r="K1071" s="37" t="str">
        <f>IF(Kundendaten!C1072="","",IF(J1071&lt;0,-1,IF(J1071&gt;Einstellungen!$C$11,0,IF(J1071&lt;=Einstellungen!$D$15,5,IF(J1071&lt;=Einstellungen!$D$16,4,IF(J1071&lt;=Einstellungen!$D$17,3,IF(J1071&lt;=Einstellungen!$D$18,2,1)))))))</f>
        <v/>
      </c>
      <c r="L1071" s="37" t="str">
        <f>IF(Kundendaten!C1072="","",IF(J1071&lt;0,-1,IF(J1071&gt;Einstellungen!$C$11,0,IF(Kundendaten!K1072&gt;=Einstellungen!$C$24,5,IF(Kundendaten!K1072&gt;=Einstellungen!$C$25,4,IF(Kundendaten!K1072&gt;=Einstellungen!$C$26,3,IF(Kundendaten!K1072&gt;=Einstellungen!$C$27,2,1)))))))</f>
        <v/>
      </c>
      <c r="M1071" s="37" t="str">
        <f>IF(Kundendaten!C1072="","",IF(J1071&lt;0,-1,IF(J1071&gt;Einstellungen!$C$11,0,IF(Kundendaten!L1072&gt;=Einstellungen!$C$32,5,IF(Kundendaten!L1072&gt;=Einstellungen!$C$33,4,IF(Kundendaten!L1072&gt;=Einstellungen!$C$34,3,IF(Kundendaten!L1072&gt;=Einstellungen!$C$35,2,1)))))))</f>
        <v/>
      </c>
      <c r="N1071" s="37" t="str">
        <f>IF(Kundendaten!C1072="","",IF(K1071=-1,"",IF(K1071=0,0,IF(SUM(Einstellungen!$G$15,Einstellungen!$G$24,Einstellungen!$G$32)&lt;&gt;100,"—",ROUND((K1071*Einstellungen!$G$15+L1071*Einstellungen!$G$24+M1071*Einstellungen!$G$32)/100,1)))))</f>
        <v/>
      </c>
      <c r="O1071" s="37" t="str">
        <f>IF(Kundendaten!C1072="","",IF(K1071=-1,"⚠ Datenfehler",IF(K1071=0,"Inaktiv",IF(SUM(Einstellungen!$G$15,Einstellungen!$G$24,Einstellungen!$G$32)&lt;&gt;100,"—",IF(N1071&gt;=4,"Champion",IF(N1071&gt;=3,"Entwicklung",IF(N1071&gt;=2,"Gefährdet","Abwanderung")))))))</f>
        <v/>
      </c>
    </row>
    <row r="1072" spans="2:15" ht="14.25" customHeight="1" x14ac:dyDescent="0.35">
      <c r="B1072" s="37" t="str">
        <f>IF(Kundendaten!C1073="","",Kundendaten!B1073)</f>
        <v/>
      </c>
      <c r="C1072" s="38" t="str">
        <f>IF(Kundendaten!C1073="","",IF(Kundendaten!C1073="","",Kundendaten!C1073))</f>
        <v/>
      </c>
      <c r="D1072" s="38" t="str">
        <f>IF(Kundendaten!C1073="","",IF(Kundendaten!D1073="","",Kundendaten!D1073))</f>
        <v/>
      </c>
      <c r="E1072" s="38" t="str">
        <f>IF(Kundendaten!C1073="","",IF(Kundendaten!E1073="","",Kundendaten!E1073))</f>
        <v/>
      </c>
      <c r="F1072" s="38" t="str">
        <f>IF(Kundendaten!C1073="","",IF(Kundendaten!F1073="","",Kundendaten!F1073))</f>
        <v/>
      </c>
      <c r="G1072" s="37" t="str">
        <f>IF(Kundendaten!C1073="","",IF(Kundendaten!G1073="","",Kundendaten!G1073))</f>
        <v/>
      </c>
      <c r="H1072" s="38" t="str">
        <f>IF(Kundendaten!C1073="","",IF(Kundendaten!H1073="","",Kundendaten!H1073))</f>
        <v/>
      </c>
      <c r="I1072" s="37" t="str">
        <f>IF(Kundendaten!C1073="","",IF(Kundendaten!I1073="","",IF(OR(UPPER(Kundendaten!I1073)="D",UPPER(Kundendaten!I1073)="DE",UPPER(Kundendaten!I1073)="DEU",UPPER(Kundendaten!I1073)="DEUTSCHLAND",UPPER(Kundendaten!I1073)="GERMANY",UPPER(Kundendaten!I1073)="GER"),"",IFERROR(UPPER(VLOOKUP(UPPER(Kundendaten!I1073),Laendercodes!$A:$B,2,FALSE())),UPPER(Kundendaten!I1073)))))</f>
        <v/>
      </c>
      <c r="J1072" s="59" t="str">
        <f>IF(Kundendaten!C1073="","",Einstellungen!$C$9-Kundendaten!J1073)</f>
        <v/>
      </c>
      <c r="K1072" s="37" t="str">
        <f>IF(Kundendaten!C1073="","",IF(J1072&lt;0,-1,IF(J1072&gt;Einstellungen!$C$11,0,IF(J1072&lt;=Einstellungen!$D$15,5,IF(J1072&lt;=Einstellungen!$D$16,4,IF(J1072&lt;=Einstellungen!$D$17,3,IF(J1072&lt;=Einstellungen!$D$18,2,1)))))))</f>
        <v/>
      </c>
      <c r="L1072" s="37" t="str">
        <f>IF(Kundendaten!C1073="","",IF(J1072&lt;0,-1,IF(J1072&gt;Einstellungen!$C$11,0,IF(Kundendaten!K1073&gt;=Einstellungen!$C$24,5,IF(Kundendaten!K1073&gt;=Einstellungen!$C$25,4,IF(Kundendaten!K1073&gt;=Einstellungen!$C$26,3,IF(Kundendaten!K1073&gt;=Einstellungen!$C$27,2,1)))))))</f>
        <v/>
      </c>
      <c r="M1072" s="37" t="str">
        <f>IF(Kundendaten!C1073="","",IF(J1072&lt;0,-1,IF(J1072&gt;Einstellungen!$C$11,0,IF(Kundendaten!L1073&gt;=Einstellungen!$C$32,5,IF(Kundendaten!L1073&gt;=Einstellungen!$C$33,4,IF(Kundendaten!L1073&gt;=Einstellungen!$C$34,3,IF(Kundendaten!L1073&gt;=Einstellungen!$C$35,2,1)))))))</f>
        <v/>
      </c>
      <c r="N1072" s="37" t="str">
        <f>IF(Kundendaten!C1073="","",IF(K1072=-1,"",IF(K1072=0,0,IF(SUM(Einstellungen!$G$15,Einstellungen!$G$24,Einstellungen!$G$32)&lt;&gt;100,"—",ROUND((K1072*Einstellungen!$G$15+L1072*Einstellungen!$G$24+M1072*Einstellungen!$G$32)/100,1)))))</f>
        <v/>
      </c>
      <c r="O1072" s="37" t="str">
        <f>IF(Kundendaten!C1073="","",IF(K1072=-1,"⚠ Datenfehler",IF(K1072=0,"Inaktiv",IF(SUM(Einstellungen!$G$15,Einstellungen!$G$24,Einstellungen!$G$32)&lt;&gt;100,"—",IF(N1072&gt;=4,"Champion",IF(N1072&gt;=3,"Entwicklung",IF(N1072&gt;=2,"Gefährdet","Abwanderung")))))))</f>
        <v/>
      </c>
    </row>
    <row r="1073" spans="2:15" ht="14.25" customHeight="1" x14ac:dyDescent="0.35">
      <c r="B1073" s="37" t="str">
        <f>IF(Kundendaten!C1074="","",Kundendaten!B1074)</f>
        <v/>
      </c>
      <c r="C1073" s="38" t="str">
        <f>IF(Kundendaten!C1074="","",IF(Kundendaten!C1074="","",Kundendaten!C1074))</f>
        <v/>
      </c>
      <c r="D1073" s="38" t="str">
        <f>IF(Kundendaten!C1074="","",IF(Kundendaten!D1074="","",Kundendaten!D1074))</f>
        <v/>
      </c>
      <c r="E1073" s="38" t="str">
        <f>IF(Kundendaten!C1074="","",IF(Kundendaten!E1074="","",Kundendaten!E1074))</f>
        <v/>
      </c>
      <c r="F1073" s="38" t="str">
        <f>IF(Kundendaten!C1074="","",IF(Kundendaten!F1074="","",Kundendaten!F1074))</f>
        <v/>
      </c>
      <c r="G1073" s="37" t="str">
        <f>IF(Kundendaten!C1074="","",IF(Kundendaten!G1074="","",Kundendaten!G1074))</f>
        <v/>
      </c>
      <c r="H1073" s="38" t="str">
        <f>IF(Kundendaten!C1074="","",IF(Kundendaten!H1074="","",Kundendaten!H1074))</f>
        <v/>
      </c>
      <c r="I1073" s="37" t="str">
        <f>IF(Kundendaten!C1074="","",IF(Kundendaten!I1074="","",IF(OR(UPPER(Kundendaten!I1074)="D",UPPER(Kundendaten!I1074)="DE",UPPER(Kundendaten!I1074)="DEU",UPPER(Kundendaten!I1074)="DEUTSCHLAND",UPPER(Kundendaten!I1074)="GERMANY",UPPER(Kundendaten!I1074)="GER"),"",IFERROR(UPPER(VLOOKUP(UPPER(Kundendaten!I1074),Laendercodes!$A:$B,2,FALSE())),UPPER(Kundendaten!I1074)))))</f>
        <v/>
      </c>
      <c r="J1073" s="59" t="str">
        <f>IF(Kundendaten!C1074="","",Einstellungen!$C$9-Kundendaten!J1074)</f>
        <v/>
      </c>
      <c r="K1073" s="37" t="str">
        <f>IF(Kundendaten!C1074="","",IF(J1073&lt;0,-1,IF(J1073&gt;Einstellungen!$C$11,0,IF(J1073&lt;=Einstellungen!$D$15,5,IF(J1073&lt;=Einstellungen!$D$16,4,IF(J1073&lt;=Einstellungen!$D$17,3,IF(J1073&lt;=Einstellungen!$D$18,2,1)))))))</f>
        <v/>
      </c>
      <c r="L1073" s="37" t="str">
        <f>IF(Kundendaten!C1074="","",IF(J1073&lt;0,-1,IF(J1073&gt;Einstellungen!$C$11,0,IF(Kundendaten!K1074&gt;=Einstellungen!$C$24,5,IF(Kundendaten!K1074&gt;=Einstellungen!$C$25,4,IF(Kundendaten!K1074&gt;=Einstellungen!$C$26,3,IF(Kundendaten!K1074&gt;=Einstellungen!$C$27,2,1)))))))</f>
        <v/>
      </c>
      <c r="M1073" s="37" t="str">
        <f>IF(Kundendaten!C1074="","",IF(J1073&lt;0,-1,IF(J1073&gt;Einstellungen!$C$11,0,IF(Kundendaten!L1074&gt;=Einstellungen!$C$32,5,IF(Kundendaten!L1074&gt;=Einstellungen!$C$33,4,IF(Kundendaten!L1074&gt;=Einstellungen!$C$34,3,IF(Kundendaten!L1074&gt;=Einstellungen!$C$35,2,1)))))))</f>
        <v/>
      </c>
      <c r="N1073" s="37" t="str">
        <f>IF(Kundendaten!C1074="","",IF(K1073=-1,"",IF(K1073=0,0,IF(SUM(Einstellungen!$G$15,Einstellungen!$G$24,Einstellungen!$G$32)&lt;&gt;100,"—",ROUND((K1073*Einstellungen!$G$15+L1073*Einstellungen!$G$24+M1073*Einstellungen!$G$32)/100,1)))))</f>
        <v/>
      </c>
      <c r="O1073" s="37" t="str">
        <f>IF(Kundendaten!C1074="","",IF(K1073=-1,"⚠ Datenfehler",IF(K1073=0,"Inaktiv",IF(SUM(Einstellungen!$G$15,Einstellungen!$G$24,Einstellungen!$G$32)&lt;&gt;100,"—",IF(N1073&gt;=4,"Champion",IF(N1073&gt;=3,"Entwicklung",IF(N1073&gt;=2,"Gefährdet","Abwanderung")))))))</f>
        <v/>
      </c>
    </row>
    <row r="1074" spans="2:15" ht="14.25" customHeight="1" x14ac:dyDescent="0.35">
      <c r="B1074" s="37" t="str">
        <f>IF(Kundendaten!C1075="","",Kundendaten!B1075)</f>
        <v/>
      </c>
      <c r="C1074" s="38" t="str">
        <f>IF(Kundendaten!C1075="","",IF(Kundendaten!C1075="","",Kundendaten!C1075))</f>
        <v/>
      </c>
      <c r="D1074" s="38" t="str">
        <f>IF(Kundendaten!C1075="","",IF(Kundendaten!D1075="","",Kundendaten!D1075))</f>
        <v/>
      </c>
      <c r="E1074" s="38" t="str">
        <f>IF(Kundendaten!C1075="","",IF(Kundendaten!E1075="","",Kundendaten!E1075))</f>
        <v/>
      </c>
      <c r="F1074" s="38" t="str">
        <f>IF(Kundendaten!C1075="","",IF(Kundendaten!F1075="","",Kundendaten!F1075))</f>
        <v/>
      </c>
      <c r="G1074" s="37" t="str">
        <f>IF(Kundendaten!C1075="","",IF(Kundendaten!G1075="","",Kundendaten!G1075))</f>
        <v/>
      </c>
      <c r="H1074" s="38" t="str">
        <f>IF(Kundendaten!C1075="","",IF(Kundendaten!H1075="","",Kundendaten!H1075))</f>
        <v/>
      </c>
      <c r="I1074" s="37" t="str">
        <f>IF(Kundendaten!C1075="","",IF(Kundendaten!I1075="","",IF(OR(UPPER(Kundendaten!I1075)="D",UPPER(Kundendaten!I1075)="DE",UPPER(Kundendaten!I1075)="DEU",UPPER(Kundendaten!I1075)="DEUTSCHLAND",UPPER(Kundendaten!I1075)="GERMANY",UPPER(Kundendaten!I1075)="GER"),"",IFERROR(UPPER(VLOOKUP(UPPER(Kundendaten!I1075),Laendercodes!$A:$B,2,FALSE())),UPPER(Kundendaten!I1075)))))</f>
        <v/>
      </c>
      <c r="J1074" s="59" t="str">
        <f>IF(Kundendaten!C1075="","",Einstellungen!$C$9-Kundendaten!J1075)</f>
        <v/>
      </c>
      <c r="K1074" s="37" t="str">
        <f>IF(Kundendaten!C1075="","",IF(J1074&lt;0,-1,IF(J1074&gt;Einstellungen!$C$11,0,IF(J1074&lt;=Einstellungen!$D$15,5,IF(J1074&lt;=Einstellungen!$D$16,4,IF(J1074&lt;=Einstellungen!$D$17,3,IF(J1074&lt;=Einstellungen!$D$18,2,1)))))))</f>
        <v/>
      </c>
      <c r="L1074" s="37" t="str">
        <f>IF(Kundendaten!C1075="","",IF(J1074&lt;0,-1,IF(J1074&gt;Einstellungen!$C$11,0,IF(Kundendaten!K1075&gt;=Einstellungen!$C$24,5,IF(Kundendaten!K1075&gt;=Einstellungen!$C$25,4,IF(Kundendaten!K1075&gt;=Einstellungen!$C$26,3,IF(Kundendaten!K1075&gt;=Einstellungen!$C$27,2,1)))))))</f>
        <v/>
      </c>
      <c r="M1074" s="37" t="str">
        <f>IF(Kundendaten!C1075="","",IF(J1074&lt;0,-1,IF(J1074&gt;Einstellungen!$C$11,0,IF(Kundendaten!L1075&gt;=Einstellungen!$C$32,5,IF(Kundendaten!L1075&gt;=Einstellungen!$C$33,4,IF(Kundendaten!L1075&gt;=Einstellungen!$C$34,3,IF(Kundendaten!L1075&gt;=Einstellungen!$C$35,2,1)))))))</f>
        <v/>
      </c>
      <c r="N1074" s="37" t="str">
        <f>IF(Kundendaten!C1075="","",IF(K1074=-1,"",IF(K1074=0,0,IF(SUM(Einstellungen!$G$15,Einstellungen!$G$24,Einstellungen!$G$32)&lt;&gt;100,"—",ROUND((K1074*Einstellungen!$G$15+L1074*Einstellungen!$G$24+M1074*Einstellungen!$G$32)/100,1)))))</f>
        <v/>
      </c>
      <c r="O1074" s="37" t="str">
        <f>IF(Kundendaten!C1075="","",IF(K1074=-1,"⚠ Datenfehler",IF(K1074=0,"Inaktiv",IF(SUM(Einstellungen!$G$15,Einstellungen!$G$24,Einstellungen!$G$32)&lt;&gt;100,"—",IF(N1074&gt;=4,"Champion",IF(N1074&gt;=3,"Entwicklung",IF(N1074&gt;=2,"Gefährdet","Abwanderung")))))))</f>
        <v/>
      </c>
    </row>
    <row r="1075" spans="2:15" ht="14.25" customHeight="1" x14ac:dyDescent="0.35">
      <c r="B1075" s="37" t="str">
        <f>IF(Kundendaten!C1076="","",Kundendaten!B1076)</f>
        <v/>
      </c>
      <c r="C1075" s="38" t="str">
        <f>IF(Kundendaten!C1076="","",IF(Kundendaten!C1076="","",Kundendaten!C1076))</f>
        <v/>
      </c>
      <c r="D1075" s="38" t="str">
        <f>IF(Kundendaten!C1076="","",IF(Kundendaten!D1076="","",Kundendaten!D1076))</f>
        <v/>
      </c>
      <c r="E1075" s="38" t="str">
        <f>IF(Kundendaten!C1076="","",IF(Kundendaten!E1076="","",Kundendaten!E1076))</f>
        <v/>
      </c>
      <c r="F1075" s="38" t="str">
        <f>IF(Kundendaten!C1076="","",IF(Kundendaten!F1076="","",Kundendaten!F1076))</f>
        <v/>
      </c>
      <c r="G1075" s="37" t="str">
        <f>IF(Kundendaten!C1076="","",IF(Kundendaten!G1076="","",Kundendaten!G1076))</f>
        <v/>
      </c>
      <c r="H1075" s="38" t="str">
        <f>IF(Kundendaten!C1076="","",IF(Kundendaten!H1076="","",Kundendaten!H1076))</f>
        <v/>
      </c>
      <c r="I1075" s="37" t="str">
        <f>IF(Kundendaten!C1076="","",IF(Kundendaten!I1076="","",IF(OR(UPPER(Kundendaten!I1076)="D",UPPER(Kundendaten!I1076)="DE",UPPER(Kundendaten!I1076)="DEU",UPPER(Kundendaten!I1076)="DEUTSCHLAND",UPPER(Kundendaten!I1076)="GERMANY",UPPER(Kundendaten!I1076)="GER"),"",IFERROR(UPPER(VLOOKUP(UPPER(Kundendaten!I1076),Laendercodes!$A:$B,2,FALSE())),UPPER(Kundendaten!I1076)))))</f>
        <v/>
      </c>
      <c r="J1075" s="59" t="str">
        <f>IF(Kundendaten!C1076="","",Einstellungen!$C$9-Kundendaten!J1076)</f>
        <v/>
      </c>
      <c r="K1075" s="37" t="str">
        <f>IF(Kundendaten!C1076="","",IF(J1075&lt;0,-1,IF(J1075&gt;Einstellungen!$C$11,0,IF(J1075&lt;=Einstellungen!$D$15,5,IF(J1075&lt;=Einstellungen!$D$16,4,IF(J1075&lt;=Einstellungen!$D$17,3,IF(J1075&lt;=Einstellungen!$D$18,2,1)))))))</f>
        <v/>
      </c>
      <c r="L1075" s="37" t="str">
        <f>IF(Kundendaten!C1076="","",IF(J1075&lt;0,-1,IF(J1075&gt;Einstellungen!$C$11,0,IF(Kundendaten!K1076&gt;=Einstellungen!$C$24,5,IF(Kundendaten!K1076&gt;=Einstellungen!$C$25,4,IF(Kundendaten!K1076&gt;=Einstellungen!$C$26,3,IF(Kundendaten!K1076&gt;=Einstellungen!$C$27,2,1)))))))</f>
        <v/>
      </c>
      <c r="M1075" s="37" t="str">
        <f>IF(Kundendaten!C1076="","",IF(J1075&lt;0,-1,IF(J1075&gt;Einstellungen!$C$11,0,IF(Kundendaten!L1076&gt;=Einstellungen!$C$32,5,IF(Kundendaten!L1076&gt;=Einstellungen!$C$33,4,IF(Kundendaten!L1076&gt;=Einstellungen!$C$34,3,IF(Kundendaten!L1076&gt;=Einstellungen!$C$35,2,1)))))))</f>
        <v/>
      </c>
      <c r="N1075" s="37" t="str">
        <f>IF(Kundendaten!C1076="","",IF(K1075=-1,"",IF(K1075=0,0,IF(SUM(Einstellungen!$G$15,Einstellungen!$G$24,Einstellungen!$G$32)&lt;&gt;100,"—",ROUND((K1075*Einstellungen!$G$15+L1075*Einstellungen!$G$24+M1075*Einstellungen!$G$32)/100,1)))))</f>
        <v/>
      </c>
      <c r="O1075" s="37" t="str">
        <f>IF(Kundendaten!C1076="","",IF(K1075=-1,"⚠ Datenfehler",IF(K1075=0,"Inaktiv",IF(SUM(Einstellungen!$G$15,Einstellungen!$G$24,Einstellungen!$G$32)&lt;&gt;100,"—",IF(N1075&gt;=4,"Champion",IF(N1075&gt;=3,"Entwicklung",IF(N1075&gt;=2,"Gefährdet","Abwanderung")))))))</f>
        <v/>
      </c>
    </row>
    <row r="1076" spans="2:15" ht="14.25" customHeight="1" x14ac:dyDescent="0.35">
      <c r="B1076" s="37" t="str">
        <f>IF(Kundendaten!C1077="","",Kundendaten!B1077)</f>
        <v/>
      </c>
      <c r="C1076" s="38" t="str">
        <f>IF(Kundendaten!C1077="","",IF(Kundendaten!C1077="","",Kundendaten!C1077))</f>
        <v/>
      </c>
      <c r="D1076" s="38" t="str">
        <f>IF(Kundendaten!C1077="","",IF(Kundendaten!D1077="","",Kundendaten!D1077))</f>
        <v/>
      </c>
      <c r="E1076" s="38" t="str">
        <f>IF(Kundendaten!C1077="","",IF(Kundendaten!E1077="","",Kundendaten!E1077))</f>
        <v/>
      </c>
      <c r="F1076" s="38" t="str">
        <f>IF(Kundendaten!C1077="","",IF(Kundendaten!F1077="","",Kundendaten!F1077))</f>
        <v/>
      </c>
      <c r="G1076" s="37" t="str">
        <f>IF(Kundendaten!C1077="","",IF(Kundendaten!G1077="","",Kundendaten!G1077))</f>
        <v/>
      </c>
      <c r="H1076" s="38" t="str">
        <f>IF(Kundendaten!C1077="","",IF(Kundendaten!H1077="","",Kundendaten!H1077))</f>
        <v/>
      </c>
      <c r="I1076" s="37" t="str">
        <f>IF(Kundendaten!C1077="","",IF(Kundendaten!I1077="","",IF(OR(UPPER(Kundendaten!I1077)="D",UPPER(Kundendaten!I1077)="DE",UPPER(Kundendaten!I1077)="DEU",UPPER(Kundendaten!I1077)="DEUTSCHLAND",UPPER(Kundendaten!I1077)="GERMANY",UPPER(Kundendaten!I1077)="GER"),"",IFERROR(UPPER(VLOOKUP(UPPER(Kundendaten!I1077),Laendercodes!$A:$B,2,FALSE())),UPPER(Kundendaten!I1077)))))</f>
        <v/>
      </c>
      <c r="J1076" s="59" t="str">
        <f>IF(Kundendaten!C1077="","",Einstellungen!$C$9-Kundendaten!J1077)</f>
        <v/>
      </c>
      <c r="K1076" s="37" t="str">
        <f>IF(Kundendaten!C1077="","",IF(J1076&lt;0,-1,IF(J1076&gt;Einstellungen!$C$11,0,IF(J1076&lt;=Einstellungen!$D$15,5,IF(J1076&lt;=Einstellungen!$D$16,4,IF(J1076&lt;=Einstellungen!$D$17,3,IF(J1076&lt;=Einstellungen!$D$18,2,1)))))))</f>
        <v/>
      </c>
      <c r="L1076" s="37" t="str">
        <f>IF(Kundendaten!C1077="","",IF(J1076&lt;0,-1,IF(J1076&gt;Einstellungen!$C$11,0,IF(Kundendaten!K1077&gt;=Einstellungen!$C$24,5,IF(Kundendaten!K1077&gt;=Einstellungen!$C$25,4,IF(Kundendaten!K1077&gt;=Einstellungen!$C$26,3,IF(Kundendaten!K1077&gt;=Einstellungen!$C$27,2,1)))))))</f>
        <v/>
      </c>
      <c r="M1076" s="37" t="str">
        <f>IF(Kundendaten!C1077="","",IF(J1076&lt;0,-1,IF(J1076&gt;Einstellungen!$C$11,0,IF(Kundendaten!L1077&gt;=Einstellungen!$C$32,5,IF(Kundendaten!L1077&gt;=Einstellungen!$C$33,4,IF(Kundendaten!L1077&gt;=Einstellungen!$C$34,3,IF(Kundendaten!L1077&gt;=Einstellungen!$C$35,2,1)))))))</f>
        <v/>
      </c>
      <c r="N1076" s="37" t="str">
        <f>IF(Kundendaten!C1077="","",IF(K1076=-1,"",IF(K1076=0,0,IF(SUM(Einstellungen!$G$15,Einstellungen!$G$24,Einstellungen!$G$32)&lt;&gt;100,"—",ROUND((K1076*Einstellungen!$G$15+L1076*Einstellungen!$G$24+M1076*Einstellungen!$G$32)/100,1)))))</f>
        <v/>
      </c>
      <c r="O1076" s="37" t="str">
        <f>IF(Kundendaten!C1077="","",IF(K1076=-1,"⚠ Datenfehler",IF(K1076=0,"Inaktiv",IF(SUM(Einstellungen!$G$15,Einstellungen!$G$24,Einstellungen!$G$32)&lt;&gt;100,"—",IF(N1076&gt;=4,"Champion",IF(N1076&gt;=3,"Entwicklung",IF(N1076&gt;=2,"Gefährdet","Abwanderung")))))))</f>
        <v/>
      </c>
    </row>
    <row r="1077" spans="2:15" ht="14.25" customHeight="1" x14ac:dyDescent="0.35">
      <c r="B1077" s="37" t="str">
        <f>IF(Kundendaten!C1078="","",Kundendaten!B1078)</f>
        <v/>
      </c>
      <c r="C1077" s="38" t="str">
        <f>IF(Kundendaten!C1078="","",IF(Kundendaten!C1078="","",Kundendaten!C1078))</f>
        <v/>
      </c>
      <c r="D1077" s="38" t="str">
        <f>IF(Kundendaten!C1078="","",IF(Kundendaten!D1078="","",Kundendaten!D1078))</f>
        <v/>
      </c>
      <c r="E1077" s="38" t="str">
        <f>IF(Kundendaten!C1078="","",IF(Kundendaten!E1078="","",Kundendaten!E1078))</f>
        <v/>
      </c>
      <c r="F1077" s="38" t="str">
        <f>IF(Kundendaten!C1078="","",IF(Kundendaten!F1078="","",Kundendaten!F1078))</f>
        <v/>
      </c>
      <c r="G1077" s="37" t="str">
        <f>IF(Kundendaten!C1078="","",IF(Kundendaten!G1078="","",Kundendaten!G1078))</f>
        <v/>
      </c>
      <c r="H1077" s="38" t="str">
        <f>IF(Kundendaten!C1078="","",IF(Kundendaten!H1078="","",Kundendaten!H1078))</f>
        <v/>
      </c>
      <c r="I1077" s="37" t="str">
        <f>IF(Kundendaten!C1078="","",IF(Kundendaten!I1078="","",IF(OR(UPPER(Kundendaten!I1078)="D",UPPER(Kundendaten!I1078)="DE",UPPER(Kundendaten!I1078)="DEU",UPPER(Kundendaten!I1078)="DEUTSCHLAND",UPPER(Kundendaten!I1078)="GERMANY",UPPER(Kundendaten!I1078)="GER"),"",IFERROR(UPPER(VLOOKUP(UPPER(Kundendaten!I1078),Laendercodes!$A:$B,2,FALSE())),UPPER(Kundendaten!I1078)))))</f>
        <v/>
      </c>
      <c r="J1077" s="59" t="str">
        <f>IF(Kundendaten!C1078="","",Einstellungen!$C$9-Kundendaten!J1078)</f>
        <v/>
      </c>
      <c r="K1077" s="37" t="str">
        <f>IF(Kundendaten!C1078="","",IF(J1077&lt;0,-1,IF(J1077&gt;Einstellungen!$C$11,0,IF(J1077&lt;=Einstellungen!$D$15,5,IF(J1077&lt;=Einstellungen!$D$16,4,IF(J1077&lt;=Einstellungen!$D$17,3,IF(J1077&lt;=Einstellungen!$D$18,2,1)))))))</f>
        <v/>
      </c>
      <c r="L1077" s="37" t="str">
        <f>IF(Kundendaten!C1078="","",IF(J1077&lt;0,-1,IF(J1077&gt;Einstellungen!$C$11,0,IF(Kundendaten!K1078&gt;=Einstellungen!$C$24,5,IF(Kundendaten!K1078&gt;=Einstellungen!$C$25,4,IF(Kundendaten!K1078&gt;=Einstellungen!$C$26,3,IF(Kundendaten!K1078&gt;=Einstellungen!$C$27,2,1)))))))</f>
        <v/>
      </c>
      <c r="M1077" s="37" t="str">
        <f>IF(Kundendaten!C1078="","",IF(J1077&lt;0,-1,IF(J1077&gt;Einstellungen!$C$11,0,IF(Kundendaten!L1078&gt;=Einstellungen!$C$32,5,IF(Kundendaten!L1078&gt;=Einstellungen!$C$33,4,IF(Kundendaten!L1078&gt;=Einstellungen!$C$34,3,IF(Kundendaten!L1078&gt;=Einstellungen!$C$35,2,1)))))))</f>
        <v/>
      </c>
      <c r="N1077" s="37" t="str">
        <f>IF(Kundendaten!C1078="","",IF(K1077=-1,"",IF(K1077=0,0,IF(SUM(Einstellungen!$G$15,Einstellungen!$G$24,Einstellungen!$G$32)&lt;&gt;100,"—",ROUND((K1077*Einstellungen!$G$15+L1077*Einstellungen!$G$24+M1077*Einstellungen!$G$32)/100,1)))))</f>
        <v/>
      </c>
      <c r="O1077" s="37" t="str">
        <f>IF(Kundendaten!C1078="","",IF(K1077=-1,"⚠ Datenfehler",IF(K1077=0,"Inaktiv",IF(SUM(Einstellungen!$G$15,Einstellungen!$G$24,Einstellungen!$G$32)&lt;&gt;100,"—",IF(N1077&gt;=4,"Champion",IF(N1077&gt;=3,"Entwicklung",IF(N1077&gt;=2,"Gefährdet","Abwanderung")))))))</f>
        <v/>
      </c>
    </row>
    <row r="1078" spans="2:15" ht="14.25" customHeight="1" x14ac:dyDescent="0.35">
      <c r="B1078" s="37" t="str">
        <f>IF(Kundendaten!C1079="","",Kundendaten!B1079)</f>
        <v/>
      </c>
      <c r="C1078" s="38" t="str">
        <f>IF(Kundendaten!C1079="","",IF(Kundendaten!C1079="","",Kundendaten!C1079))</f>
        <v/>
      </c>
      <c r="D1078" s="38" t="str">
        <f>IF(Kundendaten!C1079="","",IF(Kundendaten!D1079="","",Kundendaten!D1079))</f>
        <v/>
      </c>
      <c r="E1078" s="38" t="str">
        <f>IF(Kundendaten!C1079="","",IF(Kundendaten!E1079="","",Kundendaten!E1079))</f>
        <v/>
      </c>
      <c r="F1078" s="38" t="str">
        <f>IF(Kundendaten!C1079="","",IF(Kundendaten!F1079="","",Kundendaten!F1079))</f>
        <v/>
      </c>
      <c r="G1078" s="37" t="str">
        <f>IF(Kundendaten!C1079="","",IF(Kundendaten!G1079="","",Kundendaten!G1079))</f>
        <v/>
      </c>
      <c r="H1078" s="38" t="str">
        <f>IF(Kundendaten!C1079="","",IF(Kundendaten!H1079="","",Kundendaten!H1079))</f>
        <v/>
      </c>
      <c r="I1078" s="37" t="str">
        <f>IF(Kundendaten!C1079="","",IF(Kundendaten!I1079="","",IF(OR(UPPER(Kundendaten!I1079)="D",UPPER(Kundendaten!I1079)="DE",UPPER(Kundendaten!I1079)="DEU",UPPER(Kundendaten!I1079)="DEUTSCHLAND",UPPER(Kundendaten!I1079)="GERMANY",UPPER(Kundendaten!I1079)="GER"),"",IFERROR(UPPER(VLOOKUP(UPPER(Kundendaten!I1079),Laendercodes!$A:$B,2,FALSE())),UPPER(Kundendaten!I1079)))))</f>
        <v/>
      </c>
      <c r="J1078" s="59" t="str">
        <f>IF(Kundendaten!C1079="","",Einstellungen!$C$9-Kundendaten!J1079)</f>
        <v/>
      </c>
      <c r="K1078" s="37" t="str">
        <f>IF(Kundendaten!C1079="","",IF(J1078&lt;0,-1,IF(J1078&gt;Einstellungen!$C$11,0,IF(J1078&lt;=Einstellungen!$D$15,5,IF(J1078&lt;=Einstellungen!$D$16,4,IF(J1078&lt;=Einstellungen!$D$17,3,IF(J1078&lt;=Einstellungen!$D$18,2,1)))))))</f>
        <v/>
      </c>
      <c r="L1078" s="37" t="str">
        <f>IF(Kundendaten!C1079="","",IF(J1078&lt;0,-1,IF(J1078&gt;Einstellungen!$C$11,0,IF(Kundendaten!K1079&gt;=Einstellungen!$C$24,5,IF(Kundendaten!K1079&gt;=Einstellungen!$C$25,4,IF(Kundendaten!K1079&gt;=Einstellungen!$C$26,3,IF(Kundendaten!K1079&gt;=Einstellungen!$C$27,2,1)))))))</f>
        <v/>
      </c>
      <c r="M1078" s="37" t="str">
        <f>IF(Kundendaten!C1079="","",IF(J1078&lt;0,-1,IF(J1078&gt;Einstellungen!$C$11,0,IF(Kundendaten!L1079&gt;=Einstellungen!$C$32,5,IF(Kundendaten!L1079&gt;=Einstellungen!$C$33,4,IF(Kundendaten!L1079&gt;=Einstellungen!$C$34,3,IF(Kundendaten!L1079&gt;=Einstellungen!$C$35,2,1)))))))</f>
        <v/>
      </c>
      <c r="N1078" s="37" t="str">
        <f>IF(Kundendaten!C1079="","",IF(K1078=-1,"",IF(K1078=0,0,IF(SUM(Einstellungen!$G$15,Einstellungen!$G$24,Einstellungen!$G$32)&lt;&gt;100,"—",ROUND((K1078*Einstellungen!$G$15+L1078*Einstellungen!$G$24+M1078*Einstellungen!$G$32)/100,1)))))</f>
        <v/>
      </c>
      <c r="O1078" s="37" t="str">
        <f>IF(Kundendaten!C1079="","",IF(K1078=-1,"⚠ Datenfehler",IF(K1078=0,"Inaktiv",IF(SUM(Einstellungen!$G$15,Einstellungen!$G$24,Einstellungen!$G$32)&lt;&gt;100,"—",IF(N1078&gt;=4,"Champion",IF(N1078&gt;=3,"Entwicklung",IF(N1078&gt;=2,"Gefährdet","Abwanderung")))))))</f>
        <v/>
      </c>
    </row>
    <row r="1079" spans="2:15" ht="14.25" customHeight="1" x14ac:dyDescent="0.35">
      <c r="B1079" s="37" t="str">
        <f>IF(Kundendaten!C1080="","",Kundendaten!B1080)</f>
        <v/>
      </c>
      <c r="C1079" s="38" t="str">
        <f>IF(Kundendaten!C1080="","",IF(Kundendaten!C1080="","",Kundendaten!C1080))</f>
        <v/>
      </c>
      <c r="D1079" s="38" t="str">
        <f>IF(Kundendaten!C1080="","",IF(Kundendaten!D1080="","",Kundendaten!D1080))</f>
        <v/>
      </c>
      <c r="E1079" s="38" t="str">
        <f>IF(Kundendaten!C1080="","",IF(Kundendaten!E1080="","",Kundendaten!E1080))</f>
        <v/>
      </c>
      <c r="F1079" s="38" t="str">
        <f>IF(Kundendaten!C1080="","",IF(Kundendaten!F1080="","",Kundendaten!F1080))</f>
        <v/>
      </c>
      <c r="G1079" s="37" t="str">
        <f>IF(Kundendaten!C1080="","",IF(Kundendaten!G1080="","",Kundendaten!G1080))</f>
        <v/>
      </c>
      <c r="H1079" s="38" t="str">
        <f>IF(Kundendaten!C1080="","",IF(Kundendaten!H1080="","",Kundendaten!H1080))</f>
        <v/>
      </c>
      <c r="I1079" s="37" t="str">
        <f>IF(Kundendaten!C1080="","",IF(Kundendaten!I1080="","",IF(OR(UPPER(Kundendaten!I1080)="D",UPPER(Kundendaten!I1080)="DE",UPPER(Kundendaten!I1080)="DEU",UPPER(Kundendaten!I1080)="DEUTSCHLAND",UPPER(Kundendaten!I1080)="GERMANY",UPPER(Kundendaten!I1080)="GER"),"",IFERROR(UPPER(VLOOKUP(UPPER(Kundendaten!I1080),Laendercodes!$A:$B,2,FALSE())),UPPER(Kundendaten!I1080)))))</f>
        <v/>
      </c>
      <c r="J1079" s="59" t="str">
        <f>IF(Kundendaten!C1080="","",Einstellungen!$C$9-Kundendaten!J1080)</f>
        <v/>
      </c>
      <c r="K1079" s="37" t="str">
        <f>IF(Kundendaten!C1080="","",IF(J1079&lt;0,-1,IF(J1079&gt;Einstellungen!$C$11,0,IF(J1079&lt;=Einstellungen!$D$15,5,IF(J1079&lt;=Einstellungen!$D$16,4,IF(J1079&lt;=Einstellungen!$D$17,3,IF(J1079&lt;=Einstellungen!$D$18,2,1)))))))</f>
        <v/>
      </c>
      <c r="L1079" s="37" t="str">
        <f>IF(Kundendaten!C1080="","",IF(J1079&lt;0,-1,IF(J1079&gt;Einstellungen!$C$11,0,IF(Kundendaten!K1080&gt;=Einstellungen!$C$24,5,IF(Kundendaten!K1080&gt;=Einstellungen!$C$25,4,IF(Kundendaten!K1080&gt;=Einstellungen!$C$26,3,IF(Kundendaten!K1080&gt;=Einstellungen!$C$27,2,1)))))))</f>
        <v/>
      </c>
      <c r="M1079" s="37" t="str">
        <f>IF(Kundendaten!C1080="","",IF(J1079&lt;0,-1,IF(J1079&gt;Einstellungen!$C$11,0,IF(Kundendaten!L1080&gt;=Einstellungen!$C$32,5,IF(Kundendaten!L1080&gt;=Einstellungen!$C$33,4,IF(Kundendaten!L1080&gt;=Einstellungen!$C$34,3,IF(Kundendaten!L1080&gt;=Einstellungen!$C$35,2,1)))))))</f>
        <v/>
      </c>
      <c r="N1079" s="37" t="str">
        <f>IF(Kundendaten!C1080="","",IF(K1079=-1,"",IF(K1079=0,0,IF(SUM(Einstellungen!$G$15,Einstellungen!$G$24,Einstellungen!$G$32)&lt;&gt;100,"—",ROUND((K1079*Einstellungen!$G$15+L1079*Einstellungen!$G$24+M1079*Einstellungen!$G$32)/100,1)))))</f>
        <v/>
      </c>
      <c r="O1079" s="37" t="str">
        <f>IF(Kundendaten!C1080="","",IF(K1079=-1,"⚠ Datenfehler",IF(K1079=0,"Inaktiv",IF(SUM(Einstellungen!$G$15,Einstellungen!$G$24,Einstellungen!$G$32)&lt;&gt;100,"—",IF(N1079&gt;=4,"Champion",IF(N1079&gt;=3,"Entwicklung",IF(N1079&gt;=2,"Gefährdet","Abwanderung")))))))</f>
        <v/>
      </c>
    </row>
    <row r="1080" spans="2:15" ht="14.25" customHeight="1" x14ac:dyDescent="0.35">
      <c r="B1080" s="37" t="str">
        <f>IF(Kundendaten!C1081="","",Kundendaten!B1081)</f>
        <v/>
      </c>
      <c r="C1080" s="38" t="str">
        <f>IF(Kundendaten!C1081="","",IF(Kundendaten!C1081="","",Kundendaten!C1081))</f>
        <v/>
      </c>
      <c r="D1080" s="38" t="str">
        <f>IF(Kundendaten!C1081="","",IF(Kundendaten!D1081="","",Kundendaten!D1081))</f>
        <v/>
      </c>
      <c r="E1080" s="38" t="str">
        <f>IF(Kundendaten!C1081="","",IF(Kundendaten!E1081="","",Kundendaten!E1081))</f>
        <v/>
      </c>
      <c r="F1080" s="38" t="str">
        <f>IF(Kundendaten!C1081="","",IF(Kundendaten!F1081="","",Kundendaten!F1081))</f>
        <v/>
      </c>
      <c r="G1080" s="37" t="str">
        <f>IF(Kundendaten!C1081="","",IF(Kundendaten!G1081="","",Kundendaten!G1081))</f>
        <v/>
      </c>
      <c r="H1080" s="38" t="str">
        <f>IF(Kundendaten!C1081="","",IF(Kundendaten!H1081="","",Kundendaten!H1081))</f>
        <v/>
      </c>
      <c r="I1080" s="37" t="str">
        <f>IF(Kundendaten!C1081="","",IF(Kundendaten!I1081="","",IF(OR(UPPER(Kundendaten!I1081)="D",UPPER(Kundendaten!I1081)="DE",UPPER(Kundendaten!I1081)="DEU",UPPER(Kundendaten!I1081)="DEUTSCHLAND",UPPER(Kundendaten!I1081)="GERMANY",UPPER(Kundendaten!I1081)="GER"),"",IFERROR(UPPER(VLOOKUP(UPPER(Kundendaten!I1081),Laendercodes!$A:$B,2,FALSE())),UPPER(Kundendaten!I1081)))))</f>
        <v/>
      </c>
      <c r="J1080" s="59" t="str">
        <f>IF(Kundendaten!C1081="","",Einstellungen!$C$9-Kundendaten!J1081)</f>
        <v/>
      </c>
      <c r="K1080" s="37" t="str">
        <f>IF(Kundendaten!C1081="","",IF(J1080&lt;0,-1,IF(J1080&gt;Einstellungen!$C$11,0,IF(J1080&lt;=Einstellungen!$D$15,5,IF(J1080&lt;=Einstellungen!$D$16,4,IF(J1080&lt;=Einstellungen!$D$17,3,IF(J1080&lt;=Einstellungen!$D$18,2,1)))))))</f>
        <v/>
      </c>
      <c r="L1080" s="37" t="str">
        <f>IF(Kundendaten!C1081="","",IF(J1080&lt;0,-1,IF(J1080&gt;Einstellungen!$C$11,0,IF(Kundendaten!K1081&gt;=Einstellungen!$C$24,5,IF(Kundendaten!K1081&gt;=Einstellungen!$C$25,4,IF(Kundendaten!K1081&gt;=Einstellungen!$C$26,3,IF(Kundendaten!K1081&gt;=Einstellungen!$C$27,2,1)))))))</f>
        <v/>
      </c>
      <c r="M1080" s="37" t="str">
        <f>IF(Kundendaten!C1081="","",IF(J1080&lt;0,-1,IF(J1080&gt;Einstellungen!$C$11,0,IF(Kundendaten!L1081&gt;=Einstellungen!$C$32,5,IF(Kundendaten!L1081&gt;=Einstellungen!$C$33,4,IF(Kundendaten!L1081&gt;=Einstellungen!$C$34,3,IF(Kundendaten!L1081&gt;=Einstellungen!$C$35,2,1)))))))</f>
        <v/>
      </c>
      <c r="N1080" s="37" t="str">
        <f>IF(Kundendaten!C1081="","",IF(K1080=-1,"",IF(K1080=0,0,IF(SUM(Einstellungen!$G$15,Einstellungen!$G$24,Einstellungen!$G$32)&lt;&gt;100,"—",ROUND((K1080*Einstellungen!$G$15+L1080*Einstellungen!$G$24+M1080*Einstellungen!$G$32)/100,1)))))</f>
        <v/>
      </c>
      <c r="O1080" s="37" t="str">
        <f>IF(Kundendaten!C1081="","",IF(K1080=-1,"⚠ Datenfehler",IF(K1080=0,"Inaktiv",IF(SUM(Einstellungen!$G$15,Einstellungen!$G$24,Einstellungen!$G$32)&lt;&gt;100,"—",IF(N1080&gt;=4,"Champion",IF(N1080&gt;=3,"Entwicklung",IF(N1080&gt;=2,"Gefährdet","Abwanderung")))))))</f>
        <v/>
      </c>
    </row>
    <row r="1081" spans="2:15" ht="14.25" customHeight="1" x14ac:dyDescent="0.35">
      <c r="B1081" s="37" t="str">
        <f>IF(Kundendaten!C1082="","",Kundendaten!B1082)</f>
        <v/>
      </c>
      <c r="C1081" s="38" t="str">
        <f>IF(Kundendaten!C1082="","",IF(Kundendaten!C1082="","",Kundendaten!C1082))</f>
        <v/>
      </c>
      <c r="D1081" s="38" t="str">
        <f>IF(Kundendaten!C1082="","",IF(Kundendaten!D1082="","",Kundendaten!D1082))</f>
        <v/>
      </c>
      <c r="E1081" s="38" t="str">
        <f>IF(Kundendaten!C1082="","",IF(Kundendaten!E1082="","",Kundendaten!E1082))</f>
        <v/>
      </c>
      <c r="F1081" s="38" t="str">
        <f>IF(Kundendaten!C1082="","",IF(Kundendaten!F1082="","",Kundendaten!F1082))</f>
        <v/>
      </c>
      <c r="G1081" s="37" t="str">
        <f>IF(Kundendaten!C1082="","",IF(Kundendaten!G1082="","",Kundendaten!G1082))</f>
        <v/>
      </c>
      <c r="H1081" s="38" t="str">
        <f>IF(Kundendaten!C1082="","",IF(Kundendaten!H1082="","",Kundendaten!H1082))</f>
        <v/>
      </c>
      <c r="I1081" s="37" t="str">
        <f>IF(Kundendaten!C1082="","",IF(Kundendaten!I1082="","",IF(OR(UPPER(Kundendaten!I1082)="D",UPPER(Kundendaten!I1082)="DE",UPPER(Kundendaten!I1082)="DEU",UPPER(Kundendaten!I1082)="DEUTSCHLAND",UPPER(Kundendaten!I1082)="GERMANY",UPPER(Kundendaten!I1082)="GER"),"",IFERROR(UPPER(VLOOKUP(UPPER(Kundendaten!I1082),Laendercodes!$A:$B,2,FALSE())),UPPER(Kundendaten!I1082)))))</f>
        <v/>
      </c>
      <c r="J1081" s="59" t="str">
        <f>IF(Kundendaten!C1082="","",Einstellungen!$C$9-Kundendaten!J1082)</f>
        <v/>
      </c>
      <c r="K1081" s="37" t="str">
        <f>IF(Kundendaten!C1082="","",IF(J1081&lt;0,-1,IF(J1081&gt;Einstellungen!$C$11,0,IF(J1081&lt;=Einstellungen!$D$15,5,IF(J1081&lt;=Einstellungen!$D$16,4,IF(J1081&lt;=Einstellungen!$D$17,3,IF(J1081&lt;=Einstellungen!$D$18,2,1)))))))</f>
        <v/>
      </c>
      <c r="L1081" s="37" t="str">
        <f>IF(Kundendaten!C1082="","",IF(J1081&lt;0,-1,IF(J1081&gt;Einstellungen!$C$11,0,IF(Kundendaten!K1082&gt;=Einstellungen!$C$24,5,IF(Kundendaten!K1082&gt;=Einstellungen!$C$25,4,IF(Kundendaten!K1082&gt;=Einstellungen!$C$26,3,IF(Kundendaten!K1082&gt;=Einstellungen!$C$27,2,1)))))))</f>
        <v/>
      </c>
      <c r="M1081" s="37" t="str">
        <f>IF(Kundendaten!C1082="","",IF(J1081&lt;0,-1,IF(J1081&gt;Einstellungen!$C$11,0,IF(Kundendaten!L1082&gt;=Einstellungen!$C$32,5,IF(Kundendaten!L1082&gt;=Einstellungen!$C$33,4,IF(Kundendaten!L1082&gt;=Einstellungen!$C$34,3,IF(Kundendaten!L1082&gt;=Einstellungen!$C$35,2,1)))))))</f>
        <v/>
      </c>
      <c r="N1081" s="37" t="str">
        <f>IF(Kundendaten!C1082="","",IF(K1081=-1,"",IF(K1081=0,0,IF(SUM(Einstellungen!$G$15,Einstellungen!$G$24,Einstellungen!$G$32)&lt;&gt;100,"—",ROUND((K1081*Einstellungen!$G$15+L1081*Einstellungen!$G$24+M1081*Einstellungen!$G$32)/100,1)))))</f>
        <v/>
      </c>
      <c r="O1081" s="37" t="str">
        <f>IF(Kundendaten!C1082="","",IF(K1081=-1,"⚠ Datenfehler",IF(K1081=0,"Inaktiv",IF(SUM(Einstellungen!$G$15,Einstellungen!$G$24,Einstellungen!$G$32)&lt;&gt;100,"—",IF(N1081&gt;=4,"Champion",IF(N1081&gt;=3,"Entwicklung",IF(N1081&gt;=2,"Gefährdet","Abwanderung")))))))</f>
        <v/>
      </c>
    </row>
    <row r="1082" spans="2:15" ht="14.25" customHeight="1" x14ac:dyDescent="0.35">
      <c r="B1082" s="37" t="str">
        <f>IF(Kundendaten!C1083="","",Kundendaten!B1083)</f>
        <v/>
      </c>
      <c r="C1082" s="38" t="str">
        <f>IF(Kundendaten!C1083="","",IF(Kundendaten!C1083="","",Kundendaten!C1083))</f>
        <v/>
      </c>
      <c r="D1082" s="38" t="str">
        <f>IF(Kundendaten!C1083="","",IF(Kundendaten!D1083="","",Kundendaten!D1083))</f>
        <v/>
      </c>
      <c r="E1082" s="38" t="str">
        <f>IF(Kundendaten!C1083="","",IF(Kundendaten!E1083="","",Kundendaten!E1083))</f>
        <v/>
      </c>
      <c r="F1082" s="38" t="str">
        <f>IF(Kundendaten!C1083="","",IF(Kundendaten!F1083="","",Kundendaten!F1083))</f>
        <v/>
      </c>
      <c r="G1082" s="37" t="str">
        <f>IF(Kundendaten!C1083="","",IF(Kundendaten!G1083="","",Kundendaten!G1083))</f>
        <v/>
      </c>
      <c r="H1082" s="38" t="str">
        <f>IF(Kundendaten!C1083="","",IF(Kundendaten!H1083="","",Kundendaten!H1083))</f>
        <v/>
      </c>
      <c r="I1082" s="37" t="str">
        <f>IF(Kundendaten!C1083="","",IF(Kundendaten!I1083="","",IF(OR(UPPER(Kundendaten!I1083)="D",UPPER(Kundendaten!I1083)="DE",UPPER(Kundendaten!I1083)="DEU",UPPER(Kundendaten!I1083)="DEUTSCHLAND",UPPER(Kundendaten!I1083)="GERMANY",UPPER(Kundendaten!I1083)="GER"),"",IFERROR(UPPER(VLOOKUP(UPPER(Kundendaten!I1083),Laendercodes!$A:$B,2,FALSE())),UPPER(Kundendaten!I1083)))))</f>
        <v/>
      </c>
      <c r="J1082" s="59" t="str">
        <f>IF(Kundendaten!C1083="","",Einstellungen!$C$9-Kundendaten!J1083)</f>
        <v/>
      </c>
      <c r="K1082" s="37" t="str">
        <f>IF(Kundendaten!C1083="","",IF(J1082&lt;0,-1,IF(J1082&gt;Einstellungen!$C$11,0,IF(J1082&lt;=Einstellungen!$D$15,5,IF(J1082&lt;=Einstellungen!$D$16,4,IF(J1082&lt;=Einstellungen!$D$17,3,IF(J1082&lt;=Einstellungen!$D$18,2,1)))))))</f>
        <v/>
      </c>
      <c r="L1082" s="37" t="str">
        <f>IF(Kundendaten!C1083="","",IF(J1082&lt;0,-1,IF(J1082&gt;Einstellungen!$C$11,0,IF(Kundendaten!K1083&gt;=Einstellungen!$C$24,5,IF(Kundendaten!K1083&gt;=Einstellungen!$C$25,4,IF(Kundendaten!K1083&gt;=Einstellungen!$C$26,3,IF(Kundendaten!K1083&gt;=Einstellungen!$C$27,2,1)))))))</f>
        <v/>
      </c>
      <c r="M1082" s="37" t="str">
        <f>IF(Kundendaten!C1083="","",IF(J1082&lt;0,-1,IF(J1082&gt;Einstellungen!$C$11,0,IF(Kundendaten!L1083&gt;=Einstellungen!$C$32,5,IF(Kundendaten!L1083&gt;=Einstellungen!$C$33,4,IF(Kundendaten!L1083&gt;=Einstellungen!$C$34,3,IF(Kundendaten!L1083&gt;=Einstellungen!$C$35,2,1)))))))</f>
        <v/>
      </c>
      <c r="N1082" s="37" t="str">
        <f>IF(Kundendaten!C1083="","",IF(K1082=-1,"",IF(K1082=0,0,IF(SUM(Einstellungen!$G$15,Einstellungen!$G$24,Einstellungen!$G$32)&lt;&gt;100,"—",ROUND((K1082*Einstellungen!$G$15+L1082*Einstellungen!$G$24+M1082*Einstellungen!$G$32)/100,1)))))</f>
        <v/>
      </c>
      <c r="O1082" s="37" t="str">
        <f>IF(Kundendaten!C1083="","",IF(K1082=-1,"⚠ Datenfehler",IF(K1082=0,"Inaktiv",IF(SUM(Einstellungen!$G$15,Einstellungen!$G$24,Einstellungen!$G$32)&lt;&gt;100,"—",IF(N1082&gt;=4,"Champion",IF(N1082&gt;=3,"Entwicklung",IF(N1082&gt;=2,"Gefährdet","Abwanderung")))))))</f>
        <v/>
      </c>
    </row>
    <row r="1083" spans="2:15" ht="14.25" customHeight="1" x14ac:dyDescent="0.35">
      <c r="B1083" s="37" t="str">
        <f>IF(Kundendaten!C1084="","",Kundendaten!B1084)</f>
        <v/>
      </c>
      <c r="C1083" s="38" t="str">
        <f>IF(Kundendaten!C1084="","",IF(Kundendaten!C1084="","",Kundendaten!C1084))</f>
        <v/>
      </c>
      <c r="D1083" s="38" t="str">
        <f>IF(Kundendaten!C1084="","",IF(Kundendaten!D1084="","",Kundendaten!D1084))</f>
        <v/>
      </c>
      <c r="E1083" s="38" t="str">
        <f>IF(Kundendaten!C1084="","",IF(Kundendaten!E1084="","",Kundendaten!E1084))</f>
        <v/>
      </c>
      <c r="F1083" s="38" t="str">
        <f>IF(Kundendaten!C1084="","",IF(Kundendaten!F1084="","",Kundendaten!F1084))</f>
        <v/>
      </c>
      <c r="G1083" s="37" t="str">
        <f>IF(Kundendaten!C1084="","",IF(Kundendaten!G1084="","",Kundendaten!G1084))</f>
        <v/>
      </c>
      <c r="H1083" s="38" t="str">
        <f>IF(Kundendaten!C1084="","",IF(Kundendaten!H1084="","",Kundendaten!H1084))</f>
        <v/>
      </c>
      <c r="I1083" s="37" t="str">
        <f>IF(Kundendaten!C1084="","",IF(Kundendaten!I1084="","",IF(OR(UPPER(Kundendaten!I1084)="D",UPPER(Kundendaten!I1084)="DE",UPPER(Kundendaten!I1084)="DEU",UPPER(Kundendaten!I1084)="DEUTSCHLAND",UPPER(Kundendaten!I1084)="GERMANY",UPPER(Kundendaten!I1084)="GER"),"",IFERROR(UPPER(VLOOKUP(UPPER(Kundendaten!I1084),Laendercodes!$A:$B,2,FALSE())),UPPER(Kundendaten!I1084)))))</f>
        <v/>
      </c>
      <c r="J1083" s="59" t="str">
        <f>IF(Kundendaten!C1084="","",Einstellungen!$C$9-Kundendaten!J1084)</f>
        <v/>
      </c>
      <c r="K1083" s="37" t="str">
        <f>IF(Kundendaten!C1084="","",IF(J1083&lt;0,-1,IF(J1083&gt;Einstellungen!$C$11,0,IF(J1083&lt;=Einstellungen!$D$15,5,IF(J1083&lt;=Einstellungen!$D$16,4,IF(J1083&lt;=Einstellungen!$D$17,3,IF(J1083&lt;=Einstellungen!$D$18,2,1)))))))</f>
        <v/>
      </c>
      <c r="L1083" s="37" t="str">
        <f>IF(Kundendaten!C1084="","",IF(J1083&lt;0,-1,IF(J1083&gt;Einstellungen!$C$11,0,IF(Kundendaten!K1084&gt;=Einstellungen!$C$24,5,IF(Kundendaten!K1084&gt;=Einstellungen!$C$25,4,IF(Kundendaten!K1084&gt;=Einstellungen!$C$26,3,IF(Kundendaten!K1084&gt;=Einstellungen!$C$27,2,1)))))))</f>
        <v/>
      </c>
      <c r="M1083" s="37" t="str">
        <f>IF(Kundendaten!C1084="","",IF(J1083&lt;0,-1,IF(J1083&gt;Einstellungen!$C$11,0,IF(Kundendaten!L1084&gt;=Einstellungen!$C$32,5,IF(Kundendaten!L1084&gt;=Einstellungen!$C$33,4,IF(Kundendaten!L1084&gt;=Einstellungen!$C$34,3,IF(Kundendaten!L1084&gt;=Einstellungen!$C$35,2,1)))))))</f>
        <v/>
      </c>
      <c r="N1083" s="37" t="str">
        <f>IF(Kundendaten!C1084="","",IF(K1083=-1,"",IF(K1083=0,0,IF(SUM(Einstellungen!$G$15,Einstellungen!$G$24,Einstellungen!$G$32)&lt;&gt;100,"—",ROUND((K1083*Einstellungen!$G$15+L1083*Einstellungen!$G$24+M1083*Einstellungen!$G$32)/100,1)))))</f>
        <v/>
      </c>
      <c r="O1083" s="37" t="str">
        <f>IF(Kundendaten!C1084="","",IF(K1083=-1,"⚠ Datenfehler",IF(K1083=0,"Inaktiv",IF(SUM(Einstellungen!$G$15,Einstellungen!$G$24,Einstellungen!$G$32)&lt;&gt;100,"—",IF(N1083&gt;=4,"Champion",IF(N1083&gt;=3,"Entwicklung",IF(N1083&gt;=2,"Gefährdet","Abwanderung")))))))</f>
        <v/>
      </c>
    </row>
    <row r="1084" spans="2:15" ht="14.25" customHeight="1" x14ac:dyDescent="0.35">
      <c r="B1084" s="37" t="str">
        <f>IF(Kundendaten!C1085="","",Kundendaten!B1085)</f>
        <v/>
      </c>
      <c r="C1084" s="38" t="str">
        <f>IF(Kundendaten!C1085="","",IF(Kundendaten!C1085="","",Kundendaten!C1085))</f>
        <v/>
      </c>
      <c r="D1084" s="38" t="str">
        <f>IF(Kundendaten!C1085="","",IF(Kundendaten!D1085="","",Kundendaten!D1085))</f>
        <v/>
      </c>
      <c r="E1084" s="38" t="str">
        <f>IF(Kundendaten!C1085="","",IF(Kundendaten!E1085="","",Kundendaten!E1085))</f>
        <v/>
      </c>
      <c r="F1084" s="38" t="str">
        <f>IF(Kundendaten!C1085="","",IF(Kundendaten!F1085="","",Kundendaten!F1085))</f>
        <v/>
      </c>
      <c r="G1084" s="37" t="str">
        <f>IF(Kundendaten!C1085="","",IF(Kundendaten!G1085="","",Kundendaten!G1085))</f>
        <v/>
      </c>
      <c r="H1084" s="38" t="str">
        <f>IF(Kundendaten!C1085="","",IF(Kundendaten!H1085="","",Kundendaten!H1085))</f>
        <v/>
      </c>
      <c r="I1084" s="37" t="str">
        <f>IF(Kundendaten!C1085="","",IF(Kundendaten!I1085="","",IF(OR(UPPER(Kundendaten!I1085)="D",UPPER(Kundendaten!I1085)="DE",UPPER(Kundendaten!I1085)="DEU",UPPER(Kundendaten!I1085)="DEUTSCHLAND",UPPER(Kundendaten!I1085)="GERMANY",UPPER(Kundendaten!I1085)="GER"),"",IFERROR(UPPER(VLOOKUP(UPPER(Kundendaten!I1085),Laendercodes!$A:$B,2,FALSE())),UPPER(Kundendaten!I1085)))))</f>
        <v/>
      </c>
      <c r="J1084" s="59" t="str">
        <f>IF(Kundendaten!C1085="","",Einstellungen!$C$9-Kundendaten!J1085)</f>
        <v/>
      </c>
      <c r="K1084" s="37" t="str">
        <f>IF(Kundendaten!C1085="","",IF(J1084&lt;0,-1,IF(J1084&gt;Einstellungen!$C$11,0,IF(J1084&lt;=Einstellungen!$D$15,5,IF(J1084&lt;=Einstellungen!$D$16,4,IF(J1084&lt;=Einstellungen!$D$17,3,IF(J1084&lt;=Einstellungen!$D$18,2,1)))))))</f>
        <v/>
      </c>
      <c r="L1084" s="37" t="str">
        <f>IF(Kundendaten!C1085="","",IF(J1084&lt;0,-1,IF(J1084&gt;Einstellungen!$C$11,0,IF(Kundendaten!K1085&gt;=Einstellungen!$C$24,5,IF(Kundendaten!K1085&gt;=Einstellungen!$C$25,4,IF(Kundendaten!K1085&gt;=Einstellungen!$C$26,3,IF(Kundendaten!K1085&gt;=Einstellungen!$C$27,2,1)))))))</f>
        <v/>
      </c>
      <c r="M1084" s="37" t="str">
        <f>IF(Kundendaten!C1085="","",IF(J1084&lt;0,-1,IF(J1084&gt;Einstellungen!$C$11,0,IF(Kundendaten!L1085&gt;=Einstellungen!$C$32,5,IF(Kundendaten!L1085&gt;=Einstellungen!$C$33,4,IF(Kundendaten!L1085&gt;=Einstellungen!$C$34,3,IF(Kundendaten!L1085&gt;=Einstellungen!$C$35,2,1)))))))</f>
        <v/>
      </c>
      <c r="N1084" s="37" t="str">
        <f>IF(Kundendaten!C1085="","",IF(K1084=-1,"",IF(K1084=0,0,IF(SUM(Einstellungen!$G$15,Einstellungen!$G$24,Einstellungen!$G$32)&lt;&gt;100,"—",ROUND((K1084*Einstellungen!$G$15+L1084*Einstellungen!$G$24+M1084*Einstellungen!$G$32)/100,1)))))</f>
        <v/>
      </c>
      <c r="O1084" s="37" t="str">
        <f>IF(Kundendaten!C1085="","",IF(K1084=-1,"⚠ Datenfehler",IF(K1084=0,"Inaktiv",IF(SUM(Einstellungen!$G$15,Einstellungen!$G$24,Einstellungen!$G$32)&lt;&gt;100,"—",IF(N1084&gt;=4,"Champion",IF(N1084&gt;=3,"Entwicklung",IF(N1084&gt;=2,"Gefährdet","Abwanderung")))))))</f>
        <v/>
      </c>
    </row>
    <row r="1085" spans="2:15" ht="14.25" customHeight="1" x14ac:dyDescent="0.35">
      <c r="B1085" s="37" t="str">
        <f>IF(Kundendaten!C1086="","",Kundendaten!B1086)</f>
        <v/>
      </c>
      <c r="C1085" s="38" t="str">
        <f>IF(Kundendaten!C1086="","",IF(Kundendaten!C1086="","",Kundendaten!C1086))</f>
        <v/>
      </c>
      <c r="D1085" s="38" t="str">
        <f>IF(Kundendaten!C1086="","",IF(Kundendaten!D1086="","",Kundendaten!D1086))</f>
        <v/>
      </c>
      <c r="E1085" s="38" t="str">
        <f>IF(Kundendaten!C1086="","",IF(Kundendaten!E1086="","",Kundendaten!E1086))</f>
        <v/>
      </c>
      <c r="F1085" s="38" t="str">
        <f>IF(Kundendaten!C1086="","",IF(Kundendaten!F1086="","",Kundendaten!F1086))</f>
        <v/>
      </c>
      <c r="G1085" s="37" t="str">
        <f>IF(Kundendaten!C1086="","",IF(Kundendaten!G1086="","",Kundendaten!G1086))</f>
        <v/>
      </c>
      <c r="H1085" s="38" t="str">
        <f>IF(Kundendaten!C1086="","",IF(Kundendaten!H1086="","",Kundendaten!H1086))</f>
        <v/>
      </c>
      <c r="I1085" s="37" t="str">
        <f>IF(Kundendaten!C1086="","",IF(Kundendaten!I1086="","",IF(OR(UPPER(Kundendaten!I1086)="D",UPPER(Kundendaten!I1086)="DE",UPPER(Kundendaten!I1086)="DEU",UPPER(Kundendaten!I1086)="DEUTSCHLAND",UPPER(Kundendaten!I1086)="GERMANY",UPPER(Kundendaten!I1086)="GER"),"",IFERROR(UPPER(VLOOKUP(UPPER(Kundendaten!I1086),Laendercodes!$A:$B,2,FALSE())),UPPER(Kundendaten!I1086)))))</f>
        <v/>
      </c>
      <c r="J1085" s="59" t="str">
        <f>IF(Kundendaten!C1086="","",Einstellungen!$C$9-Kundendaten!J1086)</f>
        <v/>
      </c>
      <c r="K1085" s="37" t="str">
        <f>IF(Kundendaten!C1086="","",IF(J1085&lt;0,-1,IF(J1085&gt;Einstellungen!$C$11,0,IF(J1085&lt;=Einstellungen!$D$15,5,IF(J1085&lt;=Einstellungen!$D$16,4,IF(J1085&lt;=Einstellungen!$D$17,3,IF(J1085&lt;=Einstellungen!$D$18,2,1)))))))</f>
        <v/>
      </c>
      <c r="L1085" s="37" t="str">
        <f>IF(Kundendaten!C1086="","",IF(J1085&lt;0,-1,IF(J1085&gt;Einstellungen!$C$11,0,IF(Kundendaten!K1086&gt;=Einstellungen!$C$24,5,IF(Kundendaten!K1086&gt;=Einstellungen!$C$25,4,IF(Kundendaten!K1086&gt;=Einstellungen!$C$26,3,IF(Kundendaten!K1086&gt;=Einstellungen!$C$27,2,1)))))))</f>
        <v/>
      </c>
      <c r="M1085" s="37" t="str">
        <f>IF(Kundendaten!C1086="","",IF(J1085&lt;0,-1,IF(J1085&gt;Einstellungen!$C$11,0,IF(Kundendaten!L1086&gt;=Einstellungen!$C$32,5,IF(Kundendaten!L1086&gt;=Einstellungen!$C$33,4,IF(Kundendaten!L1086&gt;=Einstellungen!$C$34,3,IF(Kundendaten!L1086&gt;=Einstellungen!$C$35,2,1)))))))</f>
        <v/>
      </c>
      <c r="N1085" s="37" t="str">
        <f>IF(Kundendaten!C1086="","",IF(K1085=-1,"",IF(K1085=0,0,IF(SUM(Einstellungen!$G$15,Einstellungen!$G$24,Einstellungen!$G$32)&lt;&gt;100,"—",ROUND((K1085*Einstellungen!$G$15+L1085*Einstellungen!$G$24+M1085*Einstellungen!$G$32)/100,1)))))</f>
        <v/>
      </c>
      <c r="O1085" s="37" t="str">
        <f>IF(Kundendaten!C1086="","",IF(K1085=-1,"⚠ Datenfehler",IF(K1085=0,"Inaktiv",IF(SUM(Einstellungen!$G$15,Einstellungen!$G$24,Einstellungen!$G$32)&lt;&gt;100,"—",IF(N1085&gt;=4,"Champion",IF(N1085&gt;=3,"Entwicklung",IF(N1085&gt;=2,"Gefährdet","Abwanderung")))))))</f>
        <v/>
      </c>
    </row>
    <row r="1086" spans="2:15" ht="14.25" customHeight="1" x14ac:dyDescent="0.35">
      <c r="B1086" s="37" t="str">
        <f>IF(Kundendaten!C1087="","",Kundendaten!B1087)</f>
        <v/>
      </c>
      <c r="C1086" s="38" t="str">
        <f>IF(Kundendaten!C1087="","",IF(Kundendaten!C1087="","",Kundendaten!C1087))</f>
        <v/>
      </c>
      <c r="D1086" s="38" t="str">
        <f>IF(Kundendaten!C1087="","",IF(Kundendaten!D1087="","",Kundendaten!D1087))</f>
        <v/>
      </c>
      <c r="E1086" s="38" t="str">
        <f>IF(Kundendaten!C1087="","",IF(Kundendaten!E1087="","",Kundendaten!E1087))</f>
        <v/>
      </c>
      <c r="F1086" s="38" t="str">
        <f>IF(Kundendaten!C1087="","",IF(Kundendaten!F1087="","",Kundendaten!F1087))</f>
        <v/>
      </c>
      <c r="G1086" s="37" t="str">
        <f>IF(Kundendaten!C1087="","",IF(Kundendaten!G1087="","",Kundendaten!G1087))</f>
        <v/>
      </c>
      <c r="H1086" s="38" t="str">
        <f>IF(Kundendaten!C1087="","",IF(Kundendaten!H1087="","",Kundendaten!H1087))</f>
        <v/>
      </c>
      <c r="I1086" s="37" t="str">
        <f>IF(Kundendaten!C1087="","",IF(Kundendaten!I1087="","",IF(OR(UPPER(Kundendaten!I1087)="D",UPPER(Kundendaten!I1087)="DE",UPPER(Kundendaten!I1087)="DEU",UPPER(Kundendaten!I1087)="DEUTSCHLAND",UPPER(Kundendaten!I1087)="GERMANY",UPPER(Kundendaten!I1087)="GER"),"",IFERROR(UPPER(VLOOKUP(UPPER(Kundendaten!I1087),Laendercodes!$A:$B,2,FALSE())),UPPER(Kundendaten!I1087)))))</f>
        <v/>
      </c>
      <c r="J1086" s="59" t="str">
        <f>IF(Kundendaten!C1087="","",Einstellungen!$C$9-Kundendaten!J1087)</f>
        <v/>
      </c>
      <c r="K1086" s="37" t="str">
        <f>IF(Kundendaten!C1087="","",IF(J1086&lt;0,-1,IF(J1086&gt;Einstellungen!$C$11,0,IF(J1086&lt;=Einstellungen!$D$15,5,IF(J1086&lt;=Einstellungen!$D$16,4,IF(J1086&lt;=Einstellungen!$D$17,3,IF(J1086&lt;=Einstellungen!$D$18,2,1)))))))</f>
        <v/>
      </c>
      <c r="L1086" s="37" t="str">
        <f>IF(Kundendaten!C1087="","",IF(J1086&lt;0,-1,IF(J1086&gt;Einstellungen!$C$11,0,IF(Kundendaten!K1087&gt;=Einstellungen!$C$24,5,IF(Kundendaten!K1087&gt;=Einstellungen!$C$25,4,IF(Kundendaten!K1087&gt;=Einstellungen!$C$26,3,IF(Kundendaten!K1087&gt;=Einstellungen!$C$27,2,1)))))))</f>
        <v/>
      </c>
      <c r="M1086" s="37" t="str">
        <f>IF(Kundendaten!C1087="","",IF(J1086&lt;0,-1,IF(J1086&gt;Einstellungen!$C$11,0,IF(Kundendaten!L1087&gt;=Einstellungen!$C$32,5,IF(Kundendaten!L1087&gt;=Einstellungen!$C$33,4,IF(Kundendaten!L1087&gt;=Einstellungen!$C$34,3,IF(Kundendaten!L1087&gt;=Einstellungen!$C$35,2,1)))))))</f>
        <v/>
      </c>
      <c r="N1086" s="37" t="str">
        <f>IF(Kundendaten!C1087="","",IF(K1086=-1,"",IF(K1086=0,0,IF(SUM(Einstellungen!$G$15,Einstellungen!$G$24,Einstellungen!$G$32)&lt;&gt;100,"—",ROUND((K1086*Einstellungen!$G$15+L1086*Einstellungen!$G$24+M1086*Einstellungen!$G$32)/100,1)))))</f>
        <v/>
      </c>
      <c r="O1086" s="37" t="str">
        <f>IF(Kundendaten!C1087="","",IF(K1086=-1,"⚠ Datenfehler",IF(K1086=0,"Inaktiv",IF(SUM(Einstellungen!$G$15,Einstellungen!$G$24,Einstellungen!$G$32)&lt;&gt;100,"—",IF(N1086&gt;=4,"Champion",IF(N1086&gt;=3,"Entwicklung",IF(N1086&gt;=2,"Gefährdet","Abwanderung")))))))</f>
        <v/>
      </c>
    </row>
    <row r="1087" spans="2:15" ht="14.25" customHeight="1" x14ac:dyDescent="0.35">
      <c r="B1087" s="37" t="str">
        <f>IF(Kundendaten!C1088="","",Kundendaten!B1088)</f>
        <v/>
      </c>
      <c r="C1087" s="38" t="str">
        <f>IF(Kundendaten!C1088="","",IF(Kundendaten!C1088="","",Kundendaten!C1088))</f>
        <v/>
      </c>
      <c r="D1087" s="38" t="str">
        <f>IF(Kundendaten!C1088="","",IF(Kundendaten!D1088="","",Kundendaten!D1088))</f>
        <v/>
      </c>
      <c r="E1087" s="38" t="str">
        <f>IF(Kundendaten!C1088="","",IF(Kundendaten!E1088="","",Kundendaten!E1088))</f>
        <v/>
      </c>
      <c r="F1087" s="38" t="str">
        <f>IF(Kundendaten!C1088="","",IF(Kundendaten!F1088="","",Kundendaten!F1088))</f>
        <v/>
      </c>
      <c r="G1087" s="37" t="str">
        <f>IF(Kundendaten!C1088="","",IF(Kundendaten!G1088="","",Kundendaten!G1088))</f>
        <v/>
      </c>
      <c r="H1087" s="38" t="str">
        <f>IF(Kundendaten!C1088="","",IF(Kundendaten!H1088="","",Kundendaten!H1088))</f>
        <v/>
      </c>
      <c r="I1087" s="37" t="str">
        <f>IF(Kundendaten!C1088="","",IF(Kundendaten!I1088="","",IF(OR(UPPER(Kundendaten!I1088)="D",UPPER(Kundendaten!I1088)="DE",UPPER(Kundendaten!I1088)="DEU",UPPER(Kundendaten!I1088)="DEUTSCHLAND",UPPER(Kundendaten!I1088)="GERMANY",UPPER(Kundendaten!I1088)="GER"),"",IFERROR(UPPER(VLOOKUP(UPPER(Kundendaten!I1088),Laendercodes!$A:$B,2,FALSE())),UPPER(Kundendaten!I1088)))))</f>
        <v/>
      </c>
      <c r="J1087" s="59" t="str">
        <f>IF(Kundendaten!C1088="","",Einstellungen!$C$9-Kundendaten!J1088)</f>
        <v/>
      </c>
      <c r="K1087" s="37" t="str">
        <f>IF(Kundendaten!C1088="","",IF(J1087&lt;0,-1,IF(J1087&gt;Einstellungen!$C$11,0,IF(J1087&lt;=Einstellungen!$D$15,5,IF(J1087&lt;=Einstellungen!$D$16,4,IF(J1087&lt;=Einstellungen!$D$17,3,IF(J1087&lt;=Einstellungen!$D$18,2,1)))))))</f>
        <v/>
      </c>
      <c r="L1087" s="37" t="str">
        <f>IF(Kundendaten!C1088="","",IF(J1087&lt;0,-1,IF(J1087&gt;Einstellungen!$C$11,0,IF(Kundendaten!K1088&gt;=Einstellungen!$C$24,5,IF(Kundendaten!K1088&gt;=Einstellungen!$C$25,4,IF(Kundendaten!K1088&gt;=Einstellungen!$C$26,3,IF(Kundendaten!K1088&gt;=Einstellungen!$C$27,2,1)))))))</f>
        <v/>
      </c>
      <c r="M1087" s="37" t="str">
        <f>IF(Kundendaten!C1088="","",IF(J1087&lt;0,-1,IF(J1087&gt;Einstellungen!$C$11,0,IF(Kundendaten!L1088&gt;=Einstellungen!$C$32,5,IF(Kundendaten!L1088&gt;=Einstellungen!$C$33,4,IF(Kundendaten!L1088&gt;=Einstellungen!$C$34,3,IF(Kundendaten!L1088&gt;=Einstellungen!$C$35,2,1)))))))</f>
        <v/>
      </c>
      <c r="N1087" s="37" t="str">
        <f>IF(Kundendaten!C1088="","",IF(K1087=-1,"",IF(K1087=0,0,IF(SUM(Einstellungen!$G$15,Einstellungen!$G$24,Einstellungen!$G$32)&lt;&gt;100,"—",ROUND((K1087*Einstellungen!$G$15+L1087*Einstellungen!$G$24+M1087*Einstellungen!$G$32)/100,1)))))</f>
        <v/>
      </c>
      <c r="O1087" s="37" t="str">
        <f>IF(Kundendaten!C1088="","",IF(K1087=-1,"⚠ Datenfehler",IF(K1087=0,"Inaktiv",IF(SUM(Einstellungen!$G$15,Einstellungen!$G$24,Einstellungen!$G$32)&lt;&gt;100,"—",IF(N1087&gt;=4,"Champion",IF(N1087&gt;=3,"Entwicklung",IF(N1087&gt;=2,"Gefährdet","Abwanderung")))))))</f>
        <v/>
      </c>
    </row>
    <row r="1088" spans="2:15" ht="14.25" customHeight="1" x14ac:dyDescent="0.35">
      <c r="B1088" s="37" t="str">
        <f>IF(Kundendaten!C1089="","",Kundendaten!B1089)</f>
        <v/>
      </c>
      <c r="C1088" s="38" t="str">
        <f>IF(Kundendaten!C1089="","",IF(Kundendaten!C1089="","",Kundendaten!C1089))</f>
        <v/>
      </c>
      <c r="D1088" s="38" t="str">
        <f>IF(Kundendaten!C1089="","",IF(Kundendaten!D1089="","",Kundendaten!D1089))</f>
        <v/>
      </c>
      <c r="E1088" s="38" t="str">
        <f>IF(Kundendaten!C1089="","",IF(Kundendaten!E1089="","",Kundendaten!E1089))</f>
        <v/>
      </c>
      <c r="F1088" s="38" t="str">
        <f>IF(Kundendaten!C1089="","",IF(Kundendaten!F1089="","",Kundendaten!F1089))</f>
        <v/>
      </c>
      <c r="G1088" s="37" t="str">
        <f>IF(Kundendaten!C1089="","",IF(Kundendaten!G1089="","",Kundendaten!G1089))</f>
        <v/>
      </c>
      <c r="H1088" s="38" t="str">
        <f>IF(Kundendaten!C1089="","",IF(Kundendaten!H1089="","",Kundendaten!H1089))</f>
        <v/>
      </c>
      <c r="I1088" s="37" t="str">
        <f>IF(Kundendaten!C1089="","",IF(Kundendaten!I1089="","",IF(OR(UPPER(Kundendaten!I1089)="D",UPPER(Kundendaten!I1089)="DE",UPPER(Kundendaten!I1089)="DEU",UPPER(Kundendaten!I1089)="DEUTSCHLAND",UPPER(Kundendaten!I1089)="GERMANY",UPPER(Kundendaten!I1089)="GER"),"",IFERROR(UPPER(VLOOKUP(UPPER(Kundendaten!I1089),Laendercodes!$A:$B,2,FALSE())),UPPER(Kundendaten!I1089)))))</f>
        <v/>
      </c>
      <c r="J1088" s="59" t="str">
        <f>IF(Kundendaten!C1089="","",Einstellungen!$C$9-Kundendaten!J1089)</f>
        <v/>
      </c>
      <c r="K1088" s="37" t="str">
        <f>IF(Kundendaten!C1089="","",IF(J1088&lt;0,-1,IF(J1088&gt;Einstellungen!$C$11,0,IF(J1088&lt;=Einstellungen!$D$15,5,IF(J1088&lt;=Einstellungen!$D$16,4,IF(J1088&lt;=Einstellungen!$D$17,3,IF(J1088&lt;=Einstellungen!$D$18,2,1)))))))</f>
        <v/>
      </c>
      <c r="L1088" s="37" t="str">
        <f>IF(Kundendaten!C1089="","",IF(J1088&lt;0,-1,IF(J1088&gt;Einstellungen!$C$11,0,IF(Kundendaten!K1089&gt;=Einstellungen!$C$24,5,IF(Kundendaten!K1089&gt;=Einstellungen!$C$25,4,IF(Kundendaten!K1089&gt;=Einstellungen!$C$26,3,IF(Kundendaten!K1089&gt;=Einstellungen!$C$27,2,1)))))))</f>
        <v/>
      </c>
      <c r="M1088" s="37" t="str">
        <f>IF(Kundendaten!C1089="","",IF(J1088&lt;0,-1,IF(J1088&gt;Einstellungen!$C$11,0,IF(Kundendaten!L1089&gt;=Einstellungen!$C$32,5,IF(Kundendaten!L1089&gt;=Einstellungen!$C$33,4,IF(Kundendaten!L1089&gt;=Einstellungen!$C$34,3,IF(Kundendaten!L1089&gt;=Einstellungen!$C$35,2,1)))))))</f>
        <v/>
      </c>
      <c r="N1088" s="37" t="str">
        <f>IF(Kundendaten!C1089="","",IF(K1088=-1,"",IF(K1088=0,0,IF(SUM(Einstellungen!$G$15,Einstellungen!$G$24,Einstellungen!$G$32)&lt;&gt;100,"—",ROUND((K1088*Einstellungen!$G$15+L1088*Einstellungen!$G$24+M1088*Einstellungen!$G$32)/100,1)))))</f>
        <v/>
      </c>
      <c r="O1088" s="37" t="str">
        <f>IF(Kundendaten!C1089="","",IF(K1088=-1,"⚠ Datenfehler",IF(K1088=0,"Inaktiv",IF(SUM(Einstellungen!$G$15,Einstellungen!$G$24,Einstellungen!$G$32)&lt;&gt;100,"—",IF(N1088&gt;=4,"Champion",IF(N1088&gt;=3,"Entwicklung",IF(N1088&gt;=2,"Gefährdet","Abwanderung")))))))</f>
        <v/>
      </c>
    </row>
    <row r="1089" spans="2:15" ht="14.25" customHeight="1" x14ac:dyDescent="0.35">
      <c r="B1089" s="37" t="str">
        <f>IF(Kundendaten!C1090="","",Kundendaten!B1090)</f>
        <v/>
      </c>
      <c r="C1089" s="38" t="str">
        <f>IF(Kundendaten!C1090="","",IF(Kundendaten!C1090="","",Kundendaten!C1090))</f>
        <v/>
      </c>
      <c r="D1089" s="38" t="str">
        <f>IF(Kundendaten!C1090="","",IF(Kundendaten!D1090="","",Kundendaten!D1090))</f>
        <v/>
      </c>
      <c r="E1089" s="38" t="str">
        <f>IF(Kundendaten!C1090="","",IF(Kundendaten!E1090="","",Kundendaten!E1090))</f>
        <v/>
      </c>
      <c r="F1089" s="38" t="str">
        <f>IF(Kundendaten!C1090="","",IF(Kundendaten!F1090="","",Kundendaten!F1090))</f>
        <v/>
      </c>
      <c r="G1089" s="37" t="str">
        <f>IF(Kundendaten!C1090="","",IF(Kundendaten!G1090="","",Kundendaten!G1090))</f>
        <v/>
      </c>
      <c r="H1089" s="38" t="str">
        <f>IF(Kundendaten!C1090="","",IF(Kundendaten!H1090="","",Kundendaten!H1090))</f>
        <v/>
      </c>
      <c r="I1089" s="37" t="str">
        <f>IF(Kundendaten!C1090="","",IF(Kundendaten!I1090="","",IF(OR(UPPER(Kundendaten!I1090)="D",UPPER(Kundendaten!I1090)="DE",UPPER(Kundendaten!I1090)="DEU",UPPER(Kundendaten!I1090)="DEUTSCHLAND",UPPER(Kundendaten!I1090)="GERMANY",UPPER(Kundendaten!I1090)="GER"),"",IFERROR(UPPER(VLOOKUP(UPPER(Kundendaten!I1090),Laendercodes!$A:$B,2,FALSE())),UPPER(Kundendaten!I1090)))))</f>
        <v/>
      </c>
      <c r="J1089" s="59" t="str">
        <f>IF(Kundendaten!C1090="","",Einstellungen!$C$9-Kundendaten!J1090)</f>
        <v/>
      </c>
      <c r="K1089" s="37" t="str">
        <f>IF(Kundendaten!C1090="","",IF(J1089&lt;0,-1,IF(J1089&gt;Einstellungen!$C$11,0,IF(J1089&lt;=Einstellungen!$D$15,5,IF(J1089&lt;=Einstellungen!$D$16,4,IF(J1089&lt;=Einstellungen!$D$17,3,IF(J1089&lt;=Einstellungen!$D$18,2,1)))))))</f>
        <v/>
      </c>
      <c r="L1089" s="37" t="str">
        <f>IF(Kundendaten!C1090="","",IF(J1089&lt;0,-1,IF(J1089&gt;Einstellungen!$C$11,0,IF(Kundendaten!K1090&gt;=Einstellungen!$C$24,5,IF(Kundendaten!K1090&gt;=Einstellungen!$C$25,4,IF(Kundendaten!K1090&gt;=Einstellungen!$C$26,3,IF(Kundendaten!K1090&gt;=Einstellungen!$C$27,2,1)))))))</f>
        <v/>
      </c>
      <c r="M1089" s="37" t="str">
        <f>IF(Kundendaten!C1090="","",IF(J1089&lt;0,-1,IF(J1089&gt;Einstellungen!$C$11,0,IF(Kundendaten!L1090&gt;=Einstellungen!$C$32,5,IF(Kundendaten!L1090&gt;=Einstellungen!$C$33,4,IF(Kundendaten!L1090&gt;=Einstellungen!$C$34,3,IF(Kundendaten!L1090&gt;=Einstellungen!$C$35,2,1)))))))</f>
        <v/>
      </c>
      <c r="N1089" s="37" t="str">
        <f>IF(Kundendaten!C1090="","",IF(K1089=-1,"",IF(K1089=0,0,IF(SUM(Einstellungen!$G$15,Einstellungen!$G$24,Einstellungen!$G$32)&lt;&gt;100,"—",ROUND((K1089*Einstellungen!$G$15+L1089*Einstellungen!$G$24+M1089*Einstellungen!$G$32)/100,1)))))</f>
        <v/>
      </c>
      <c r="O1089" s="37" t="str">
        <f>IF(Kundendaten!C1090="","",IF(K1089=-1,"⚠ Datenfehler",IF(K1089=0,"Inaktiv",IF(SUM(Einstellungen!$G$15,Einstellungen!$G$24,Einstellungen!$G$32)&lt;&gt;100,"—",IF(N1089&gt;=4,"Champion",IF(N1089&gt;=3,"Entwicklung",IF(N1089&gt;=2,"Gefährdet","Abwanderung")))))))</f>
        <v/>
      </c>
    </row>
    <row r="1090" spans="2:15" ht="14.25" customHeight="1" x14ac:dyDescent="0.35">
      <c r="B1090" s="37" t="str">
        <f>IF(Kundendaten!C1091="","",Kundendaten!B1091)</f>
        <v/>
      </c>
      <c r="C1090" s="38" t="str">
        <f>IF(Kundendaten!C1091="","",IF(Kundendaten!C1091="","",Kundendaten!C1091))</f>
        <v/>
      </c>
      <c r="D1090" s="38" t="str">
        <f>IF(Kundendaten!C1091="","",IF(Kundendaten!D1091="","",Kundendaten!D1091))</f>
        <v/>
      </c>
      <c r="E1090" s="38" t="str">
        <f>IF(Kundendaten!C1091="","",IF(Kundendaten!E1091="","",Kundendaten!E1091))</f>
        <v/>
      </c>
      <c r="F1090" s="38" t="str">
        <f>IF(Kundendaten!C1091="","",IF(Kundendaten!F1091="","",Kundendaten!F1091))</f>
        <v/>
      </c>
      <c r="G1090" s="37" t="str">
        <f>IF(Kundendaten!C1091="","",IF(Kundendaten!G1091="","",Kundendaten!G1091))</f>
        <v/>
      </c>
      <c r="H1090" s="38" t="str">
        <f>IF(Kundendaten!C1091="","",IF(Kundendaten!H1091="","",Kundendaten!H1091))</f>
        <v/>
      </c>
      <c r="I1090" s="37" t="str">
        <f>IF(Kundendaten!C1091="","",IF(Kundendaten!I1091="","",IF(OR(UPPER(Kundendaten!I1091)="D",UPPER(Kundendaten!I1091)="DE",UPPER(Kundendaten!I1091)="DEU",UPPER(Kundendaten!I1091)="DEUTSCHLAND",UPPER(Kundendaten!I1091)="GERMANY",UPPER(Kundendaten!I1091)="GER"),"",IFERROR(UPPER(VLOOKUP(UPPER(Kundendaten!I1091),Laendercodes!$A:$B,2,FALSE())),UPPER(Kundendaten!I1091)))))</f>
        <v/>
      </c>
      <c r="J1090" s="59" t="str">
        <f>IF(Kundendaten!C1091="","",Einstellungen!$C$9-Kundendaten!J1091)</f>
        <v/>
      </c>
      <c r="K1090" s="37" t="str">
        <f>IF(Kundendaten!C1091="","",IF(J1090&lt;0,-1,IF(J1090&gt;Einstellungen!$C$11,0,IF(J1090&lt;=Einstellungen!$D$15,5,IF(J1090&lt;=Einstellungen!$D$16,4,IF(J1090&lt;=Einstellungen!$D$17,3,IF(J1090&lt;=Einstellungen!$D$18,2,1)))))))</f>
        <v/>
      </c>
      <c r="L1090" s="37" t="str">
        <f>IF(Kundendaten!C1091="","",IF(J1090&lt;0,-1,IF(J1090&gt;Einstellungen!$C$11,0,IF(Kundendaten!K1091&gt;=Einstellungen!$C$24,5,IF(Kundendaten!K1091&gt;=Einstellungen!$C$25,4,IF(Kundendaten!K1091&gt;=Einstellungen!$C$26,3,IF(Kundendaten!K1091&gt;=Einstellungen!$C$27,2,1)))))))</f>
        <v/>
      </c>
      <c r="M1090" s="37" t="str">
        <f>IF(Kundendaten!C1091="","",IF(J1090&lt;0,-1,IF(J1090&gt;Einstellungen!$C$11,0,IF(Kundendaten!L1091&gt;=Einstellungen!$C$32,5,IF(Kundendaten!L1091&gt;=Einstellungen!$C$33,4,IF(Kundendaten!L1091&gt;=Einstellungen!$C$34,3,IF(Kundendaten!L1091&gt;=Einstellungen!$C$35,2,1)))))))</f>
        <v/>
      </c>
      <c r="N1090" s="37" t="str">
        <f>IF(Kundendaten!C1091="","",IF(K1090=-1,"",IF(K1090=0,0,IF(SUM(Einstellungen!$G$15,Einstellungen!$G$24,Einstellungen!$G$32)&lt;&gt;100,"—",ROUND((K1090*Einstellungen!$G$15+L1090*Einstellungen!$G$24+M1090*Einstellungen!$G$32)/100,1)))))</f>
        <v/>
      </c>
      <c r="O1090" s="37" t="str">
        <f>IF(Kundendaten!C1091="","",IF(K1090=-1,"⚠ Datenfehler",IF(K1090=0,"Inaktiv",IF(SUM(Einstellungen!$G$15,Einstellungen!$G$24,Einstellungen!$G$32)&lt;&gt;100,"—",IF(N1090&gt;=4,"Champion",IF(N1090&gt;=3,"Entwicklung",IF(N1090&gt;=2,"Gefährdet","Abwanderung")))))))</f>
        <v/>
      </c>
    </row>
    <row r="1091" spans="2:15" ht="14.25" customHeight="1" x14ac:dyDescent="0.35">
      <c r="B1091" s="37" t="str">
        <f>IF(Kundendaten!C1092="","",Kundendaten!B1092)</f>
        <v/>
      </c>
      <c r="C1091" s="38" t="str">
        <f>IF(Kundendaten!C1092="","",IF(Kundendaten!C1092="","",Kundendaten!C1092))</f>
        <v/>
      </c>
      <c r="D1091" s="38" t="str">
        <f>IF(Kundendaten!C1092="","",IF(Kundendaten!D1092="","",Kundendaten!D1092))</f>
        <v/>
      </c>
      <c r="E1091" s="38" t="str">
        <f>IF(Kundendaten!C1092="","",IF(Kundendaten!E1092="","",Kundendaten!E1092))</f>
        <v/>
      </c>
      <c r="F1091" s="38" t="str">
        <f>IF(Kundendaten!C1092="","",IF(Kundendaten!F1092="","",Kundendaten!F1092))</f>
        <v/>
      </c>
      <c r="G1091" s="37" t="str">
        <f>IF(Kundendaten!C1092="","",IF(Kundendaten!G1092="","",Kundendaten!G1092))</f>
        <v/>
      </c>
      <c r="H1091" s="38" t="str">
        <f>IF(Kundendaten!C1092="","",IF(Kundendaten!H1092="","",Kundendaten!H1092))</f>
        <v/>
      </c>
      <c r="I1091" s="37" t="str">
        <f>IF(Kundendaten!C1092="","",IF(Kundendaten!I1092="","",IF(OR(UPPER(Kundendaten!I1092)="D",UPPER(Kundendaten!I1092)="DE",UPPER(Kundendaten!I1092)="DEU",UPPER(Kundendaten!I1092)="DEUTSCHLAND",UPPER(Kundendaten!I1092)="GERMANY",UPPER(Kundendaten!I1092)="GER"),"",IFERROR(UPPER(VLOOKUP(UPPER(Kundendaten!I1092),Laendercodes!$A:$B,2,FALSE())),UPPER(Kundendaten!I1092)))))</f>
        <v/>
      </c>
      <c r="J1091" s="59" t="str">
        <f>IF(Kundendaten!C1092="","",Einstellungen!$C$9-Kundendaten!J1092)</f>
        <v/>
      </c>
      <c r="K1091" s="37" t="str">
        <f>IF(Kundendaten!C1092="","",IF(J1091&lt;0,-1,IF(J1091&gt;Einstellungen!$C$11,0,IF(J1091&lt;=Einstellungen!$D$15,5,IF(J1091&lt;=Einstellungen!$D$16,4,IF(J1091&lt;=Einstellungen!$D$17,3,IF(J1091&lt;=Einstellungen!$D$18,2,1)))))))</f>
        <v/>
      </c>
      <c r="L1091" s="37" t="str">
        <f>IF(Kundendaten!C1092="","",IF(J1091&lt;0,-1,IF(J1091&gt;Einstellungen!$C$11,0,IF(Kundendaten!K1092&gt;=Einstellungen!$C$24,5,IF(Kundendaten!K1092&gt;=Einstellungen!$C$25,4,IF(Kundendaten!K1092&gt;=Einstellungen!$C$26,3,IF(Kundendaten!K1092&gt;=Einstellungen!$C$27,2,1)))))))</f>
        <v/>
      </c>
      <c r="M1091" s="37" t="str">
        <f>IF(Kundendaten!C1092="","",IF(J1091&lt;0,-1,IF(J1091&gt;Einstellungen!$C$11,0,IF(Kundendaten!L1092&gt;=Einstellungen!$C$32,5,IF(Kundendaten!L1092&gt;=Einstellungen!$C$33,4,IF(Kundendaten!L1092&gt;=Einstellungen!$C$34,3,IF(Kundendaten!L1092&gt;=Einstellungen!$C$35,2,1)))))))</f>
        <v/>
      </c>
      <c r="N1091" s="37" t="str">
        <f>IF(Kundendaten!C1092="","",IF(K1091=-1,"",IF(K1091=0,0,IF(SUM(Einstellungen!$G$15,Einstellungen!$G$24,Einstellungen!$G$32)&lt;&gt;100,"—",ROUND((K1091*Einstellungen!$G$15+L1091*Einstellungen!$G$24+M1091*Einstellungen!$G$32)/100,1)))))</f>
        <v/>
      </c>
      <c r="O1091" s="37" t="str">
        <f>IF(Kundendaten!C1092="","",IF(K1091=-1,"⚠ Datenfehler",IF(K1091=0,"Inaktiv",IF(SUM(Einstellungen!$G$15,Einstellungen!$G$24,Einstellungen!$G$32)&lt;&gt;100,"—",IF(N1091&gt;=4,"Champion",IF(N1091&gt;=3,"Entwicklung",IF(N1091&gt;=2,"Gefährdet","Abwanderung")))))))</f>
        <v/>
      </c>
    </row>
    <row r="1092" spans="2:15" ht="14.25" customHeight="1" x14ac:dyDescent="0.35">
      <c r="B1092" s="37" t="str">
        <f>IF(Kundendaten!C1093="","",Kundendaten!B1093)</f>
        <v/>
      </c>
      <c r="C1092" s="38" t="str">
        <f>IF(Kundendaten!C1093="","",IF(Kundendaten!C1093="","",Kundendaten!C1093))</f>
        <v/>
      </c>
      <c r="D1092" s="38" t="str">
        <f>IF(Kundendaten!C1093="","",IF(Kundendaten!D1093="","",Kundendaten!D1093))</f>
        <v/>
      </c>
      <c r="E1092" s="38" t="str">
        <f>IF(Kundendaten!C1093="","",IF(Kundendaten!E1093="","",Kundendaten!E1093))</f>
        <v/>
      </c>
      <c r="F1092" s="38" t="str">
        <f>IF(Kundendaten!C1093="","",IF(Kundendaten!F1093="","",Kundendaten!F1093))</f>
        <v/>
      </c>
      <c r="G1092" s="37" t="str">
        <f>IF(Kundendaten!C1093="","",IF(Kundendaten!G1093="","",Kundendaten!G1093))</f>
        <v/>
      </c>
      <c r="H1092" s="38" t="str">
        <f>IF(Kundendaten!C1093="","",IF(Kundendaten!H1093="","",Kundendaten!H1093))</f>
        <v/>
      </c>
      <c r="I1092" s="37" t="str">
        <f>IF(Kundendaten!C1093="","",IF(Kundendaten!I1093="","",IF(OR(UPPER(Kundendaten!I1093)="D",UPPER(Kundendaten!I1093)="DE",UPPER(Kundendaten!I1093)="DEU",UPPER(Kundendaten!I1093)="DEUTSCHLAND",UPPER(Kundendaten!I1093)="GERMANY",UPPER(Kundendaten!I1093)="GER"),"",IFERROR(UPPER(VLOOKUP(UPPER(Kundendaten!I1093),Laendercodes!$A:$B,2,FALSE())),UPPER(Kundendaten!I1093)))))</f>
        <v/>
      </c>
      <c r="J1092" s="59" t="str">
        <f>IF(Kundendaten!C1093="","",Einstellungen!$C$9-Kundendaten!J1093)</f>
        <v/>
      </c>
      <c r="K1092" s="37" t="str">
        <f>IF(Kundendaten!C1093="","",IF(J1092&lt;0,-1,IF(J1092&gt;Einstellungen!$C$11,0,IF(J1092&lt;=Einstellungen!$D$15,5,IF(J1092&lt;=Einstellungen!$D$16,4,IF(J1092&lt;=Einstellungen!$D$17,3,IF(J1092&lt;=Einstellungen!$D$18,2,1)))))))</f>
        <v/>
      </c>
      <c r="L1092" s="37" t="str">
        <f>IF(Kundendaten!C1093="","",IF(J1092&lt;0,-1,IF(J1092&gt;Einstellungen!$C$11,0,IF(Kundendaten!K1093&gt;=Einstellungen!$C$24,5,IF(Kundendaten!K1093&gt;=Einstellungen!$C$25,4,IF(Kundendaten!K1093&gt;=Einstellungen!$C$26,3,IF(Kundendaten!K1093&gt;=Einstellungen!$C$27,2,1)))))))</f>
        <v/>
      </c>
      <c r="M1092" s="37" t="str">
        <f>IF(Kundendaten!C1093="","",IF(J1092&lt;0,-1,IF(J1092&gt;Einstellungen!$C$11,0,IF(Kundendaten!L1093&gt;=Einstellungen!$C$32,5,IF(Kundendaten!L1093&gt;=Einstellungen!$C$33,4,IF(Kundendaten!L1093&gt;=Einstellungen!$C$34,3,IF(Kundendaten!L1093&gt;=Einstellungen!$C$35,2,1)))))))</f>
        <v/>
      </c>
      <c r="N1092" s="37" t="str">
        <f>IF(Kundendaten!C1093="","",IF(K1092=-1,"",IF(K1092=0,0,IF(SUM(Einstellungen!$G$15,Einstellungen!$G$24,Einstellungen!$G$32)&lt;&gt;100,"—",ROUND((K1092*Einstellungen!$G$15+L1092*Einstellungen!$G$24+M1092*Einstellungen!$G$32)/100,1)))))</f>
        <v/>
      </c>
      <c r="O1092" s="37" t="str">
        <f>IF(Kundendaten!C1093="","",IF(K1092=-1,"⚠ Datenfehler",IF(K1092=0,"Inaktiv",IF(SUM(Einstellungen!$G$15,Einstellungen!$G$24,Einstellungen!$G$32)&lt;&gt;100,"—",IF(N1092&gt;=4,"Champion",IF(N1092&gt;=3,"Entwicklung",IF(N1092&gt;=2,"Gefährdet","Abwanderung")))))))</f>
        <v/>
      </c>
    </row>
    <row r="1093" spans="2:15" ht="14.25" customHeight="1" x14ac:dyDescent="0.35">
      <c r="B1093" s="37" t="str">
        <f>IF(Kundendaten!C1094="","",Kundendaten!B1094)</f>
        <v/>
      </c>
      <c r="C1093" s="38" t="str">
        <f>IF(Kundendaten!C1094="","",IF(Kundendaten!C1094="","",Kundendaten!C1094))</f>
        <v/>
      </c>
      <c r="D1093" s="38" t="str">
        <f>IF(Kundendaten!C1094="","",IF(Kundendaten!D1094="","",Kundendaten!D1094))</f>
        <v/>
      </c>
      <c r="E1093" s="38" t="str">
        <f>IF(Kundendaten!C1094="","",IF(Kundendaten!E1094="","",Kundendaten!E1094))</f>
        <v/>
      </c>
      <c r="F1093" s="38" t="str">
        <f>IF(Kundendaten!C1094="","",IF(Kundendaten!F1094="","",Kundendaten!F1094))</f>
        <v/>
      </c>
      <c r="G1093" s="37" t="str">
        <f>IF(Kundendaten!C1094="","",IF(Kundendaten!G1094="","",Kundendaten!G1094))</f>
        <v/>
      </c>
      <c r="H1093" s="38" t="str">
        <f>IF(Kundendaten!C1094="","",IF(Kundendaten!H1094="","",Kundendaten!H1094))</f>
        <v/>
      </c>
      <c r="I1093" s="37" t="str">
        <f>IF(Kundendaten!C1094="","",IF(Kundendaten!I1094="","",IF(OR(UPPER(Kundendaten!I1094)="D",UPPER(Kundendaten!I1094)="DE",UPPER(Kundendaten!I1094)="DEU",UPPER(Kundendaten!I1094)="DEUTSCHLAND",UPPER(Kundendaten!I1094)="GERMANY",UPPER(Kundendaten!I1094)="GER"),"",IFERROR(UPPER(VLOOKUP(UPPER(Kundendaten!I1094),Laendercodes!$A:$B,2,FALSE())),UPPER(Kundendaten!I1094)))))</f>
        <v/>
      </c>
      <c r="J1093" s="59" t="str">
        <f>IF(Kundendaten!C1094="","",Einstellungen!$C$9-Kundendaten!J1094)</f>
        <v/>
      </c>
      <c r="K1093" s="37" t="str">
        <f>IF(Kundendaten!C1094="","",IF(J1093&lt;0,-1,IF(J1093&gt;Einstellungen!$C$11,0,IF(J1093&lt;=Einstellungen!$D$15,5,IF(J1093&lt;=Einstellungen!$D$16,4,IF(J1093&lt;=Einstellungen!$D$17,3,IF(J1093&lt;=Einstellungen!$D$18,2,1)))))))</f>
        <v/>
      </c>
      <c r="L1093" s="37" t="str">
        <f>IF(Kundendaten!C1094="","",IF(J1093&lt;0,-1,IF(J1093&gt;Einstellungen!$C$11,0,IF(Kundendaten!K1094&gt;=Einstellungen!$C$24,5,IF(Kundendaten!K1094&gt;=Einstellungen!$C$25,4,IF(Kundendaten!K1094&gt;=Einstellungen!$C$26,3,IF(Kundendaten!K1094&gt;=Einstellungen!$C$27,2,1)))))))</f>
        <v/>
      </c>
      <c r="M1093" s="37" t="str">
        <f>IF(Kundendaten!C1094="","",IF(J1093&lt;0,-1,IF(J1093&gt;Einstellungen!$C$11,0,IF(Kundendaten!L1094&gt;=Einstellungen!$C$32,5,IF(Kundendaten!L1094&gt;=Einstellungen!$C$33,4,IF(Kundendaten!L1094&gt;=Einstellungen!$C$34,3,IF(Kundendaten!L1094&gt;=Einstellungen!$C$35,2,1)))))))</f>
        <v/>
      </c>
      <c r="N1093" s="37" t="str">
        <f>IF(Kundendaten!C1094="","",IF(K1093=-1,"",IF(K1093=0,0,IF(SUM(Einstellungen!$G$15,Einstellungen!$G$24,Einstellungen!$G$32)&lt;&gt;100,"—",ROUND((K1093*Einstellungen!$G$15+L1093*Einstellungen!$G$24+M1093*Einstellungen!$G$32)/100,1)))))</f>
        <v/>
      </c>
      <c r="O1093" s="37" t="str">
        <f>IF(Kundendaten!C1094="","",IF(K1093=-1,"⚠ Datenfehler",IF(K1093=0,"Inaktiv",IF(SUM(Einstellungen!$G$15,Einstellungen!$G$24,Einstellungen!$G$32)&lt;&gt;100,"—",IF(N1093&gt;=4,"Champion",IF(N1093&gt;=3,"Entwicklung",IF(N1093&gt;=2,"Gefährdet","Abwanderung")))))))</f>
        <v/>
      </c>
    </row>
    <row r="1094" spans="2:15" ht="14.25" customHeight="1" x14ac:dyDescent="0.35">
      <c r="B1094" s="37" t="str">
        <f>IF(Kundendaten!C1095="","",Kundendaten!B1095)</f>
        <v/>
      </c>
      <c r="C1094" s="38" t="str">
        <f>IF(Kundendaten!C1095="","",IF(Kundendaten!C1095="","",Kundendaten!C1095))</f>
        <v/>
      </c>
      <c r="D1094" s="38" t="str">
        <f>IF(Kundendaten!C1095="","",IF(Kundendaten!D1095="","",Kundendaten!D1095))</f>
        <v/>
      </c>
      <c r="E1094" s="38" t="str">
        <f>IF(Kundendaten!C1095="","",IF(Kundendaten!E1095="","",Kundendaten!E1095))</f>
        <v/>
      </c>
      <c r="F1094" s="38" t="str">
        <f>IF(Kundendaten!C1095="","",IF(Kundendaten!F1095="","",Kundendaten!F1095))</f>
        <v/>
      </c>
      <c r="G1094" s="37" t="str">
        <f>IF(Kundendaten!C1095="","",IF(Kundendaten!G1095="","",Kundendaten!G1095))</f>
        <v/>
      </c>
      <c r="H1094" s="38" t="str">
        <f>IF(Kundendaten!C1095="","",IF(Kundendaten!H1095="","",Kundendaten!H1095))</f>
        <v/>
      </c>
      <c r="I1094" s="37" t="str">
        <f>IF(Kundendaten!C1095="","",IF(Kundendaten!I1095="","",IF(OR(UPPER(Kundendaten!I1095)="D",UPPER(Kundendaten!I1095)="DE",UPPER(Kundendaten!I1095)="DEU",UPPER(Kundendaten!I1095)="DEUTSCHLAND",UPPER(Kundendaten!I1095)="GERMANY",UPPER(Kundendaten!I1095)="GER"),"",IFERROR(UPPER(VLOOKUP(UPPER(Kundendaten!I1095),Laendercodes!$A:$B,2,FALSE())),UPPER(Kundendaten!I1095)))))</f>
        <v/>
      </c>
      <c r="J1094" s="59" t="str">
        <f>IF(Kundendaten!C1095="","",Einstellungen!$C$9-Kundendaten!J1095)</f>
        <v/>
      </c>
      <c r="K1094" s="37" t="str">
        <f>IF(Kundendaten!C1095="","",IF(J1094&lt;0,-1,IF(J1094&gt;Einstellungen!$C$11,0,IF(J1094&lt;=Einstellungen!$D$15,5,IF(J1094&lt;=Einstellungen!$D$16,4,IF(J1094&lt;=Einstellungen!$D$17,3,IF(J1094&lt;=Einstellungen!$D$18,2,1)))))))</f>
        <v/>
      </c>
      <c r="L1094" s="37" t="str">
        <f>IF(Kundendaten!C1095="","",IF(J1094&lt;0,-1,IF(J1094&gt;Einstellungen!$C$11,0,IF(Kundendaten!K1095&gt;=Einstellungen!$C$24,5,IF(Kundendaten!K1095&gt;=Einstellungen!$C$25,4,IF(Kundendaten!K1095&gt;=Einstellungen!$C$26,3,IF(Kundendaten!K1095&gt;=Einstellungen!$C$27,2,1)))))))</f>
        <v/>
      </c>
      <c r="M1094" s="37" t="str">
        <f>IF(Kundendaten!C1095="","",IF(J1094&lt;0,-1,IF(J1094&gt;Einstellungen!$C$11,0,IF(Kundendaten!L1095&gt;=Einstellungen!$C$32,5,IF(Kundendaten!L1095&gt;=Einstellungen!$C$33,4,IF(Kundendaten!L1095&gt;=Einstellungen!$C$34,3,IF(Kundendaten!L1095&gt;=Einstellungen!$C$35,2,1)))))))</f>
        <v/>
      </c>
      <c r="N1094" s="37" t="str">
        <f>IF(Kundendaten!C1095="","",IF(K1094=-1,"",IF(K1094=0,0,IF(SUM(Einstellungen!$G$15,Einstellungen!$G$24,Einstellungen!$G$32)&lt;&gt;100,"—",ROUND((K1094*Einstellungen!$G$15+L1094*Einstellungen!$G$24+M1094*Einstellungen!$G$32)/100,1)))))</f>
        <v/>
      </c>
      <c r="O1094" s="37" t="str">
        <f>IF(Kundendaten!C1095="","",IF(K1094=-1,"⚠ Datenfehler",IF(K1094=0,"Inaktiv",IF(SUM(Einstellungen!$G$15,Einstellungen!$G$24,Einstellungen!$G$32)&lt;&gt;100,"—",IF(N1094&gt;=4,"Champion",IF(N1094&gt;=3,"Entwicklung",IF(N1094&gt;=2,"Gefährdet","Abwanderung")))))))</f>
        <v/>
      </c>
    </row>
    <row r="1095" spans="2:15" ht="14.25" customHeight="1" x14ac:dyDescent="0.35">
      <c r="B1095" s="37" t="str">
        <f>IF(Kundendaten!C1096="","",Kundendaten!B1096)</f>
        <v/>
      </c>
      <c r="C1095" s="38" t="str">
        <f>IF(Kundendaten!C1096="","",IF(Kundendaten!C1096="","",Kundendaten!C1096))</f>
        <v/>
      </c>
      <c r="D1095" s="38" t="str">
        <f>IF(Kundendaten!C1096="","",IF(Kundendaten!D1096="","",Kundendaten!D1096))</f>
        <v/>
      </c>
      <c r="E1095" s="38" t="str">
        <f>IF(Kundendaten!C1096="","",IF(Kundendaten!E1096="","",Kundendaten!E1096))</f>
        <v/>
      </c>
      <c r="F1095" s="38" t="str">
        <f>IF(Kundendaten!C1096="","",IF(Kundendaten!F1096="","",Kundendaten!F1096))</f>
        <v/>
      </c>
      <c r="G1095" s="37" t="str">
        <f>IF(Kundendaten!C1096="","",IF(Kundendaten!G1096="","",Kundendaten!G1096))</f>
        <v/>
      </c>
      <c r="H1095" s="38" t="str">
        <f>IF(Kundendaten!C1096="","",IF(Kundendaten!H1096="","",Kundendaten!H1096))</f>
        <v/>
      </c>
      <c r="I1095" s="37" t="str">
        <f>IF(Kundendaten!C1096="","",IF(Kundendaten!I1096="","",IF(OR(UPPER(Kundendaten!I1096)="D",UPPER(Kundendaten!I1096)="DE",UPPER(Kundendaten!I1096)="DEU",UPPER(Kundendaten!I1096)="DEUTSCHLAND",UPPER(Kundendaten!I1096)="GERMANY",UPPER(Kundendaten!I1096)="GER"),"",IFERROR(UPPER(VLOOKUP(UPPER(Kundendaten!I1096),Laendercodes!$A:$B,2,FALSE())),UPPER(Kundendaten!I1096)))))</f>
        <v/>
      </c>
      <c r="J1095" s="59" t="str">
        <f>IF(Kundendaten!C1096="","",Einstellungen!$C$9-Kundendaten!J1096)</f>
        <v/>
      </c>
      <c r="K1095" s="37" t="str">
        <f>IF(Kundendaten!C1096="","",IF(J1095&lt;0,-1,IF(J1095&gt;Einstellungen!$C$11,0,IF(J1095&lt;=Einstellungen!$D$15,5,IF(J1095&lt;=Einstellungen!$D$16,4,IF(J1095&lt;=Einstellungen!$D$17,3,IF(J1095&lt;=Einstellungen!$D$18,2,1)))))))</f>
        <v/>
      </c>
      <c r="L1095" s="37" t="str">
        <f>IF(Kundendaten!C1096="","",IF(J1095&lt;0,-1,IF(J1095&gt;Einstellungen!$C$11,0,IF(Kundendaten!K1096&gt;=Einstellungen!$C$24,5,IF(Kundendaten!K1096&gt;=Einstellungen!$C$25,4,IF(Kundendaten!K1096&gt;=Einstellungen!$C$26,3,IF(Kundendaten!K1096&gt;=Einstellungen!$C$27,2,1)))))))</f>
        <v/>
      </c>
      <c r="M1095" s="37" t="str">
        <f>IF(Kundendaten!C1096="","",IF(J1095&lt;0,-1,IF(J1095&gt;Einstellungen!$C$11,0,IF(Kundendaten!L1096&gt;=Einstellungen!$C$32,5,IF(Kundendaten!L1096&gt;=Einstellungen!$C$33,4,IF(Kundendaten!L1096&gt;=Einstellungen!$C$34,3,IF(Kundendaten!L1096&gt;=Einstellungen!$C$35,2,1)))))))</f>
        <v/>
      </c>
      <c r="N1095" s="37" t="str">
        <f>IF(Kundendaten!C1096="","",IF(K1095=-1,"",IF(K1095=0,0,IF(SUM(Einstellungen!$G$15,Einstellungen!$G$24,Einstellungen!$G$32)&lt;&gt;100,"—",ROUND((K1095*Einstellungen!$G$15+L1095*Einstellungen!$G$24+M1095*Einstellungen!$G$32)/100,1)))))</f>
        <v/>
      </c>
      <c r="O1095" s="37" t="str">
        <f>IF(Kundendaten!C1096="","",IF(K1095=-1,"⚠ Datenfehler",IF(K1095=0,"Inaktiv",IF(SUM(Einstellungen!$G$15,Einstellungen!$G$24,Einstellungen!$G$32)&lt;&gt;100,"—",IF(N1095&gt;=4,"Champion",IF(N1095&gt;=3,"Entwicklung",IF(N1095&gt;=2,"Gefährdet","Abwanderung")))))))</f>
        <v/>
      </c>
    </row>
    <row r="1096" spans="2:15" ht="14.25" customHeight="1" x14ac:dyDescent="0.35">
      <c r="B1096" s="37" t="str">
        <f>IF(Kundendaten!C1097="","",Kundendaten!B1097)</f>
        <v/>
      </c>
      <c r="C1096" s="38" t="str">
        <f>IF(Kundendaten!C1097="","",IF(Kundendaten!C1097="","",Kundendaten!C1097))</f>
        <v/>
      </c>
      <c r="D1096" s="38" t="str">
        <f>IF(Kundendaten!C1097="","",IF(Kundendaten!D1097="","",Kundendaten!D1097))</f>
        <v/>
      </c>
      <c r="E1096" s="38" t="str">
        <f>IF(Kundendaten!C1097="","",IF(Kundendaten!E1097="","",Kundendaten!E1097))</f>
        <v/>
      </c>
      <c r="F1096" s="38" t="str">
        <f>IF(Kundendaten!C1097="","",IF(Kundendaten!F1097="","",Kundendaten!F1097))</f>
        <v/>
      </c>
      <c r="G1096" s="37" t="str">
        <f>IF(Kundendaten!C1097="","",IF(Kundendaten!G1097="","",Kundendaten!G1097))</f>
        <v/>
      </c>
      <c r="H1096" s="38" t="str">
        <f>IF(Kundendaten!C1097="","",IF(Kundendaten!H1097="","",Kundendaten!H1097))</f>
        <v/>
      </c>
      <c r="I1096" s="37" t="str">
        <f>IF(Kundendaten!C1097="","",IF(Kundendaten!I1097="","",IF(OR(UPPER(Kundendaten!I1097)="D",UPPER(Kundendaten!I1097)="DE",UPPER(Kundendaten!I1097)="DEU",UPPER(Kundendaten!I1097)="DEUTSCHLAND",UPPER(Kundendaten!I1097)="GERMANY",UPPER(Kundendaten!I1097)="GER"),"",IFERROR(UPPER(VLOOKUP(UPPER(Kundendaten!I1097),Laendercodes!$A:$B,2,FALSE())),UPPER(Kundendaten!I1097)))))</f>
        <v/>
      </c>
      <c r="J1096" s="59" t="str">
        <f>IF(Kundendaten!C1097="","",Einstellungen!$C$9-Kundendaten!J1097)</f>
        <v/>
      </c>
      <c r="K1096" s="37" t="str">
        <f>IF(Kundendaten!C1097="","",IF(J1096&lt;0,-1,IF(J1096&gt;Einstellungen!$C$11,0,IF(J1096&lt;=Einstellungen!$D$15,5,IF(J1096&lt;=Einstellungen!$D$16,4,IF(J1096&lt;=Einstellungen!$D$17,3,IF(J1096&lt;=Einstellungen!$D$18,2,1)))))))</f>
        <v/>
      </c>
      <c r="L1096" s="37" t="str">
        <f>IF(Kundendaten!C1097="","",IF(J1096&lt;0,-1,IF(J1096&gt;Einstellungen!$C$11,0,IF(Kundendaten!K1097&gt;=Einstellungen!$C$24,5,IF(Kundendaten!K1097&gt;=Einstellungen!$C$25,4,IF(Kundendaten!K1097&gt;=Einstellungen!$C$26,3,IF(Kundendaten!K1097&gt;=Einstellungen!$C$27,2,1)))))))</f>
        <v/>
      </c>
      <c r="M1096" s="37" t="str">
        <f>IF(Kundendaten!C1097="","",IF(J1096&lt;0,-1,IF(J1096&gt;Einstellungen!$C$11,0,IF(Kundendaten!L1097&gt;=Einstellungen!$C$32,5,IF(Kundendaten!L1097&gt;=Einstellungen!$C$33,4,IF(Kundendaten!L1097&gt;=Einstellungen!$C$34,3,IF(Kundendaten!L1097&gt;=Einstellungen!$C$35,2,1)))))))</f>
        <v/>
      </c>
      <c r="N1096" s="37" t="str">
        <f>IF(Kundendaten!C1097="","",IF(K1096=-1,"",IF(K1096=0,0,IF(SUM(Einstellungen!$G$15,Einstellungen!$G$24,Einstellungen!$G$32)&lt;&gt;100,"—",ROUND((K1096*Einstellungen!$G$15+L1096*Einstellungen!$G$24+M1096*Einstellungen!$G$32)/100,1)))))</f>
        <v/>
      </c>
      <c r="O1096" s="37" t="str">
        <f>IF(Kundendaten!C1097="","",IF(K1096=-1,"⚠ Datenfehler",IF(K1096=0,"Inaktiv",IF(SUM(Einstellungen!$G$15,Einstellungen!$G$24,Einstellungen!$G$32)&lt;&gt;100,"—",IF(N1096&gt;=4,"Champion",IF(N1096&gt;=3,"Entwicklung",IF(N1096&gt;=2,"Gefährdet","Abwanderung")))))))</f>
        <v/>
      </c>
    </row>
    <row r="1097" spans="2:15" ht="14.25" customHeight="1" x14ac:dyDescent="0.35">
      <c r="B1097" s="37" t="str">
        <f>IF(Kundendaten!C1098="","",Kundendaten!B1098)</f>
        <v/>
      </c>
      <c r="C1097" s="38" t="str">
        <f>IF(Kundendaten!C1098="","",IF(Kundendaten!C1098="","",Kundendaten!C1098))</f>
        <v/>
      </c>
      <c r="D1097" s="38" t="str">
        <f>IF(Kundendaten!C1098="","",IF(Kundendaten!D1098="","",Kundendaten!D1098))</f>
        <v/>
      </c>
      <c r="E1097" s="38" t="str">
        <f>IF(Kundendaten!C1098="","",IF(Kundendaten!E1098="","",Kundendaten!E1098))</f>
        <v/>
      </c>
      <c r="F1097" s="38" t="str">
        <f>IF(Kundendaten!C1098="","",IF(Kundendaten!F1098="","",Kundendaten!F1098))</f>
        <v/>
      </c>
      <c r="G1097" s="37" t="str">
        <f>IF(Kundendaten!C1098="","",IF(Kundendaten!G1098="","",Kundendaten!G1098))</f>
        <v/>
      </c>
      <c r="H1097" s="38" t="str">
        <f>IF(Kundendaten!C1098="","",IF(Kundendaten!H1098="","",Kundendaten!H1098))</f>
        <v/>
      </c>
      <c r="I1097" s="37" t="str">
        <f>IF(Kundendaten!C1098="","",IF(Kundendaten!I1098="","",IF(OR(UPPER(Kundendaten!I1098)="D",UPPER(Kundendaten!I1098)="DE",UPPER(Kundendaten!I1098)="DEU",UPPER(Kundendaten!I1098)="DEUTSCHLAND",UPPER(Kundendaten!I1098)="GERMANY",UPPER(Kundendaten!I1098)="GER"),"",IFERROR(UPPER(VLOOKUP(UPPER(Kundendaten!I1098),Laendercodes!$A:$B,2,FALSE())),UPPER(Kundendaten!I1098)))))</f>
        <v/>
      </c>
      <c r="J1097" s="59" t="str">
        <f>IF(Kundendaten!C1098="","",Einstellungen!$C$9-Kundendaten!J1098)</f>
        <v/>
      </c>
      <c r="K1097" s="37" t="str">
        <f>IF(Kundendaten!C1098="","",IF(J1097&lt;0,-1,IF(J1097&gt;Einstellungen!$C$11,0,IF(J1097&lt;=Einstellungen!$D$15,5,IF(J1097&lt;=Einstellungen!$D$16,4,IF(J1097&lt;=Einstellungen!$D$17,3,IF(J1097&lt;=Einstellungen!$D$18,2,1)))))))</f>
        <v/>
      </c>
      <c r="L1097" s="37" t="str">
        <f>IF(Kundendaten!C1098="","",IF(J1097&lt;0,-1,IF(J1097&gt;Einstellungen!$C$11,0,IF(Kundendaten!K1098&gt;=Einstellungen!$C$24,5,IF(Kundendaten!K1098&gt;=Einstellungen!$C$25,4,IF(Kundendaten!K1098&gt;=Einstellungen!$C$26,3,IF(Kundendaten!K1098&gt;=Einstellungen!$C$27,2,1)))))))</f>
        <v/>
      </c>
      <c r="M1097" s="37" t="str">
        <f>IF(Kundendaten!C1098="","",IF(J1097&lt;0,-1,IF(J1097&gt;Einstellungen!$C$11,0,IF(Kundendaten!L1098&gt;=Einstellungen!$C$32,5,IF(Kundendaten!L1098&gt;=Einstellungen!$C$33,4,IF(Kundendaten!L1098&gt;=Einstellungen!$C$34,3,IF(Kundendaten!L1098&gt;=Einstellungen!$C$35,2,1)))))))</f>
        <v/>
      </c>
      <c r="N1097" s="37" t="str">
        <f>IF(Kundendaten!C1098="","",IF(K1097=-1,"",IF(K1097=0,0,IF(SUM(Einstellungen!$G$15,Einstellungen!$G$24,Einstellungen!$G$32)&lt;&gt;100,"—",ROUND((K1097*Einstellungen!$G$15+L1097*Einstellungen!$G$24+M1097*Einstellungen!$G$32)/100,1)))))</f>
        <v/>
      </c>
      <c r="O1097" s="37" t="str">
        <f>IF(Kundendaten!C1098="","",IF(K1097=-1,"⚠ Datenfehler",IF(K1097=0,"Inaktiv",IF(SUM(Einstellungen!$G$15,Einstellungen!$G$24,Einstellungen!$G$32)&lt;&gt;100,"—",IF(N1097&gt;=4,"Champion",IF(N1097&gt;=3,"Entwicklung",IF(N1097&gt;=2,"Gefährdet","Abwanderung")))))))</f>
        <v/>
      </c>
    </row>
    <row r="1098" spans="2:15" ht="14.25" customHeight="1" x14ac:dyDescent="0.35">
      <c r="B1098" s="37" t="str">
        <f>IF(Kundendaten!C1099="","",Kundendaten!B1099)</f>
        <v/>
      </c>
      <c r="C1098" s="38" t="str">
        <f>IF(Kundendaten!C1099="","",IF(Kundendaten!C1099="","",Kundendaten!C1099))</f>
        <v/>
      </c>
      <c r="D1098" s="38" t="str">
        <f>IF(Kundendaten!C1099="","",IF(Kundendaten!D1099="","",Kundendaten!D1099))</f>
        <v/>
      </c>
      <c r="E1098" s="38" t="str">
        <f>IF(Kundendaten!C1099="","",IF(Kundendaten!E1099="","",Kundendaten!E1099))</f>
        <v/>
      </c>
      <c r="F1098" s="38" t="str">
        <f>IF(Kundendaten!C1099="","",IF(Kundendaten!F1099="","",Kundendaten!F1099))</f>
        <v/>
      </c>
      <c r="G1098" s="37" t="str">
        <f>IF(Kundendaten!C1099="","",IF(Kundendaten!G1099="","",Kundendaten!G1099))</f>
        <v/>
      </c>
      <c r="H1098" s="38" t="str">
        <f>IF(Kundendaten!C1099="","",IF(Kundendaten!H1099="","",Kundendaten!H1099))</f>
        <v/>
      </c>
      <c r="I1098" s="37" t="str">
        <f>IF(Kundendaten!C1099="","",IF(Kundendaten!I1099="","",IF(OR(UPPER(Kundendaten!I1099)="D",UPPER(Kundendaten!I1099)="DE",UPPER(Kundendaten!I1099)="DEU",UPPER(Kundendaten!I1099)="DEUTSCHLAND",UPPER(Kundendaten!I1099)="GERMANY",UPPER(Kundendaten!I1099)="GER"),"",IFERROR(UPPER(VLOOKUP(UPPER(Kundendaten!I1099),Laendercodes!$A:$B,2,FALSE())),UPPER(Kundendaten!I1099)))))</f>
        <v/>
      </c>
      <c r="J1098" s="59" t="str">
        <f>IF(Kundendaten!C1099="","",Einstellungen!$C$9-Kundendaten!J1099)</f>
        <v/>
      </c>
      <c r="K1098" s="37" t="str">
        <f>IF(Kundendaten!C1099="","",IF(J1098&lt;0,-1,IF(J1098&gt;Einstellungen!$C$11,0,IF(J1098&lt;=Einstellungen!$D$15,5,IF(J1098&lt;=Einstellungen!$D$16,4,IF(J1098&lt;=Einstellungen!$D$17,3,IF(J1098&lt;=Einstellungen!$D$18,2,1)))))))</f>
        <v/>
      </c>
      <c r="L1098" s="37" t="str">
        <f>IF(Kundendaten!C1099="","",IF(J1098&lt;0,-1,IF(J1098&gt;Einstellungen!$C$11,0,IF(Kundendaten!K1099&gt;=Einstellungen!$C$24,5,IF(Kundendaten!K1099&gt;=Einstellungen!$C$25,4,IF(Kundendaten!K1099&gt;=Einstellungen!$C$26,3,IF(Kundendaten!K1099&gt;=Einstellungen!$C$27,2,1)))))))</f>
        <v/>
      </c>
      <c r="M1098" s="37" t="str">
        <f>IF(Kundendaten!C1099="","",IF(J1098&lt;0,-1,IF(J1098&gt;Einstellungen!$C$11,0,IF(Kundendaten!L1099&gt;=Einstellungen!$C$32,5,IF(Kundendaten!L1099&gt;=Einstellungen!$C$33,4,IF(Kundendaten!L1099&gt;=Einstellungen!$C$34,3,IF(Kundendaten!L1099&gt;=Einstellungen!$C$35,2,1)))))))</f>
        <v/>
      </c>
      <c r="N1098" s="37" t="str">
        <f>IF(Kundendaten!C1099="","",IF(K1098=-1,"",IF(K1098=0,0,IF(SUM(Einstellungen!$G$15,Einstellungen!$G$24,Einstellungen!$G$32)&lt;&gt;100,"—",ROUND((K1098*Einstellungen!$G$15+L1098*Einstellungen!$G$24+M1098*Einstellungen!$G$32)/100,1)))))</f>
        <v/>
      </c>
      <c r="O1098" s="37" t="str">
        <f>IF(Kundendaten!C1099="","",IF(K1098=-1,"⚠ Datenfehler",IF(K1098=0,"Inaktiv",IF(SUM(Einstellungen!$G$15,Einstellungen!$G$24,Einstellungen!$G$32)&lt;&gt;100,"—",IF(N1098&gt;=4,"Champion",IF(N1098&gt;=3,"Entwicklung",IF(N1098&gt;=2,"Gefährdet","Abwanderung")))))))</f>
        <v/>
      </c>
    </row>
    <row r="1099" spans="2:15" ht="14.25" customHeight="1" x14ac:dyDescent="0.35">
      <c r="B1099" s="37" t="str">
        <f>IF(Kundendaten!C1100="","",Kundendaten!B1100)</f>
        <v/>
      </c>
      <c r="C1099" s="38" t="str">
        <f>IF(Kundendaten!C1100="","",IF(Kundendaten!C1100="","",Kundendaten!C1100))</f>
        <v/>
      </c>
      <c r="D1099" s="38" t="str">
        <f>IF(Kundendaten!C1100="","",IF(Kundendaten!D1100="","",Kundendaten!D1100))</f>
        <v/>
      </c>
      <c r="E1099" s="38" t="str">
        <f>IF(Kundendaten!C1100="","",IF(Kundendaten!E1100="","",Kundendaten!E1100))</f>
        <v/>
      </c>
      <c r="F1099" s="38" t="str">
        <f>IF(Kundendaten!C1100="","",IF(Kundendaten!F1100="","",Kundendaten!F1100))</f>
        <v/>
      </c>
      <c r="G1099" s="37" t="str">
        <f>IF(Kundendaten!C1100="","",IF(Kundendaten!G1100="","",Kundendaten!G1100))</f>
        <v/>
      </c>
      <c r="H1099" s="38" t="str">
        <f>IF(Kundendaten!C1100="","",IF(Kundendaten!H1100="","",Kundendaten!H1100))</f>
        <v/>
      </c>
      <c r="I1099" s="37" t="str">
        <f>IF(Kundendaten!C1100="","",IF(Kundendaten!I1100="","",IF(OR(UPPER(Kundendaten!I1100)="D",UPPER(Kundendaten!I1100)="DE",UPPER(Kundendaten!I1100)="DEU",UPPER(Kundendaten!I1100)="DEUTSCHLAND",UPPER(Kundendaten!I1100)="GERMANY",UPPER(Kundendaten!I1100)="GER"),"",IFERROR(UPPER(VLOOKUP(UPPER(Kundendaten!I1100),Laendercodes!$A:$B,2,FALSE())),UPPER(Kundendaten!I1100)))))</f>
        <v/>
      </c>
      <c r="J1099" s="59" t="str">
        <f>IF(Kundendaten!C1100="","",Einstellungen!$C$9-Kundendaten!J1100)</f>
        <v/>
      </c>
      <c r="K1099" s="37" t="str">
        <f>IF(Kundendaten!C1100="","",IF(J1099&lt;0,-1,IF(J1099&gt;Einstellungen!$C$11,0,IF(J1099&lt;=Einstellungen!$D$15,5,IF(J1099&lt;=Einstellungen!$D$16,4,IF(J1099&lt;=Einstellungen!$D$17,3,IF(J1099&lt;=Einstellungen!$D$18,2,1)))))))</f>
        <v/>
      </c>
      <c r="L1099" s="37" t="str">
        <f>IF(Kundendaten!C1100="","",IF(J1099&lt;0,-1,IF(J1099&gt;Einstellungen!$C$11,0,IF(Kundendaten!K1100&gt;=Einstellungen!$C$24,5,IF(Kundendaten!K1100&gt;=Einstellungen!$C$25,4,IF(Kundendaten!K1100&gt;=Einstellungen!$C$26,3,IF(Kundendaten!K1100&gt;=Einstellungen!$C$27,2,1)))))))</f>
        <v/>
      </c>
      <c r="M1099" s="37" t="str">
        <f>IF(Kundendaten!C1100="","",IF(J1099&lt;0,-1,IF(J1099&gt;Einstellungen!$C$11,0,IF(Kundendaten!L1100&gt;=Einstellungen!$C$32,5,IF(Kundendaten!L1100&gt;=Einstellungen!$C$33,4,IF(Kundendaten!L1100&gt;=Einstellungen!$C$34,3,IF(Kundendaten!L1100&gt;=Einstellungen!$C$35,2,1)))))))</f>
        <v/>
      </c>
      <c r="N1099" s="37" t="str">
        <f>IF(Kundendaten!C1100="","",IF(K1099=-1,"",IF(K1099=0,0,IF(SUM(Einstellungen!$G$15,Einstellungen!$G$24,Einstellungen!$G$32)&lt;&gt;100,"—",ROUND((K1099*Einstellungen!$G$15+L1099*Einstellungen!$G$24+M1099*Einstellungen!$G$32)/100,1)))))</f>
        <v/>
      </c>
      <c r="O1099" s="37" t="str">
        <f>IF(Kundendaten!C1100="","",IF(K1099=-1,"⚠ Datenfehler",IF(K1099=0,"Inaktiv",IF(SUM(Einstellungen!$G$15,Einstellungen!$G$24,Einstellungen!$G$32)&lt;&gt;100,"—",IF(N1099&gt;=4,"Champion",IF(N1099&gt;=3,"Entwicklung",IF(N1099&gt;=2,"Gefährdet","Abwanderung")))))))</f>
        <v/>
      </c>
    </row>
    <row r="1100" spans="2:15" ht="14.25" customHeight="1" x14ac:dyDescent="0.35">
      <c r="B1100" s="37" t="str">
        <f>IF(Kundendaten!C1101="","",Kundendaten!B1101)</f>
        <v/>
      </c>
      <c r="C1100" s="38" t="str">
        <f>IF(Kundendaten!C1101="","",IF(Kundendaten!C1101="","",Kundendaten!C1101))</f>
        <v/>
      </c>
      <c r="D1100" s="38" t="str">
        <f>IF(Kundendaten!C1101="","",IF(Kundendaten!D1101="","",Kundendaten!D1101))</f>
        <v/>
      </c>
      <c r="E1100" s="38" t="str">
        <f>IF(Kundendaten!C1101="","",IF(Kundendaten!E1101="","",Kundendaten!E1101))</f>
        <v/>
      </c>
      <c r="F1100" s="38" t="str">
        <f>IF(Kundendaten!C1101="","",IF(Kundendaten!F1101="","",Kundendaten!F1101))</f>
        <v/>
      </c>
      <c r="G1100" s="37" t="str">
        <f>IF(Kundendaten!C1101="","",IF(Kundendaten!G1101="","",Kundendaten!G1101))</f>
        <v/>
      </c>
      <c r="H1100" s="38" t="str">
        <f>IF(Kundendaten!C1101="","",IF(Kundendaten!H1101="","",Kundendaten!H1101))</f>
        <v/>
      </c>
      <c r="I1100" s="37" t="str">
        <f>IF(Kundendaten!C1101="","",IF(Kundendaten!I1101="","",IF(OR(UPPER(Kundendaten!I1101)="D",UPPER(Kundendaten!I1101)="DE",UPPER(Kundendaten!I1101)="DEU",UPPER(Kundendaten!I1101)="DEUTSCHLAND",UPPER(Kundendaten!I1101)="GERMANY",UPPER(Kundendaten!I1101)="GER"),"",IFERROR(UPPER(VLOOKUP(UPPER(Kundendaten!I1101),Laendercodes!$A:$B,2,FALSE())),UPPER(Kundendaten!I1101)))))</f>
        <v/>
      </c>
      <c r="J1100" s="59" t="str">
        <f>IF(Kundendaten!C1101="","",Einstellungen!$C$9-Kundendaten!J1101)</f>
        <v/>
      </c>
      <c r="K1100" s="37" t="str">
        <f>IF(Kundendaten!C1101="","",IF(J1100&lt;0,-1,IF(J1100&gt;Einstellungen!$C$11,0,IF(J1100&lt;=Einstellungen!$D$15,5,IF(J1100&lt;=Einstellungen!$D$16,4,IF(J1100&lt;=Einstellungen!$D$17,3,IF(J1100&lt;=Einstellungen!$D$18,2,1)))))))</f>
        <v/>
      </c>
      <c r="L1100" s="37" t="str">
        <f>IF(Kundendaten!C1101="","",IF(J1100&lt;0,-1,IF(J1100&gt;Einstellungen!$C$11,0,IF(Kundendaten!K1101&gt;=Einstellungen!$C$24,5,IF(Kundendaten!K1101&gt;=Einstellungen!$C$25,4,IF(Kundendaten!K1101&gt;=Einstellungen!$C$26,3,IF(Kundendaten!K1101&gt;=Einstellungen!$C$27,2,1)))))))</f>
        <v/>
      </c>
      <c r="M1100" s="37" t="str">
        <f>IF(Kundendaten!C1101="","",IF(J1100&lt;0,-1,IF(J1100&gt;Einstellungen!$C$11,0,IF(Kundendaten!L1101&gt;=Einstellungen!$C$32,5,IF(Kundendaten!L1101&gt;=Einstellungen!$C$33,4,IF(Kundendaten!L1101&gt;=Einstellungen!$C$34,3,IF(Kundendaten!L1101&gt;=Einstellungen!$C$35,2,1)))))))</f>
        <v/>
      </c>
      <c r="N1100" s="37" t="str">
        <f>IF(Kundendaten!C1101="","",IF(K1100=-1,"",IF(K1100=0,0,IF(SUM(Einstellungen!$G$15,Einstellungen!$G$24,Einstellungen!$G$32)&lt;&gt;100,"—",ROUND((K1100*Einstellungen!$G$15+L1100*Einstellungen!$G$24+M1100*Einstellungen!$G$32)/100,1)))))</f>
        <v/>
      </c>
      <c r="O1100" s="37" t="str">
        <f>IF(Kundendaten!C1101="","",IF(K1100=-1,"⚠ Datenfehler",IF(K1100=0,"Inaktiv",IF(SUM(Einstellungen!$G$15,Einstellungen!$G$24,Einstellungen!$G$32)&lt;&gt;100,"—",IF(N1100&gt;=4,"Champion",IF(N1100&gt;=3,"Entwicklung",IF(N1100&gt;=2,"Gefährdet","Abwanderung")))))))</f>
        <v/>
      </c>
    </row>
    <row r="1101" spans="2:15" ht="14.25" customHeight="1" x14ac:dyDescent="0.35">
      <c r="B1101" s="37" t="str">
        <f>IF(Kundendaten!C1102="","",Kundendaten!B1102)</f>
        <v/>
      </c>
      <c r="C1101" s="38" t="str">
        <f>IF(Kundendaten!C1102="","",IF(Kundendaten!C1102="","",Kundendaten!C1102))</f>
        <v/>
      </c>
      <c r="D1101" s="38" t="str">
        <f>IF(Kundendaten!C1102="","",IF(Kundendaten!D1102="","",Kundendaten!D1102))</f>
        <v/>
      </c>
      <c r="E1101" s="38" t="str">
        <f>IF(Kundendaten!C1102="","",IF(Kundendaten!E1102="","",Kundendaten!E1102))</f>
        <v/>
      </c>
      <c r="F1101" s="38" t="str">
        <f>IF(Kundendaten!C1102="","",IF(Kundendaten!F1102="","",Kundendaten!F1102))</f>
        <v/>
      </c>
      <c r="G1101" s="37" t="str">
        <f>IF(Kundendaten!C1102="","",IF(Kundendaten!G1102="","",Kundendaten!G1102))</f>
        <v/>
      </c>
      <c r="H1101" s="38" t="str">
        <f>IF(Kundendaten!C1102="","",IF(Kundendaten!H1102="","",Kundendaten!H1102))</f>
        <v/>
      </c>
      <c r="I1101" s="37" t="str">
        <f>IF(Kundendaten!C1102="","",IF(Kundendaten!I1102="","",IF(OR(UPPER(Kundendaten!I1102)="D",UPPER(Kundendaten!I1102)="DE",UPPER(Kundendaten!I1102)="DEU",UPPER(Kundendaten!I1102)="DEUTSCHLAND",UPPER(Kundendaten!I1102)="GERMANY",UPPER(Kundendaten!I1102)="GER"),"",IFERROR(UPPER(VLOOKUP(UPPER(Kundendaten!I1102),Laendercodes!$A:$B,2,FALSE())),UPPER(Kundendaten!I1102)))))</f>
        <v/>
      </c>
      <c r="J1101" s="59" t="str">
        <f>IF(Kundendaten!C1102="","",Einstellungen!$C$9-Kundendaten!J1102)</f>
        <v/>
      </c>
      <c r="K1101" s="37" t="str">
        <f>IF(Kundendaten!C1102="","",IF(J1101&lt;0,-1,IF(J1101&gt;Einstellungen!$C$11,0,IF(J1101&lt;=Einstellungen!$D$15,5,IF(J1101&lt;=Einstellungen!$D$16,4,IF(J1101&lt;=Einstellungen!$D$17,3,IF(J1101&lt;=Einstellungen!$D$18,2,1)))))))</f>
        <v/>
      </c>
      <c r="L1101" s="37" t="str">
        <f>IF(Kundendaten!C1102="","",IF(J1101&lt;0,-1,IF(J1101&gt;Einstellungen!$C$11,0,IF(Kundendaten!K1102&gt;=Einstellungen!$C$24,5,IF(Kundendaten!K1102&gt;=Einstellungen!$C$25,4,IF(Kundendaten!K1102&gt;=Einstellungen!$C$26,3,IF(Kundendaten!K1102&gt;=Einstellungen!$C$27,2,1)))))))</f>
        <v/>
      </c>
      <c r="M1101" s="37" t="str">
        <f>IF(Kundendaten!C1102="","",IF(J1101&lt;0,-1,IF(J1101&gt;Einstellungen!$C$11,0,IF(Kundendaten!L1102&gt;=Einstellungen!$C$32,5,IF(Kundendaten!L1102&gt;=Einstellungen!$C$33,4,IF(Kundendaten!L1102&gt;=Einstellungen!$C$34,3,IF(Kundendaten!L1102&gt;=Einstellungen!$C$35,2,1)))))))</f>
        <v/>
      </c>
      <c r="N1101" s="37" t="str">
        <f>IF(Kundendaten!C1102="","",IF(K1101=-1,"",IF(K1101=0,0,IF(SUM(Einstellungen!$G$15,Einstellungen!$G$24,Einstellungen!$G$32)&lt;&gt;100,"—",ROUND((K1101*Einstellungen!$G$15+L1101*Einstellungen!$G$24+M1101*Einstellungen!$G$32)/100,1)))))</f>
        <v/>
      </c>
      <c r="O1101" s="37" t="str">
        <f>IF(Kundendaten!C1102="","",IF(K1101=-1,"⚠ Datenfehler",IF(K1101=0,"Inaktiv",IF(SUM(Einstellungen!$G$15,Einstellungen!$G$24,Einstellungen!$G$32)&lt;&gt;100,"—",IF(N1101&gt;=4,"Champion",IF(N1101&gt;=3,"Entwicklung",IF(N1101&gt;=2,"Gefährdet","Abwanderung")))))))</f>
        <v/>
      </c>
    </row>
    <row r="1102" spans="2:15" ht="14.25" customHeight="1" x14ac:dyDescent="0.35">
      <c r="B1102" s="37" t="str">
        <f>IF(Kundendaten!C1103="","",Kundendaten!B1103)</f>
        <v/>
      </c>
      <c r="C1102" s="38" t="str">
        <f>IF(Kundendaten!C1103="","",IF(Kundendaten!C1103="","",Kundendaten!C1103))</f>
        <v/>
      </c>
      <c r="D1102" s="38" t="str">
        <f>IF(Kundendaten!C1103="","",IF(Kundendaten!D1103="","",Kundendaten!D1103))</f>
        <v/>
      </c>
      <c r="E1102" s="38" t="str">
        <f>IF(Kundendaten!C1103="","",IF(Kundendaten!E1103="","",Kundendaten!E1103))</f>
        <v/>
      </c>
      <c r="F1102" s="38" t="str">
        <f>IF(Kundendaten!C1103="","",IF(Kundendaten!F1103="","",Kundendaten!F1103))</f>
        <v/>
      </c>
      <c r="G1102" s="37" t="str">
        <f>IF(Kundendaten!C1103="","",IF(Kundendaten!G1103="","",Kundendaten!G1103))</f>
        <v/>
      </c>
      <c r="H1102" s="38" t="str">
        <f>IF(Kundendaten!C1103="","",IF(Kundendaten!H1103="","",Kundendaten!H1103))</f>
        <v/>
      </c>
      <c r="I1102" s="37" t="str">
        <f>IF(Kundendaten!C1103="","",IF(Kundendaten!I1103="","",IF(OR(UPPER(Kundendaten!I1103)="D",UPPER(Kundendaten!I1103)="DE",UPPER(Kundendaten!I1103)="DEU",UPPER(Kundendaten!I1103)="DEUTSCHLAND",UPPER(Kundendaten!I1103)="GERMANY",UPPER(Kundendaten!I1103)="GER"),"",IFERROR(UPPER(VLOOKUP(UPPER(Kundendaten!I1103),Laendercodes!$A:$B,2,FALSE())),UPPER(Kundendaten!I1103)))))</f>
        <v/>
      </c>
      <c r="J1102" s="59" t="str">
        <f>IF(Kundendaten!C1103="","",Einstellungen!$C$9-Kundendaten!J1103)</f>
        <v/>
      </c>
      <c r="K1102" s="37" t="str">
        <f>IF(Kundendaten!C1103="","",IF(J1102&lt;0,-1,IF(J1102&gt;Einstellungen!$C$11,0,IF(J1102&lt;=Einstellungen!$D$15,5,IF(J1102&lt;=Einstellungen!$D$16,4,IF(J1102&lt;=Einstellungen!$D$17,3,IF(J1102&lt;=Einstellungen!$D$18,2,1)))))))</f>
        <v/>
      </c>
      <c r="L1102" s="37" t="str">
        <f>IF(Kundendaten!C1103="","",IF(J1102&lt;0,-1,IF(J1102&gt;Einstellungen!$C$11,0,IF(Kundendaten!K1103&gt;=Einstellungen!$C$24,5,IF(Kundendaten!K1103&gt;=Einstellungen!$C$25,4,IF(Kundendaten!K1103&gt;=Einstellungen!$C$26,3,IF(Kundendaten!K1103&gt;=Einstellungen!$C$27,2,1)))))))</f>
        <v/>
      </c>
      <c r="M1102" s="37" t="str">
        <f>IF(Kundendaten!C1103="","",IF(J1102&lt;0,-1,IF(J1102&gt;Einstellungen!$C$11,0,IF(Kundendaten!L1103&gt;=Einstellungen!$C$32,5,IF(Kundendaten!L1103&gt;=Einstellungen!$C$33,4,IF(Kundendaten!L1103&gt;=Einstellungen!$C$34,3,IF(Kundendaten!L1103&gt;=Einstellungen!$C$35,2,1)))))))</f>
        <v/>
      </c>
      <c r="N1102" s="37" t="str">
        <f>IF(Kundendaten!C1103="","",IF(K1102=-1,"",IF(K1102=0,0,IF(SUM(Einstellungen!$G$15,Einstellungen!$G$24,Einstellungen!$G$32)&lt;&gt;100,"—",ROUND((K1102*Einstellungen!$G$15+L1102*Einstellungen!$G$24+M1102*Einstellungen!$G$32)/100,1)))))</f>
        <v/>
      </c>
      <c r="O1102" s="37" t="str">
        <f>IF(Kundendaten!C1103="","",IF(K1102=-1,"⚠ Datenfehler",IF(K1102=0,"Inaktiv",IF(SUM(Einstellungen!$G$15,Einstellungen!$G$24,Einstellungen!$G$32)&lt;&gt;100,"—",IF(N1102&gt;=4,"Champion",IF(N1102&gt;=3,"Entwicklung",IF(N1102&gt;=2,"Gefährdet","Abwanderung")))))))</f>
        <v/>
      </c>
    </row>
    <row r="1103" spans="2:15" ht="14.25" customHeight="1" x14ac:dyDescent="0.35">
      <c r="B1103" s="37" t="str">
        <f>IF(Kundendaten!C1104="","",Kundendaten!B1104)</f>
        <v/>
      </c>
      <c r="C1103" s="38" t="str">
        <f>IF(Kundendaten!C1104="","",IF(Kundendaten!C1104="","",Kundendaten!C1104))</f>
        <v/>
      </c>
      <c r="D1103" s="38" t="str">
        <f>IF(Kundendaten!C1104="","",IF(Kundendaten!D1104="","",Kundendaten!D1104))</f>
        <v/>
      </c>
      <c r="E1103" s="38" t="str">
        <f>IF(Kundendaten!C1104="","",IF(Kundendaten!E1104="","",Kundendaten!E1104))</f>
        <v/>
      </c>
      <c r="F1103" s="38" t="str">
        <f>IF(Kundendaten!C1104="","",IF(Kundendaten!F1104="","",Kundendaten!F1104))</f>
        <v/>
      </c>
      <c r="G1103" s="37" t="str">
        <f>IF(Kundendaten!C1104="","",IF(Kundendaten!G1104="","",Kundendaten!G1104))</f>
        <v/>
      </c>
      <c r="H1103" s="38" t="str">
        <f>IF(Kundendaten!C1104="","",IF(Kundendaten!H1104="","",Kundendaten!H1104))</f>
        <v/>
      </c>
      <c r="I1103" s="37" t="str">
        <f>IF(Kundendaten!C1104="","",IF(Kundendaten!I1104="","",IF(OR(UPPER(Kundendaten!I1104)="D",UPPER(Kundendaten!I1104)="DE",UPPER(Kundendaten!I1104)="DEU",UPPER(Kundendaten!I1104)="DEUTSCHLAND",UPPER(Kundendaten!I1104)="GERMANY",UPPER(Kundendaten!I1104)="GER"),"",IFERROR(UPPER(VLOOKUP(UPPER(Kundendaten!I1104),Laendercodes!$A:$B,2,FALSE())),UPPER(Kundendaten!I1104)))))</f>
        <v/>
      </c>
      <c r="J1103" s="59" t="str">
        <f>IF(Kundendaten!C1104="","",Einstellungen!$C$9-Kundendaten!J1104)</f>
        <v/>
      </c>
      <c r="K1103" s="37" t="str">
        <f>IF(Kundendaten!C1104="","",IF(J1103&lt;0,-1,IF(J1103&gt;Einstellungen!$C$11,0,IF(J1103&lt;=Einstellungen!$D$15,5,IF(J1103&lt;=Einstellungen!$D$16,4,IF(J1103&lt;=Einstellungen!$D$17,3,IF(J1103&lt;=Einstellungen!$D$18,2,1)))))))</f>
        <v/>
      </c>
      <c r="L1103" s="37" t="str">
        <f>IF(Kundendaten!C1104="","",IF(J1103&lt;0,-1,IF(J1103&gt;Einstellungen!$C$11,0,IF(Kundendaten!K1104&gt;=Einstellungen!$C$24,5,IF(Kundendaten!K1104&gt;=Einstellungen!$C$25,4,IF(Kundendaten!K1104&gt;=Einstellungen!$C$26,3,IF(Kundendaten!K1104&gt;=Einstellungen!$C$27,2,1)))))))</f>
        <v/>
      </c>
      <c r="M1103" s="37" t="str">
        <f>IF(Kundendaten!C1104="","",IF(J1103&lt;0,-1,IF(J1103&gt;Einstellungen!$C$11,0,IF(Kundendaten!L1104&gt;=Einstellungen!$C$32,5,IF(Kundendaten!L1104&gt;=Einstellungen!$C$33,4,IF(Kundendaten!L1104&gt;=Einstellungen!$C$34,3,IF(Kundendaten!L1104&gt;=Einstellungen!$C$35,2,1)))))))</f>
        <v/>
      </c>
      <c r="N1103" s="37" t="str">
        <f>IF(Kundendaten!C1104="","",IF(K1103=-1,"",IF(K1103=0,0,IF(SUM(Einstellungen!$G$15,Einstellungen!$G$24,Einstellungen!$G$32)&lt;&gt;100,"—",ROUND((K1103*Einstellungen!$G$15+L1103*Einstellungen!$G$24+M1103*Einstellungen!$G$32)/100,1)))))</f>
        <v/>
      </c>
      <c r="O1103" s="37" t="str">
        <f>IF(Kundendaten!C1104="","",IF(K1103=-1,"⚠ Datenfehler",IF(K1103=0,"Inaktiv",IF(SUM(Einstellungen!$G$15,Einstellungen!$G$24,Einstellungen!$G$32)&lt;&gt;100,"—",IF(N1103&gt;=4,"Champion",IF(N1103&gt;=3,"Entwicklung",IF(N1103&gt;=2,"Gefährdet","Abwanderung")))))))</f>
        <v/>
      </c>
    </row>
    <row r="1104" spans="2:15" ht="14.25" customHeight="1" x14ac:dyDescent="0.35">
      <c r="B1104" s="37" t="str">
        <f>IF(Kundendaten!C1105="","",Kundendaten!B1105)</f>
        <v/>
      </c>
      <c r="C1104" s="38" t="str">
        <f>IF(Kundendaten!C1105="","",IF(Kundendaten!C1105="","",Kundendaten!C1105))</f>
        <v/>
      </c>
      <c r="D1104" s="38" t="str">
        <f>IF(Kundendaten!C1105="","",IF(Kundendaten!D1105="","",Kundendaten!D1105))</f>
        <v/>
      </c>
      <c r="E1104" s="38" t="str">
        <f>IF(Kundendaten!C1105="","",IF(Kundendaten!E1105="","",Kundendaten!E1105))</f>
        <v/>
      </c>
      <c r="F1104" s="38" t="str">
        <f>IF(Kundendaten!C1105="","",IF(Kundendaten!F1105="","",Kundendaten!F1105))</f>
        <v/>
      </c>
      <c r="G1104" s="37" t="str">
        <f>IF(Kundendaten!C1105="","",IF(Kundendaten!G1105="","",Kundendaten!G1105))</f>
        <v/>
      </c>
      <c r="H1104" s="38" t="str">
        <f>IF(Kundendaten!C1105="","",IF(Kundendaten!H1105="","",Kundendaten!H1105))</f>
        <v/>
      </c>
      <c r="I1104" s="37" t="str">
        <f>IF(Kundendaten!C1105="","",IF(Kundendaten!I1105="","",IF(OR(UPPER(Kundendaten!I1105)="D",UPPER(Kundendaten!I1105)="DE",UPPER(Kundendaten!I1105)="DEU",UPPER(Kundendaten!I1105)="DEUTSCHLAND",UPPER(Kundendaten!I1105)="GERMANY",UPPER(Kundendaten!I1105)="GER"),"",IFERROR(UPPER(VLOOKUP(UPPER(Kundendaten!I1105),Laendercodes!$A:$B,2,FALSE())),UPPER(Kundendaten!I1105)))))</f>
        <v/>
      </c>
      <c r="J1104" s="59" t="str">
        <f>IF(Kundendaten!C1105="","",Einstellungen!$C$9-Kundendaten!J1105)</f>
        <v/>
      </c>
      <c r="K1104" s="37" t="str">
        <f>IF(Kundendaten!C1105="","",IF(J1104&lt;0,-1,IF(J1104&gt;Einstellungen!$C$11,0,IF(J1104&lt;=Einstellungen!$D$15,5,IF(J1104&lt;=Einstellungen!$D$16,4,IF(J1104&lt;=Einstellungen!$D$17,3,IF(J1104&lt;=Einstellungen!$D$18,2,1)))))))</f>
        <v/>
      </c>
      <c r="L1104" s="37" t="str">
        <f>IF(Kundendaten!C1105="","",IF(J1104&lt;0,-1,IF(J1104&gt;Einstellungen!$C$11,0,IF(Kundendaten!K1105&gt;=Einstellungen!$C$24,5,IF(Kundendaten!K1105&gt;=Einstellungen!$C$25,4,IF(Kundendaten!K1105&gt;=Einstellungen!$C$26,3,IF(Kundendaten!K1105&gt;=Einstellungen!$C$27,2,1)))))))</f>
        <v/>
      </c>
      <c r="M1104" s="37" t="str">
        <f>IF(Kundendaten!C1105="","",IF(J1104&lt;0,-1,IF(J1104&gt;Einstellungen!$C$11,0,IF(Kundendaten!L1105&gt;=Einstellungen!$C$32,5,IF(Kundendaten!L1105&gt;=Einstellungen!$C$33,4,IF(Kundendaten!L1105&gt;=Einstellungen!$C$34,3,IF(Kundendaten!L1105&gt;=Einstellungen!$C$35,2,1)))))))</f>
        <v/>
      </c>
      <c r="N1104" s="37" t="str">
        <f>IF(Kundendaten!C1105="","",IF(K1104=-1,"",IF(K1104=0,0,IF(SUM(Einstellungen!$G$15,Einstellungen!$G$24,Einstellungen!$G$32)&lt;&gt;100,"—",ROUND((K1104*Einstellungen!$G$15+L1104*Einstellungen!$G$24+M1104*Einstellungen!$G$32)/100,1)))))</f>
        <v/>
      </c>
      <c r="O1104" s="37" t="str">
        <f>IF(Kundendaten!C1105="","",IF(K1104=-1,"⚠ Datenfehler",IF(K1104=0,"Inaktiv",IF(SUM(Einstellungen!$G$15,Einstellungen!$G$24,Einstellungen!$G$32)&lt;&gt;100,"—",IF(N1104&gt;=4,"Champion",IF(N1104&gt;=3,"Entwicklung",IF(N1104&gt;=2,"Gefährdet","Abwanderung")))))))</f>
        <v/>
      </c>
    </row>
    <row r="1105" spans="2:15" ht="14.25" customHeight="1" x14ac:dyDescent="0.35">
      <c r="B1105" s="37" t="str">
        <f>IF(Kundendaten!C1106="","",Kundendaten!B1106)</f>
        <v/>
      </c>
      <c r="C1105" s="38" t="str">
        <f>IF(Kundendaten!C1106="","",IF(Kundendaten!C1106="","",Kundendaten!C1106))</f>
        <v/>
      </c>
      <c r="D1105" s="38" t="str">
        <f>IF(Kundendaten!C1106="","",IF(Kundendaten!D1106="","",Kundendaten!D1106))</f>
        <v/>
      </c>
      <c r="E1105" s="38" t="str">
        <f>IF(Kundendaten!C1106="","",IF(Kundendaten!E1106="","",Kundendaten!E1106))</f>
        <v/>
      </c>
      <c r="F1105" s="38" t="str">
        <f>IF(Kundendaten!C1106="","",IF(Kundendaten!F1106="","",Kundendaten!F1106))</f>
        <v/>
      </c>
      <c r="G1105" s="37" t="str">
        <f>IF(Kundendaten!C1106="","",IF(Kundendaten!G1106="","",Kundendaten!G1106))</f>
        <v/>
      </c>
      <c r="H1105" s="38" t="str">
        <f>IF(Kundendaten!C1106="","",IF(Kundendaten!H1106="","",Kundendaten!H1106))</f>
        <v/>
      </c>
      <c r="I1105" s="37" t="str">
        <f>IF(Kundendaten!C1106="","",IF(Kundendaten!I1106="","",IF(OR(UPPER(Kundendaten!I1106)="D",UPPER(Kundendaten!I1106)="DE",UPPER(Kundendaten!I1106)="DEU",UPPER(Kundendaten!I1106)="DEUTSCHLAND",UPPER(Kundendaten!I1106)="GERMANY",UPPER(Kundendaten!I1106)="GER"),"",IFERROR(UPPER(VLOOKUP(UPPER(Kundendaten!I1106),Laendercodes!$A:$B,2,FALSE())),UPPER(Kundendaten!I1106)))))</f>
        <v/>
      </c>
      <c r="J1105" s="59" t="str">
        <f>IF(Kundendaten!C1106="","",Einstellungen!$C$9-Kundendaten!J1106)</f>
        <v/>
      </c>
      <c r="K1105" s="37" t="str">
        <f>IF(Kundendaten!C1106="","",IF(J1105&lt;0,-1,IF(J1105&gt;Einstellungen!$C$11,0,IF(J1105&lt;=Einstellungen!$D$15,5,IF(J1105&lt;=Einstellungen!$D$16,4,IF(J1105&lt;=Einstellungen!$D$17,3,IF(J1105&lt;=Einstellungen!$D$18,2,1)))))))</f>
        <v/>
      </c>
      <c r="L1105" s="37" t="str">
        <f>IF(Kundendaten!C1106="","",IF(J1105&lt;0,-1,IF(J1105&gt;Einstellungen!$C$11,0,IF(Kundendaten!K1106&gt;=Einstellungen!$C$24,5,IF(Kundendaten!K1106&gt;=Einstellungen!$C$25,4,IF(Kundendaten!K1106&gt;=Einstellungen!$C$26,3,IF(Kundendaten!K1106&gt;=Einstellungen!$C$27,2,1)))))))</f>
        <v/>
      </c>
      <c r="M1105" s="37" t="str">
        <f>IF(Kundendaten!C1106="","",IF(J1105&lt;0,-1,IF(J1105&gt;Einstellungen!$C$11,0,IF(Kundendaten!L1106&gt;=Einstellungen!$C$32,5,IF(Kundendaten!L1106&gt;=Einstellungen!$C$33,4,IF(Kundendaten!L1106&gt;=Einstellungen!$C$34,3,IF(Kundendaten!L1106&gt;=Einstellungen!$C$35,2,1)))))))</f>
        <v/>
      </c>
      <c r="N1105" s="37" t="str">
        <f>IF(Kundendaten!C1106="","",IF(K1105=-1,"",IF(K1105=0,0,IF(SUM(Einstellungen!$G$15,Einstellungen!$G$24,Einstellungen!$G$32)&lt;&gt;100,"—",ROUND((K1105*Einstellungen!$G$15+L1105*Einstellungen!$G$24+M1105*Einstellungen!$G$32)/100,1)))))</f>
        <v/>
      </c>
      <c r="O1105" s="37" t="str">
        <f>IF(Kundendaten!C1106="","",IF(K1105=-1,"⚠ Datenfehler",IF(K1105=0,"Inaktiv",IF(SUM(Einstellungen!$G$15,Einstellungen!$G$24,Einstellungen!$G$32)&lt;&gt;100,"—",IF(N1105&gt;=4,"Champion",IF(N1105&gt;=3,"Entwicklung",IF(N1105&gt;=2,"Gefährdet","Abwanderung")))))))</f>
        <v/>
      </c>
    </row>
    <row r="1106" spans="2:15" ht="14.25" customHeight="1" x14ac:dyDescent="0.35">
      <c r="B1106" s="37" t="str">
        <f>IF(Kundendaten!C1107="","",Kundendaten!B1107)</f>
        <v/>
      </c>
      <c r="C1106" s="38" t="str">
        <f>IF(Kundendaten!C1107="","",IF(Kundendaten!C1107="","",Kundendaten!C1107))</f>
        <v/>
      </c>
      <c r="D1106" s="38" t="str">
        <f>IF(Kundendaten!C1107="","",IF(Kundendaten!D1107="","",Kundendaten!D1107))</f>
        <v/>
      </c>
      <c r="E1106" s="38" t="str">
        <f>IF(Kundendaten!C1107="","",IF(Kundendaten!E1107="","",Kundendaten!E1107))</f>
        <v/>
      </c>
      <c r="F1106" s="38" t="str">
        <f>IF(Kundendaten!C1107="","",IF(Kundendaten!F1107="","",Kundendaten!F1107))</f>
        <v/>
      </c>
      <c r="G1106" s="37" t="str">
        <f>IF(Kundendaten!C1107="","",IF(Kundendaten!G1107="","",Kundendaten!G1107))</f>
        <v/>
      </c>
      <c r="H1106" s="38" t="str">
        <f>IF(Kundendaten!C1107="","",IF(Kundendaten!H1107="","",Kundendaten!H1107))</f>
        <v/>
      </c>
      <c r="I1106" s="37" t="str">
        <f>IF(Kundendaten!C1107="","",IF(Kundendaten!I1107="","",IF(OR(UPPER(Kundendaten!I1107)="D",UPPER(Kundendaten!I1107)="DE",UPPER(Kundendaten!I1107)="DEU",UPPER(Kundendaten!I1107)="DEUTSCHLAND",UPPER(Kundendaten!I1107)="GERMANY",UPPER(Kundendaten!I1107)="GER"),"",IFERROR(UPPER(VLOOKUP(UPPER(Kundendaten!I1107),Laendercodes!$A:$B,2,FALSE())),UPPER(Kundendaten!I1107)))))</f>
        <v/>
      </c>
      <c r="J1106" s="59" t="str">
        <f>IF(Kundendaten!C1107="","",Einstellungen!$C$9-Kundendaten!J1107)</f>
        <v/>
      </c>
      <c r="K1106" s="37" t="str">
        <f>IF(Kundendaten!C1107="","",IF(J1106&lt;0,-1,IF(J1106&gt;Einstellungen!$C$11,0,IF(J1106&lt;=Einstellungen!$D$15,5,IF(J1106&lt;=Einstellungen!$D$16,4,IF(J1106&lt;=Einstellungen!$D$17,3,IF(J1106&lt;=Einstellungen!$D$18,2,1)))))))</f>
        <v/>
      </c>
      <c r="L1106" s="37" t="str">
        <f>IF(Kundendaten!C1107="","",IF(J1106&lt;0,-1,IF(J1106&gt;Einstellungen!$C$11,0,IF(Kundendaten!K1107&gt;=Einstellungen!$C$24,5,IF(Kundendaten!K1107&gt;=Einstellungen!$C$25,4,IF(Kundendaten!K1107&gt;=Einstellungen!$C$26,3,IF(Kundendaten!K1107&gt;=Einstellungen!$C$27,2,1)))))))</f>
        <v/>
      </c>
      <c r="M1106" s="37" t="str">
        <f>IF(Kundendaten!C1107="","",IF(J1106&lt;0,-1,IF(J1106&gt;Einstellungen!$C$11,0,IF(Kundendaten!L1107&gt;=Einstellungen!$C$32,5,IF(Kundendaten!L1107&gt;=Einstellungen!$C$33,4,IF(Kundendaten!L1107&gt;=Einstellungen!$C$34,3,IF(Kundendaten!L1107&gt;=Einstellungen!$C$35,2,1)))))))</f>
        <v/>
      </c>
      <c r="N1106" s="37" t="str">
        <f>IF(Kundendaten!C1107="","",IF(K1106=-1,"",IF(K1106=0,0,IF(SUM(Einstellungen!$G$15,Einstellungen!$G$24,Einstellungen!$G$32)&lt;&gt;100,"—",ROUND((K1106*Einstellungen!$G$15+L1106*Einstellungen!$G$24+M1106*Einstellungen!$G$32)/100,1)))))</f>
        <v/>
      </c>
      <c r="O1106" s="37" t="str">
        <f>IF(Kundendaten!C1107="","",IF(K1106=-1,"⚠ Datenfehler",IF(K1106=0,"Inaktiv",IF(SUM(Einstellungen!$G$15,Einstellungen!$G$24,Einstellungen!$G$32)&lt;&gt;100,"—",IF(N1106&gt;=4,"Champion",IF(N1106&gt;=3,"Entwicklung",IF(N1106&gt;=2,"Gefährdet","Abwanderung")))))))</f>
        <v/>
      </c>
    </row>
    <row r="1107" spans="2:15" ht="14.25" customHeight="1" x14ac:dyDescent="0.35">
      <c r="B1107" s="37" t="str">
        <f>IF(Kundendaten!C1108="","",Kundendaten!B1108)</f>
        <v/>
      </c>
      <c r="C1107" s="38" t="str">
        <f>IF(Kundendaten!C1108="","",IF(Kundendaten!C1108="","",Kundendaten!C1108))</f>
        <v/>
      </c>
      <c r="D1107" s="38" t="str">
        <f>IF(Kundendaten!C1108="","",IF(Kundendaten!D1108="","",Kundendaten!D1108))</f>
        <v/>
      </c>
      <c r="E1107" s="38" t="str">
        <f>IF(Kundendaten!C1108="","",IF(Kundendaten!E1108="","",Kundendaten!E1108))</f>
        <v/>
      </c>
      <c r="F1107" s="38" t="str">
        <f>IF(Kundendaten!C1108="","",IF(Kundendaten!F1108="","",Kundendaten!F1108))</f>
        <v/>
      </c>
      <c r="G1107" s="37" t="str">
        <f>IF(Kundendaten!C1108="","",IF(Kundendaten!G1108="","",Kundendaten!G1108))</f>
        <v/>
      </c>
      <c r="H1107" s="38" t="str">
        <f>IF(Kundendaten!C1108="","",IF(Kundendaten!H1108="","",Kundendaten!H1108))</f>
        <v/>
      </c>
      <c r="I1107" s="37" t="str">
        <f>IF(Kundendaten!C1108="","",IF(Kundendaten!I1108="","",IF(OR(UPPER(Kundendaten!I1108)="D",UPPER(Kundendaten!I1108)="DE",UPPER(Kundendaten!I1108)="DEU",UPPER(Kundendaten!I1108)="DEUTSCHLAND",UPPER(Kundendaten!I1108)="GERMANY",UPPER(Kundendaten!I1108)="GER"),"",IFERROR(UPPER(VLOOKUP(UPPER(Kundendaten!I1108),Laendercodes!$A:$B,2,FALSE())),UPPER(Kundendaten!I1108)))))</f>
        <v/>
      </c>
      <c r="J1107" s="59" t="str">
        <f>IF(Kundendaten!C1108="","",Einstellungen!$C$9-Kundendaten!J1108)</f>
        <v/>
      </c>
      <c r="K1107" s="37" t="str">
        <f>IF(Kundendaten!C1108="","",IF(J1107&lt;0,-1,IF(J1107&gt;Einstellungen!$C$11,0,IF(J1107&lt;=Einstellungen!$D$15,5,IF(J1107&lt;=Einstellungen!$D$16,4,IF(J1107&lt;=Einstellungen!$D$17,3,IF(J1107&lt;=Einstellungen!$D$18,2,1)))))))</f>
        <v/>
      </c>
      <c r="L1107" s="37" t="str">
        <f>IF(Kundendaten!C1108="","",IF(J1107&lt;0,-1,IF(J1107&gt;Einstellungen!$C$11,0,IF(Kundendaten!K1108&gt;=Einstellungen!$C$24,5,IF(Kundendaten!K1108&gt;=Einstellungen!$C$25,4,IF(Kundendaten!K1108&gt;=Einstellungen!$C$26,3,IF(Kundendaten!K1108&gt;=Einstellungen!$C$27,2,1)))))))</f>
        <v/>
      </c>
      <c r="M1107" s="37" t="str">
        <f>IF(Kundendaten!C1108="","",IF(J1107&lt;0,-1,IF(J1107&gt;Einstellungen!$C$11,0,IF(Kundendaten!L1108&gt;=Einstellungen!$C$32,5,IF(Kundendaten!L1108&gt;=Einstellungen!$C$33,4,IF(Kundendaten!L1108&gt;=Einstellungen!$C$34,3,IF(Kundendaten!L1108&gt;=Einstellungen!$C$35,2,1)))))))</f>
        <v/>
      </c>
      <c r="N1107" s="37" t="str">
        <f>IF(Kundendaten!C1108="","",IF(K1107=-1,"",IF(K1107=0,0,IF(SUM(Einstellungen!$G$15,Einstellungen!$G$24,Einstellungen!$G$32)&lt;&gt;100,"—",ROUND((K1107*Einstellungen!$G$15+L1107*Einstellungen!$G$24+M1107*Einstellungen!$G$32)/100,1)))))</f>
        <v/>
      </c>
      <c r="O1107" s="37" t="str">
        <f>IF(Kundendaten!C1108="","",IF(K1107=-1,"⚠ Datenfehler",IF(K1107=0,"Inaktiv",IF(SUM(Einstellungen!$G$15,Einstellungen!$G$24,Einstellungen!$G$32)&lt;&gt;100,"—",IF(N1107&gt;=4,"Champion",IF(N1107&gt;=3,"Entwicklung",IF(N1107&gt;=2,"Gefährdet","Abwanderung")))))))</f>
        <v/>
      </c>
    </row>
    <row r="1108" spans="2:15" ht="14.25" customHeight="1" x14ac:dyDescent="0.35">
      <c r="B1108" s="37" t="str">
        <f>IF(Kundendaten!C1109="","",Kundendaten!B1109)</f>
        <v/>
      </c>
      <c r="C1108" s="38" t="str">
        <f>IF(Kundendaten!C1109="","",IF(Kundendaten!C1109="","",Kundendaten!C1109))</f>
        <v/>
      </c>
      <c r="D1108" s="38" t="str">
        <f>IF(Kundendaten!C1109="","",IF(Kundendaten!D1109="","",Kundendaten!D1109))</f>
        <v/>
      </c>
      <c r="E1108" s="38" t="str">
        <f>IF(Kundendaten!C1109="","",IF(Kundendaten!E1109="","",Kundendaten!E1109))</f>
        <v/>
      </c>
      <c r="F1108" s="38" t="str">
        <f>IF(Kundendaten!C1109="","",IF(Kundendaten!F1109="","",Kundendaten!F1109))</f>
        <v/>
      </c>
      <c r="G1108" s="37" t="str">
        <f>IF(Kundendaten!C1109="","",IF(Kundendaten!G1109="","",Kundendaten!G1109))</f>
        <v/>
      </c>
      <c r="H1108" s="38" t="str">
        <f>IF(Kundendaten!C1109="","",IF(Kundendaten!H1109="","",Kundendaten!H1109))</f>
        <v/>
      </c>
      <c r="I1108" s="37" t="str">
        <f>IF(Kundendaten!C1109="","",IF(Kundendaten!I1109="","",IF(OR(UPPER(Kundendaten!I1109)="D",UPPER(Kundendaten!I1109)="DE",UPPER(Kundendaten!I1109)="DEU",UPPER(Kundendaten!I1109)="DEUTSCHLAND",UPPER(Kundendaten!I1109)="GERMANY",UPPER(Kundendaten!I1109)="GER"),"",IFERROR(UPPER(VLOOKUP(UPPER(Kundendaten!I1109),Laendercodes!$A:$B,2,FALSE())),UPPER(Kundendaten!I1109)))))</f>
        <v/>
      </c>
      <c r="J1108" s="59" t="str">
        <f>IF(Kundendaten!C1109="","",Einstellungen!$C$9-Kundendaten!J1109)</f>
        <v/>
      </c>
      <c r="K1108" s="37" t="str">
        <f>IF(Kundendaten!C1109="","",IF(J1108&lt;0,-1,IF(J1108&gt;Einstellungen!$C$11,0,IF(J1108&lt;=Einstellungen!$D$15,5,IF(J1108&lt;=Einstellungen!$D$16,4,IF(J1108&lt;=Einstellungen!$D$17,3,IF(J1108&lt;=Einstellungen!$D$18,2,1)))))))</f>
        <v/>
      </c>
      <c r="L1108" s="37" t="str">
        <f>IF(Kundendaten!C1109="","",IF(J1108&lt;0,-1,IF(J1108&gt;Einstellungen!$C$11,0,IF(Kundendaten!K1109&gt;=Einstellungen!$C$24,5,IF(Kundendaten!K1109&gt;=Einstellungen!$C$25,4,IF(Kundendaten!K1109&gt;=Einstellungen!$C$26,3,IF(Kundendaten!K1109&gt;=Einstellungen!$C$27,2,1)))))))</f>
        <v/>
      </c>
      <c r="M1108" s="37" t="str">
        <f>IF(Kundendaten!C1109="","",IF(J1108&lt;0,-1,IF(J1108&gt;Einstellungen!$C$11,0,IF(Kundendaten!L1109&gt;=Einstellungen!$C$32,5,IF(Kundendaten!L1109&gt;=Einstellungen!$C$33,4,IF(Kundendaten!L1109&gt;=Einstellungen!$C$34,3,IF(Kundendaten!L1109&gt;=Einstellungen!$C$35,2,1)))))))</f>
        <v/>
      </c>
      <c r="N1108" s="37" t="str">
        <f>IF(Kundendaten!C1109="","",IF(K1108=-1,"",IF(K1108=0,0,IF(SUM(Einstellungen!$G$15,Einstellungen!$G$24,Einstellungen!$G$32)&lt;&gt;100,"—",ROUND((K1108*Einstellungen!$G$15+L1108*Einstellungen!$G$24+M1108*Einstellungen!$G$32)/100,1)))))</f>
        <v/>
      </c>
      <c r="O1108" s="37" t="str">
        <f>IF(Kundendaten!C1109="","",IF(K1108=-1,"⚠ Datenfehler",IF(K1108=0,"Inaktiv",IF(SUM(Einstellungen!$G$15,Einstellungen!$G$24,Einstellungen!$G$32)&lt;&gt;100,"—",IF(N1108&gt;=4,"Champion",IF(N1108&gt;=3,"Entwicklung",IF(N1108&gt;=2,"Gefährdet","Abwanderung")))))))</f>
        <v/>
      </c>
    </row>
    <row r="1109" spans="2:15" ht="14.25" customHeight="1" x14ac:dyDescent="0.35">
      <c r="B1109" s="37" t="str">
        <f>IF(Kundendaten!C1110="","",Kundendaten!B1110)</f>
        <v/>
      </c>
      <c r="C1109" s="38" t="str">
        <f>IF(Kundendaten!C1110="","",IF(Kundendaten!C1110="","",Kundendaten!C1110))</f>
        <v/>
      </c>
      <c r="D1109" s="38" t="str">
        <f>IF(Kundendaten!C1110="","",IF(Kundendaten!D1110="","",Kundendaten!D1110))</f>
        <v/>
      </c>
      <c r="E1109" s="38" t="str">
        <f>IF(Kundendaten!C1110="","",IF(Kundendaten!E1110="","",Kundendaten!E1110))</f>
        <v/>
      </c>
      <c r="F1109" s="38" t="str">
        <f>IF(Kundendaten!C1110="","",IF(Kundendaten!F1110="","",Kundendaten!F1110))</f>
        <v/>
      </c>
      <c r="G1109" s="37" t="str">
        <f>IF(Kundendaten!C1110="","",IF(Kundendaten!G1110="","",Kundendaten!G1110))</f>
        <v/>
      </c>
      <c r="H1109" s="38" t="str">
        <f>IF(Kundendaten!C1110="","",IF(Kundendaten!H1110="","",Kundendaten!H1110))</f>
        <v/>
      </c>
      <c r="I1109" s="37" t="str">
        <f>IF(Kundendaten!C1110="","",IF(Kundendaten!I1110="","",IF(OR(UPPER(Kundendaten!I1110)="D",UPPER(Kundendaten!I1110)="DE",UPPER(Kundendaten!I1110)="DEU",UPPER(Kundendaten!I1110)="DEUTSCHLAND",UPPER(Kundendaten!I1110)="GERMANY",UPPER(Kundendaten!I1110)="GER"),"",IFERROR(UPPER(VLOOKUP(UPPER(Kundendaten!I1110),Laendercodes!$A:$B,2,FALSE())),UPPER(Kundendaten!I1110)))))</f>
        <v/>
      </c>
      <c r="J1109" s="59" t="str">
        <f>IF(Kundendaten!C1110="","",Einstellungen!$C$9-Kundendaten!J1110)</f>
        <v/>
      </c>
      <c r="K1109" s="37" t="str">
        <f>IF(Kundendaten!C1110="","",IF(J1109&lt;0,-1,IF(J1109&gt;Einstellungen!$C$11,0,IF(J1109&lt;=Einstellungen!$D$15,5,IF(J1109&lt;=Einstellungen!$D$16,4,IF(J1109&lt;=Einstellungen!$D$17,3,IF(J1109&lt;=Einstellungen!$D$18,2,1)))))))</f>
        <v/>
      </c>
      <c r="L1109" s="37" t="str">
        <f>IF(Kundendaten!C1110="","",IF(J1109&lt;0,-1,IF(J1109&gt;Einstellungen!$C$11,0,IF(Kundendaten!K1110&gt;=Einstellungen!$C$24,5,IF(Kundendaten!K1110&gt;=Einstellungen!$C$25,4,IF(Kundendaten!K1110&gt;=Einstellungen!$C$26,3,IF(Kundendaten!K1110&gt;=Einstellungen!$C$27,2,1)))))))</f>
        <v/>
      </c>
      <c r="M1109" s="37" t="str">
        <f>IF(Kundendaten!C1110="","",IF(J1109&lt;0,-1,IF(J1109&gt;Einstellungen!$C$11,0,IF(Kundendaten!L1110&gt;=Einstellungen!$C$32,5,IF(Kundendaten!L1110&gt;=Einstellungen!$C$33,4,IF(Kundendaten!L1110&gt;=Einstellungen!$C$34,3,IF(Kundendaten!L1110&gt;=Einstellungen!$C$35,2,1)))))))</f>
        <v/>
      </c>
      <c r="N1109" s="37" t="str">
        <f>IF(Kundendaten!C1110="","",IF(K1109=-1,"",IF(K1109=0,0,IF(SUM(Einstellungen!$G$15,Einstellungen!$G$24,Einstellungen!$G$32)&lt;&gt;100,"—",ROUND((K1109*Einstellungen!$G$15+L1109*Einstellungen!$G$24+M1109*Einstellungen!$G$32)/100,1)))))</f>
        <v/>
      </c>
      <c r="O1109" s="37" t="str">
        <f>IF(Kundendaten!C1110="","",IF(K1109=-1,"⚠ Datenfehler",IF(K1109=0,"Inaktiv",IF(SUM(Einstellungen!$G$15,Einstellungen!$G$24,Einstellungen!$G$32)&lt;&gt;100,"—",IF(N1109&gt;=4,"Champion",IF(N1109&gt;=3,"Entwicklung",IF(N1109&gt;=2,"Gefährdet","Abwanderung")))))))</f>
        <v/>
      </c>
    </row>
    <row r="1110" spans="2:15" ht="14.25" customHeight="1" x14ac:dyDescent="0.35">
      <c r="B1110" s="37" t="str">
        <f>IF(Kundendaten!C1111="","",Kundendaten!B1111)</f>
        <v/>
      </c>
      <c r="C1110" s="38" t="str">
        <f>IF(Kundendaten!C1111="","",IF(Kundendaten!C1111="","",Kundendaten!C1111))</f>
        <v/>
      </c>
      <c r="D1110" s="38" t="str">
        <f>IF(Kundendaten!C1111="","",IF(Kundendaten!D1111="","",Kundendaten!D1111))</f>
        <v/>
      </c>
      <c r="E1110" s="38" t="str">
        <f>IF(Kundendaten!C1111="","",IF(Kundendaten!E1111="","",Kundendaten!E1111))</f>
        <v/>
      </c>
      <c r="F1110" s="38" t="str">
        <f>IF(Kundendaten!C1111="","",IF(Kundendaten!F1111="","",Kundendaten!F1111))</f>
        <v/>
      </c>
      <c r="G1110" s="37" t="str">
        <f>IF(Kundendaten!C1111="","",IF(Kundendaten!G1111="","",Kundendaten!G1111))</f>
        <v/>
      </c>
      <c r="H1110" s="38" t="str">
        <f>IF(Kundendaten!C1111="","",IF(Kundendaten!H1111="","",Kundendaten!H1111))</f>
        <v/>
      </c>
      <c r="I1110" s="37" t="str">
        <f>IF(Kundendaten!C1111="","",IF(Kundendaten!I1111="","",IF(OR(UPPER(Kundendaten!I1111)="D",UPPER(Kundendaten!I1111)="DE",UPPER(Kundendaten!I1111)="DEU",UPPER(Kundendaten!I1111)="DEUTSCHLAND",UPPER(Kundendaten!I1111)="GERMANY",UPPER(Kundendaten!I1111)="GER"),"",IFERROR(UPPER(VLOOKUP(UPPER(Kundendaten!I1111),Laendercodes!$A:$B,2,FALSE())),UPPER(Kundendaten!I1111)))))</f>
        <v/>
      </c>
      <c r="J1110" s="59" t="str">
        <f>IF(Kundendaten!C1111="","",Einstellungen!$C$9-Kundendaten!J1111)</f>
        <v/>
      </c>
      <c r="K1110" s="37" t="str">
        <f>IF(Kundendaten!C1111="","",IF(J1110&lt;0,-1,IF(J1110&gt;Einstellungen!$C$11,0,IF(J1110&lt;=Einstellungen!$D$15,5,IF(J1110&lt;=Einstellungen!$D$16,4,IF(J1110&lt;=Einstellungen!$D$17,3,IF(J1110&lt;=Einstellungen!$D$18,2,1)))))))</f>
        <v/>
      </c>
      <c r="L1110" s="37" t="str">
        <f>IF(Kundendaten!C1111="","",IF(J1110&lt;0,-1,IF(J1110&gt;Einstellungen!$C$11,0,IF(Kundendaten!K1111&gt;=Einstellungen!$C$24,5,IF(Kundendaten!K1111&gt;=Einstellungen!$C$25,4,IF(Kundendaten!K1111&gt;=Einstellungen!$C$26,3,IF(Kundendaten!K1111&gt;=Einstellungen!$C$27,2,1)))))))</f>
        <v/>
      </c>
      <c r="M1110" s="37" t="str">
        <f>IF(Kundendaten!C1111="","",IF(J1110&lt;0,-1,IF(J1110&gt;Einstellungen!$C$11,0,IF(Kundendaten!L1111&gt;=Einstellungen!$C$32,5,IF(Kundendaten!L1111&gt;=Einstellungen!$C$33,4,IF(Kundendaten!L1111&gt;=Einstellungen!$C$34,3,IF(Kundendaten!L1111&gt;=Einstellungen!$C$35,2,1)))))))</f>
        <v/>
      </c>
      <c r="N1110" s="37" t="str">
        <f>IF(Kundendaten!C1111="","",IF(K1110=-1,"",IF(K1110=0,0,IF(SUM(Einstellungen!$G$15,Einstellungen!$G$24,Einstellungen!$G$32)&lt;&gt;100,"—",ROUND((K1110*Einstellungen!$G$15+L1110*Einstellungen!$G$24+M1110*Einstellungen!$G$32)/100,1)))))</f>
        <v/>
      </c>
      <c r="O1110" s="37" t="str">
        <f>IF(Kundendaten!C1111="","",IF(K1110=-1,"⚠ Datenfehler",IF(K1110=0,"Inaktiv",IF(SUM(Einstellungen!$G$15,Einstellungen!$G$24,Einstellungen!$G$32)&lt;&gt;100,"—",IF(N1110&gt;=4,"Champion",IF(N1110&gt;=3,"Entwicklung",IF(N1110&gt;=2,"Gefährdet","Abwanderung")))))))</f>
        <v/>
      </c>
    </row>
    <row r="1111" spans="2:15" ht="14.25" customHeight="1" x14ac:dyDescent="0.35">
      <c r="B1111" s="37" t="str">
        <f>IF(Kundendaten!C1112="","",Kundendaten!B1112)</f>
        <v/>
      </c>
      <c r="C1111" s="38" t="str">
        <f>IF(Kundendaten!C1112="","",IF(Kundendaten!C1112="","",Kundendaten!C1112))</f>
        <v/>
      </c>
      <c r="D1111" s="38" t="str">
        <f>IF(Kundendaten!C1112="","",IF(Kundendaten!D1112="","",Kundendaten!D1112))</f>
        <v/>
      </c>
      <c r="E1111" s="38" t="str">
        <f>IF(Kundendaten!C1112="","",IF(Kundendaten!E1112="","",Kundendaten!E1112))</f>
        <v/>
      </c>
      <c r="F1111" s="38" t="str">
        <f>IF(Kundendaten!C1112="","",IF(Kundendaten!F1112="","",Kundendaten!F1112))</f>
        <v/>
      </c>
      <c r="G1111" s="37" t="str">
        <f>IF(Kundendaten!C1112="","",IF(Kundendaten!G1112="","",Kundendaten!G1112))</f>
        <v/>
      </c>
      <c r="H1111" s="38" t="str">
        <f>IF(Kundendaten!C1112="","",IF(Kundendaten!H1112="","",Kundendaten!H1112))</f>
        <v/>
      </c>
      <c r="I1111" s="37" t="str">
        <f>IF(Kundendaten!C1112="","",IF(Kundendaten!I1112="","",IF(OR(UPPER(Kundendaten!I1112)="D",UPPER(Kundendaten!I1112)="DE",UPPER(Kundendaten!I1112)="DEU",UPPER(Kundendaten!I1112)="DEUTSCHLAND",UPPER(Kundendaten!I1112)="GERMANY",UPPER(Kundendaten!I1112)="GER"),"",IFERROR(UPPER(VLOOKUP(UPPER(Kundendaten!I1112),Laendercodes!$A:$B,2,FALSE())),UPPER(Kundendaten!I1112)))))</f>
        <v/>
      </c>
      <c r="J1111" s="59" t="str">
        <f>IF(Kundendaten!C1112="","",Einstellungen!$C$9-Kundendaten!J1112)</f>
        <v/>
      </c>
      <c r="K1111" s="37" t="str">
        <f>IF(Kundendaten!C1112="","",IF(J1111&lt;0,-1,IF(J1111&gt;Einstellungen!$C$11,0,IF(J1111&lt;=Einstellungen!$D$15,5,IF(J1111&lt;=Einstellungen!$D$16,4,IF(J1111&lt;=Einstellungen!$D$17,3,IF(J1111&lt;=Einstellungen!$D$18,2,1)))))))</f>
        <v/>
      </c>
      <c r="L1111" s="37" t="str">
        <f>IF(Kundendaten!C1112="","",IF(J1111&lt;0,-1,IF(J1111&gt;Einstellungen!$C$11,0,IF(Kundendaten!K1112&gt;=Einstellungen!$C$24,5,IF(Kundendaten!K1112&gt;=Einstellungen!$C$25,4,IF(Kundendaten!K1112&gt;=Einstellungen!$C$26,3,IF(Kundendaten!K1112&gt;=Einstellungen!$C$27,2,1)))))))</f>
        <v/>
      </c>
      <c r="M1111" s="37" t="str">
        <f>IF(Kundendaten!C1112="","",IF(J1111&lt;0,-1,IF(J1111&gt;Einstellungen!$C$11,0,IF(Kundendaten!L1112&gt;=Einstellungen!$C$32,5,IF(Kundendaten!L1112&gt;=Einstellungen!$C$33,4,IF(Kundendaten!L1112&gt;=Einstellungen!$C$34,3,IF(Kundendaten!L1112&gt;=Einstellungen!$C$35,2,1)))))))</f>
        <v/>
      </c>
      <c r="N1111" s="37" t="str">
        <f>IF(Kundendaten!C1112="","",IF(K1111=-1,"",IF(K1111=0,0,IF(SUM(Einstellungen!$G$15,Einstellungen!$G$24,Einstellungen!$G$32)&lt;&gt;100,"—",ROUND((K1111*Einstellungen!$G$15+L1111*Einstellungen!$G$24+M1111*Einstellungen!$G$32)/100,1)))))</f>
        <v/>
      </c>
      <c r="O1111" s="37" t="str">
        <f>IF(Kundendaten!C1112="","",IF(K1111=-1,"⚠ Datenfehler",IF(K1111=0,"Inaktiv",IF(SUM(Einstellungen!$G$15,Einstellungen!$G$24,Einstellungen!$G$32)&lt;&gt;100,"—",IF(N1111&gt;=4,"Champion",IF(N1111&gt;=3,"Entwicklung",IF(N1111&gt;=2,"Gefährdet","Abwanderung")))))))</f>
        <v/>
      </c>
    </row>
    <row r="1112" spans="2:15" ht="14.25" customHeight="1" x14ac:dyDescent="0.35">
      <c r="B1112" s="37" t="str">
        <f>IF(Kundendaten!C1113="","",Kundendaten!B1113)</f>
        <v/>
      </c>
      <c r="C1112" s="38" t="str">
        <f>IF(Kundendaten!C1113="","",IF(Kundendaten!C1113="","",Kundendaten!C1113))</f>
        <v/>
      </c>
      <c r="D1112" s="38" t="str">
        <f>IF(Kundendaten!C1113="","",IF(Kundendaten!D1113="","",Kundendaten!D1113))</f>
        <v/>
      </c>
      <c r="E1112" s="38" t="str">
        <f>IF(Kundendaten!C1113="","",IF(Kundendaten!E1113="","",Kundendaten!E1113))</f>
        <v/>
      </c>
      <c r="F1112" s="38" t="str">
        <f>IF(Kundendaten!C1113="","",IF(Kundendaten!F1113="","",Kundendaten!F1113))</f>
        <v/>
      </c>
      <c r="G1112" s="37" t="str">
        <f>IF(Kundendaten!C1113="","",IF(Kundendaten!G1113="","",Kundendaten!G1113))</f>
        <v/>
      </c>
      <c r="H1112" s="38" t="str">
        <f>IF(Kundendaten!C1113="","",IF(Kundendaten!H1113="","",Kundendaten!H1113))</f>
        <v/>
      </c>
      <c r="I1112" s="37" t="str">
        <f>IF(Kundendaten!C1113="","",IF(Kundendaten!I1113="","",IF(OR(UPPER(Kundendaten!I1113)="D",UPPER(Kundendaten!I1113)="DE",UPPER(Kundendaten!I1113)="DEU",UPPER(Kundendaten!I1113)="DEUTSCHLAND",UPPER(Kundendaten!I1113)="GERMANY",UPPER(Kundendaten!I1113)="GER"),"",IFERROR(UPPER(VLOOKUP(UPPER(Kundendaten!I1113),Laendercodes!$A:$B,2,FALSE())),UPPER(Kundendaten!I1113)))))</f>
        <v/>
      </c>
      <c r="J1112" s="59" t="str">
        <f>IF(Kundendaten!C1113="","",Einstellungen!$C$9-Kundendaten!J1113)</f>
        <v/>
      </c>
      <c r="K1112" s="37" t="str">
        <f>IF(Kundendaten!C1113="","",IF(J1112&lt;0,-1,IF(J1112&gt;Einstellungen!$C$11,0,IF(J1112&lt;=Einstellungen!$D$15,5,IF(J1112&lt;=Einstellungen!$D$16,4,IF(J1112&lt;=Einstellungen!$D$17,3,IF(J1112&lt;=Einstellungen!$D$18,2,1)))))))</f>
        <v/>
      </c>
      <c r="L1112" s="37" t="str">
        <f>IF(Kundendaten!C1113="","",IF(J1112&lt;0,-1,IF(J1112&gt;Einstellungen!$C$11,0,IF(Kundendaten!K1113&gt;=Einstellungen!$C$24,5,IF(Kundendaten!K1113&gt;=Einstellungen!$C$25,4,IF(Kundendaten!K1113&gt;=Einstellungen!$C$26,3,IF(Kundendaten!K1113&gt;=Einstellungen!$C$27,2,1)))))))</f>
        <v/>
      </c>
      <c r="M1112" s="37" t="str">
        <f>IF(Kundendaten!C1113="","",IF(J1112&lt;0,-1,IF(J1112&gt;Einstellungen!$C$11,0,IF(Kundendaten!L1113&gt;=Einstellungen!$C$32,5,IF(Kundendaten!L1113&gt;=Einstellungen!$C$33,4,IF(Kundendaten!L1113&gt;=Einstellungen!$C$34,3,IF(Kundendaten!L1113&gt;=Einstellungen!$C$35,2,1)))))))</f>
        <v/>
      </c>
      <c r="N1112" s="37" t="str">
        <f>IF(Kundendaten!C1113="","",IF(K1112=-1,"",IF(K1112=0,0,IF(SUM(Einstellungen!$G$15,Einstellungen!$G$24,Einstellungen!$G$32)&lt;&gt;100,"—",ROUND((K1112*Einstellungen!$G$15+L1112*Einstellungen!$G$24+M1112*Einstellungen!$G$32)/100,1)))))</f>
        <v/>
      </c>
      <c r="O1112" s="37" t="str">
        <f>IF(Kundendaten!C1113="","",IF(K1112=-1,"⚠ Datenfehler",IF(K1112=0,"Inaktiv",IF(SUM(Einstellungen!$G$15,Einstellungen!$G$24,Einstellungen!$G$32)&lt;&gt;100,"—",IF(N1112&gt;=4,"Champion",IF(N1112&gt;=3,"Entwicklung",IF(N1112&gt;=2,"Gefährdet","Abwanderung")))))))</f>
        <v/>
      </c>
    </row>
    <row r="1113" spans="2:15" ht="14.25" customHeight="1" x14ac:dyDescent="0.35">
      <c r="B1113" s="37" t="str">
        <f>IF(Kundendaten!C1114="","",Kundendaten!B1114)</f>
        <v/>
      </c>
      <c r="C1113" s="38" t="str">
        <f>IF(Kundendaten!C1114="","",IF(Kundendaten!C1114="","",Kundendaten!C1114))</f>
        <v/>
      </c>
      <c r="D1113" s="38" t="str">
        <f>IF(Kundendaten!C1114="","",IF(Kundendaten!D1114="","",Kundendaten!D1114))</f>
        <v/>
      </c>
      <c r="E1113" s="38" t="str">
        <f>IF(Kundendaten!C1114="","",IF(Kundendaten!E1114="","",Kundendaten!E1114))</f>
        <v/>
      </c>
      <c r="F1113" s="38" t="str">
        <f>IF(Kundendaten!C1114="","",IF(Kundendaten!F1114="","",Kundendaten!F1114))</f>
        <v/>
      </c>
      <c r="G1113" s="37" t="str">
        <f>IF(Kundendaten!C1114="","",IF(Kundendaten!G1114="","",Kundendaten!G1114))</f>
        <v/>
      </c>
      <c r="H1113" s="38" t="str">
        <f>IF(Kundendaten!C1114="","",IF(Kundendaten!H1114="","",Kundendaten!H1114))</f>
        <v/>
      </c>
      <c r="I1113" s="37" t="str">
        <f>IF(Kundendaten!C1114="","",IF(Kundendaten!I1114="","",IF(OR(UPPER(Kundendaten!I1114)="D",UPPER(Kundendaten!I1114)="DE",UPPER(Kundendaten!I1114)="DEU",UPPER(Kundendaten!I1114)="DEUTSCHLAND",UPPER(Kundendaten!I1114)="GERMANY",UPPER(Kundendaten!I1114)="GER"),"",IFERROR(UPPER(VLOOKUP(UPPER(Kundendaten!I1114),Laendercodes!$A:$B,2,FALSE())),UPPER(Kundendaten!I1114)))))</f>
        <v/>
      </c>
      <c r="J1113" s="59" t="str">
        <f>IF(Kundendaten!C1114="","",Einstellungen!$C$9-Kundendaten!J1114)</f>
        <v/>
      </c>
      <c r="K1113" s="37" t="str">
        <f>IF(Kundendaten!C1114="","",IF(J1113&lt;0,-1,IF(J1113&gt;Einstellungen!$C$11,0,IF(J1113&lt;=Einstellungen!$D$15,5,IF(J1113&lt;=Einstellungen!$D$16,4,IF(J1113&lt;=Einstellungen!$D$17,3,IF(J1113&lt;=Einstellungen!$D$18,2,1)))))))</f>
        <v/>
      </c>
      <c r="L1113" s="37" t="str">
        <f>IF(Kundendaten!C1114="","",IF(J1113&lt;0,-1,IF(J1113&gt;Einstellungen!$C$11,0,IF(Kundendaten!K1114&gt;=Einstellungen!$C$24,5,IF(Kundendaten!K1114&gt;=Einstellungen!$C$25,4,IF(Kundendaten!K1114&gt;=Einstellungen!$C$26,3,IF(Kundendaten!K1114&gt;=Einstellungen!$C$27,2,1)))))))</f>
        <v/>
      </c>
      <c r="M1113" s="37" t="str">
        <f>IF(Kundendaten!C1114="","",IF(J1113&lt;0,-1,IF(J1113&gt;Einstellungen!$C$11,0,IF(Kundendaten!L1114&gt;=Einstellungen!$C$32,5,IF(Kundendaten!L1114&gt;=Einstellungen!$C$33,4,IF(Kundendaten!L1114&gt;=Einstellungen!$C$34,3,IF(Kundendaten!L1114&gt;=Einstellungen!$C$35,2,1)))))))</f>
        <v/>
      </c>
      <c r="N1113" s="37" t="str">
        <f>IF(Kundendaten!C1114="","",IF(K1113=-1,"",IF(K1113=0,0,IF(SUM(Einstellungen!$G$15,Einstellungen!$G$24,Einstellungen!$G$32)&lt;&gt;100,"—",ROUND((K1113*Einstellungen!$G$15+L1113*Einstellungen!$G$24+M1113*Einstellungen!$G$32)/100,1)))))</f>
        <v/>
      </c>
      <c r="O1113" s="37" t="str">
        <f>IF(Kundendaten!C1114="","",IF(K1113=-1,"⚠ Datenfehler",IF(K1113=0,"Inaktiv",IF(SUM(Einstellungen!$G$15,Einstellungen!$G$24,Einstellungen!$G$32)&lt;&gt;100,"—",IF(N1113&gt;=4,"Champion",IF(N1113&gt;=3,"Entwicklung",IF(N1113&gt;=2,"Gefährdet","Abwanderung")))))))</f>
        <v/>
      </c>
    </row>
    <row r="1114" spans="2:15" ht="14.25" customHeight="1" x14ac:dyDescent="0.35">
      <c r="B1114" s="37" t="str">
        <f>IF(Kundendaten!C1115="","",Kundendaten!B1115)</f>
        <v/>
      </c>
      <c r="C1114" s="38" t="str">
        <f>IF(Kundendaten!C1115="","",IF(Kundendaten!C1115="","",Kundendaten!C1115))</f>
        <v/>
      </c>
      <c r="D1114" s="38" t="str">
        <f>IF(Kundendaten!C1115="","",IF(Kundendaten!D1115="","",Kundendaten!D1115))</f>
        <v/>
      </c>
      <c r="E1114" s="38" t="str">
        <f>IF(Kundendaten!C1115="","",IF(Kundendaten!E1115="","",Kundendaten!E1115))</f>
        <v/>
      </c>
      <c r="F1114" s="38" t="str">
        <f>IF(Kundendaten!C1115="","",IF(Kundendaten!F1115="","",Kundendaten!F1115))</f>
        <v/>
      </c>
      <c r="G1114" s="37" t="str">
        <f>IF(Kundendaten!C1115="","",IF(Kundendaten!G1115="","",Kundendaten!G1115))</f>
        <v/>
      </c>
      <c r="H1114" s="38" t="str">
        <f>IF(Kundendaten!C1115="","",IF(Kundendaten!H1115="","",Kundendaten!H1115))</f>
        <v/>
      </c>
      <c r="I1114" s="37" t="str">
        <f>IF(Kundendaten!C1115="","",IF(Kundendaten!I1115="","",IF(OR(UPPER(Kundendaten!I1115)="D",UPPER(Kundendaten!I1115)="DE",UPPER(Kundendaten!I1115)="DEU",UPPER(Kundendaten!I1115)="DEUTSCHLAND",UPPER(Kundendaten!I1115)="GERMANY",UPPER(Kundendaten!I1115)="GER"),"",IFERROR(UPPER(VLOOKUP(UPPER(Kundendaten!I1115),Laendercodes!$A:$B,2,FALSE())),UPPER(Kundendaten!I1115)))))</f>
        <v/>
      </c>
      <c r="J1114" s="59" t="str">
        <f>IF(Kundendaten!C1115="","",Einstellungen!$C$9-Kundendaten!J1115)</f>
        <v/>
      </c>
      <c r="K1114" s="37" t="str">
        <f>IF(Kundendaten!C1115="","",IF(J1114&lt;0,-1,IF(J1114&gt;Einstellungen!$C$11,0,IF(J1114&lt;=Einstellungen!$D$15,5,IF(J1114&lt;=Einstellungen!$D$16,4,IF(J1114&lt;=Einstellungen!$D$17,3,IF(J1114&lt;=Einstellungen!$D$18,2,1)))))))</f>
        <v/>
      </c>
      <c r="L1114" s="37" t="str">
        <f>IF(Kundendaten!C1115="","",IF(J1114&lt;0,-1,IF(J1114&gt;Einstellungen!$C$11,0,IF(Kundendaten!K1115&gt;=Einstellungen!$C$24,5,IF(Kundendaten!K1115&gt;=Einstellungen!$C$25,4,IF(Kundendaten!K1115&gt;=Einstellungen!$C$26,3,IF(Kundendaten!K1115&gt;=Einstellungen!$C$27,2,1)))))))</f>
        <v/>
      </c>
      <c r="M1114" s="37" t="str">
        <f>IF(Kundendaten!C1115="","",IF(J1114&lt;0,-1,IF(J1114&gt;Einstellungen!$C$11,0,IF(Kundendaten!L1115&gt;=Einstellungen!$C$32,5,IF(Kundendaten!L1115&gt;=Einstellungen!$C$33,4,IF(Kundendaten!L1115&gt;=Einstellungen!$C$34,3,IF(Kundendaten!L1115&gt;=Einstellungen!$C$35,2,1)))))))</f>
        <v/>
      </c>
      <c r="N1114" s="37" t="str">
        <f>IF(Kundendaten!C1115="","",IF(K1114=-1,"",IF(K1114=0,0,IF(SUM(Einstellungen!$G$15,Einstellungen!$G$24,Einstellungen!$G$32)&lt;&gt;100,"—",ROUND((K1114*Einstellungen!$G$15+L1114*Einstellungen!$G$24+M1114*Einstellungen!$G$32)/100,1)))))</f>
        <v/>
      </c>
      <c r="O1114" s="37" t="str">
        <f>IF(Kundendaten!C1115="","",IF(K1114=-1,"⚠ Datenfehler",IF(K1114=0,"Inaktiv",IF(SUM(Einstellungen!$G$15,Einstellungen!$G$24,Einstellungen!$G$32)&lt;&gt;100,"—",IF(N1114&gt;=4,"Champion",IF(N1114&gt;=3,"Entwicklung",IF(N1114&gt;=2,"Gefährdet","Abwanderung")))))))</f>
        <v/>
      </c>
    </row>
    <row r="1115" spans="2:15" ht="14.25" customHeight="1" x14ac:dyDescent="0.35">
      <c r="B1115" s="37" t="str">
        <f>IF(Kundendaten!C1116="","",Kundendaten!B1116)</f>
        <v/>
      </c>
      <c r="C1115" s="38" t="str">
        <f>IF(Kundendaten!C1116="","",IF(Kundendaten!C1116="","",Kundendaten!C1116))</f>
        <v/>
      </c>
      <c r="D1115" s="38" t="str">
        <f>IF(Kundendaten!C1116="","",IF(Kundendaten!D1116="","",Kundendaten!D1116))</f>
        <v/>
      </c>
      <c r="E1115" s="38" t="str">
        <f>IF(Kundendaten!C1116="","",IF(Kundendaten!E1116="","",Kundendaten!E1116))</f>
        <v/>
      </c>
      <c r="F1115" s="38" t="str">
        <f>IF(Kundendaten!C1116="","",IF(Kundendaten!F1116="","",Kundendaten!F1116))</f>
        <v/>
      </c>
      <c r="G1115" s="37" t="str">
        <f>IF(Kundendaten!C1116="","",IF(Kundendaten!G1116="","",Kundendaten!G1116))</f>
        <v/>
      </c>
      <c r="H1115" s="38" t="str">
        <f>IF(Kundendaten!C1116="","",IF(Kundendaten!H1116="","",Kundendaten!H1116))</f>
        <v/>
      </c>
      <c r="I1115" s="37" t="str">
        <f>IF(Kundendaten!C1116="","",IF(Kundendaten!I1116="","",IF(OR(UPPER(Kundendaten!I1116)="D",UPPER(Kundendaten!I1116)="DE",UPPER(Kundendaten!I1116)="DEU",UPPER(Kundendaten!I1116)="DEUTSCHLAND",UPPER(Kundendaten!I1116)="GERMANY",UPPER(Kundendaten!I1116)="GER"),"",IFERROR(UPPER(VLOOKUP(UPPER(Kundendaten!I1116),Laendercodes!$A:$B,2,FALSE())),UPPER(Kundendaten!I1116)))))</f>
        <v/>
      </c>
      <c r="J1115" s="59" t="str">
        <f>IF(Kundendaten!C1116="","",Einstellungen!$C$9-Kundendaten!J1116)</f>
        <v/>
      </c>
      <c r="K1115" s="37" t="str">
        <f>IF(Kundendaten!C1116="","",IF(J1115&lt;0,-1,IF(J1115&gt;Einstellungen!$C$11,0,IF(J1115&lt;=Einstellungen!$D$15,5,IF(J1115&lt;=Einstellungen!$D$16,4,IF(J1115&lt;=Einstellungen!$D$17,3,IF(J1115&lt;=Einstellungen!$D$18,2,1)))))))</f>
        <v/>
      </c>
      <c r="L1115" s="37" t="str">
        <f>IF(Kundendaten!C1116="","",IF(J1115&lt;0,-1,IF(J1115&gt;Einstellungen!$C$11,0,IF(Kundendaten!K1116&gt;=Einstellungen!$C$24,5,IF(Kundendaten!K1116&gt;=Einstellungen!$C$25,4,IF(Kundendaten!K1116&gt;=Einstellungen!$C$26,3,IF(Kundendaten!K1116&gt;=Einstellungen!$C$27,2,1)))))))</f>
        <v/>
      </c>
      <c r="M1115" s="37" t="str">
        <f>IF(Kundendaten!C1116="","",IF(J1115&lt;0,-1,IF(J1115&gt;Einstellungen!$C$11,0,IF(Kundendaten!L1116&gt;=Einstellungen!$C$32,5,IF(Kundendaten!L1116&gt;=Einstellungen!$C$33,4,IF(Kundendaten!L1116&gt;=Einstellungen!$C$34,3,IF(Kundendaten!L1116&gt;=Einstellungen!$C$35,2,1)))))))</f>
        <v/>
      </c>
      <c r="N1115" s="37" t="str">
        <f>IF(Kundendaten!C1116="","",IF(K1115=-1,"",IF(K1115=0,0,IF(SUM(Einstellungen!$G$15,Einstellungen!$G$24,Einstellungen!$G$32)&lt;&gt;100,"—",ROUND((K1115*Einstellungen!$G$15+L1115*Einstellungen!$G$24+M1115*Einstellungen!$G$32)/100,1)))))</f>
        <v/>
      </c>
      <c r="O1115" s="37" t="str">
        <f>IF(Kundendaten!C1116="","",IF(K1115=-1,"⚠ Datenfehler",IF(K1115=0,"Inaktiv",IF(SUM(Einstellungen!$G$15,Einstellungen!$G$24,Einstellungen!$G$32)&lt;&gt;100,"—",IF(N1115&gt;=4,"Champion",IF(N1115&gt;=3,"Entwicklung",IF(N1115&gt;=2,"Gefährdet","Abwanderung")))))))</f>
        <v/>
      </c>
    </row>
    <row r="1116" spans="2:15" ht="14.25" customHeight="1" x14ac:dyDescent="0.35">
      <c r="B1116" s="37" t="str">
        <f>IF(Kundendaten!C1117="","",Kundendaten!B1117)</f>
        <v/>
      </c>
      <c r="C1116" s="38" t="str">
        <f>IF(Kundendaten!C1117="","",IF(Kundendaten!C1117="","",Kundendaten!C1117))</f>
        <v/>
      </c>
      <c r="D1116" s="38" t="str">
        <f>IF(Kundendaten!C1117="","",IF(Kundendaten!D1117="","",Kundendaten!D1117))</f>
        <v/>
      </c>
      <c r="E1116" s="38" t="str">
        <f>IF(Kundendaten!C1117="","",IF(Kundendaten!E1117="","",Kundendaten!E1117))</f>
        <v/>
      </c>
      <c r="F1116" s="38" t="str">
        <f>IF(Kundendaten!C1117="","",IF(Kundendaten!F1117="","",Kundendaten!F1117))</f>
        <v/>
      </c>
      <c r="G1116" s="37" t="str">
        <f>IF(Kundendaten!C1117="","",IF(Kundendaten!G1117="","",Kundendaten!G1117))</f>
        <v/>
      </c>
      <c r="H1116" s="38" t="str">
        <f>IF(Kundendaten!C1117="","",IF(Kundendaten!H1117="","",Kundendaten!H1117))</f>
        <v/>
      </c>
      <c r="I1116" s="37" t="str">
        <f>IF(Kundendaten!C1117="","",IF(Kundendaten!I1117="","",IF(OR(UPPER(Kundendaten!I1117)="D",UPPER(Kundendaten!I1117)="DE",UPPER(Kundendaten!I1117)="DEU",UPPER(Kundendaten!I1117)="DEUTSCHLAND",UPPER(Kundendaten!I1117)="GERMANY",UPPER(Kundendaten!I1117)="GER"),"",IFERROR(UPPER(VLOOKUP(UPPER(Kundendaten!I1117),Laendercodes!$A:$B,2,FALSE())),UPPER(Kundendaten!I1117)))))</f>
        <v/>
      </c>
      <c r="J1116" s="59" t="str">
        <f>IF(Kundendaten!C1117="","",Einstellungen!$C$9-Kundendaten!J1117)</f>
        <v/>
      </c>
      <c r="K1116" s="37" t="str">
        <f>IF(Kundendaten!C1117="","",IF(J1116&lt;0,-1,IF(J1116&gt;Einstellungen!$C$11,0,IF(J1116&lt;=Einstellungen!$D$15,5,IF(J1116&lt;=Einstellungen!$D$16,4,IF(J1116&lt;=Einstellungen!$D$17,3,IF(J1116&lt;=Einstellungen!$D$18,2,1)))))))</f>
        <v/>
      </c>
      <c r="L1116" s="37" t="str">
        <f>IF(Kundendaten!C1117="","",IF(J1116&lt;0,-1,IF(J1116&gt;Einstellungen!$C$11,0,IF(Kundendaten!K1117&gt;=Einstellungen!$C$24,5,IF(Kundendaten!K1117&gt;=Einstellungen!$C$25,4,IF(Kundendaten!K1117&gt;=Einstellungen!$C$26,3,IF(Kundendaten!K1117&gt;=Einstellungen!$C$27,2,1)))))))</f>
        <v/>
      </c>
      <c r="M1116" s="37" t="str">
        <f>IF(Kundendaten!C1117="","",IF(J1116&lt;0,-1,IF(J1116&gt;Einstellungen!$C$11,0,IF(Kundendaten!L1117&gt;=Einstellungen!$C$32,5,IF(Kundendaten!L1117&gt;=Einstellungen!$C$33,4,IF(Kundendaten!L1117&gt;=Einstellungen!$C$34,3,IF(Kundendaten!L1117&gt;=Einstellungen!$C$35,2,1)))))))</f>
        <v/>
      </c>
      <c r="N1116" s="37" t="str">
        <f>IF(Kundendaten!C1117="","",IF(K1116=-1,"",IF(K1116=0,0,IF(SUM(Einstellungen!$G$15,Einstellungen!$G$24,Einstellungen!$G$32)&lt;&gt;100,"—",ROUND((K1116*Einstellungen!$G$15+L1116*Einstellungen!$G$24+M1116*Einstellungen!$G$32)/100,1)))))</f>
        <v/>
      </c>
      <c r="O1116" s="37" t="str">
        <f>IF(Kundendaten!C1117="","",IF(K1116=-1,"⚠ Datenfehler",IF(K1116=0,"Inaktiv",IF(SUM(Einstellungen!$G$15,Einstellungen!$G$24,Einstellungen!$G$32)&lt;&gt;100,"—",IF(N1116&gt;=4,"Champion",IF(N1116&gt;=3,"Entwicklung",IF(N1116&gt;=2,"Gefährdet","Abwanderung")))))))</f>
        <v/>
      </c>
    </row>
    <row r="1117" spans="2:15" ht="14.25" customHeight="1" x14ac:dyDescent="0.35">
      <c r="B1117" s="37" t="str">
        <f>IF(Kundendaten!C1118="","",Kundendaten!B1118)</f>
        <v/>
      </c>
      <c r="C1117" s="38" t="str">
        <f>IF(Kundendaten!C1118="","",IF(Kundendaten!C1118="","",Kundendaten!C1118))</f>
        <v/>
      </c>
      <c r="D1117" s="38" t="str">
        <f>IF(Kundendaten!C1118="","",IF(Kundendaten!D1118="","",Kundendaten!D1118))</f>
        <v/>
      </c>
      <c r="E1117" s="38" t="str">
        <f>IF(Kundendaten!C1118="","",IF(Kundendaten!E1118="","",Kundendaten!E1118))</f>
        <v/>
      </c>
      <c r="F1117" s="38" t="str">
        <f>IF(Kundendaten!C1118="","",IF(Kundendaten!F1118="","",Kundendaten!F1118))</f>
        <v/>
      </c>
      <c r="G1117" s="37" t="str">
        <f>IF(Kundendaten!C1118="","",IF(Kundendaten!G1118="","",Kundendaten!G1118))</f>
        <v/>
      </c>
      <c r="H1117" s="38" t="str">
        <f>IF(Kundendaten!C1118="","",IF(Kundendaten!H1118="","",Kundendaten!H1118))</f>
        <v/>
      </c>
      <c r="I1117" s="37" t="str">
        <f>IF(Kundendaten!C1118="","",IF(Kundendaten!I1118="","",IF(OR(UPPER(Kundendaten!I1118)="D",UPPER(Kundendaten!I1118)="DE",UPPER(Kundendaten!I1118)="DEU",UPPER(Kundendaten!I1118)="DEUTSCHLAND",UPPER(Kundendaten!I1118)="GERMANY",UPPER(Kundendaten!I1118)="GER"),"",IFERROR(UPPER(VLOOKUP(UPPER(Kundendaten!I1118),Laendercodes!$A:$B,2,FALSE())),UPPER(Kundendaten!I1118)))))</f>
        <v/>
      </c>
      <c r="J1117" s="59" t="str">
        <f>IF(Kundendaten!C1118="","",Einstellungen!$C$9-Kundendaten!J1118)</f>
        <v/>
      </c>
      <c r="K1117" s="37" t="str">
        <f>IF(Kundendaten!C1118="","",IF(J1117&lt;0,-1,IF(J1117&gt;Einstellungen!$C$11,0,IF(J1117&lt;=Einstellungen!$D$15,5,IF(J1117&lt;=Einstellungen!$D$16,4,IF(J1117&lt;=Einstellungen!$D$17,3,IF(J1117&lt;=Einstellungen!$D$18,2,1)))))))</f>
        <v/>
      </c>
      <c r="L1117" s="37" t="str">
        <f>IF(Kundendaten!C1118="","",IF(J1117&lt;0,-1,IF(J1117&gt;Einstellungen!$C$11,0,IF(Kundendaten!K1118&gt;=Einstellungen!$C$24,5,IF(Kundendaten!K1118&gt;=Einstellungen!$C$25,4,IF(Kundendaten!K1118&gt;=Einstellungen!$C$26,3,IF(Kundendaten!K1118&gt;=Einstellungen!$C$27,2,1)))))))</f>
        <v/>
      </c>
      <c r="M1117" s="37" t="str">
        <f>IF(Kundendaten!C1118="","",IF(J1117&lt;0,-1,IF(J1117&gt;Einstellungen!$C$11,0,IF(Kundendaten!L1118&gt;=Einstellungen!$C$32,5,IF(Kundendaten!L1118&gt;=Einstellungen!$C$33,4,IF(Kundendaten!L1118&gt;=Einstellungen!$C$34,3,IF(Kundendaten!L1118&gt;=Einstellungen!$C$35,2,1)))))))</f>
        <v/>
      </c>
      <c r="N1117" s="37" t="str">
        <f>IF(Kundendaten!C1118="","",IF(K1117=-1,"",IF(K1117=0,0,IF(SUM(Einstellungen!$G$15,Einstellungen!$G$24,Einstellungen!$G$32)&lt;&gt;100,"—",ROUND((K1117*Einstellungen!$G$15+L1117*Einstellungen!$G$24+M1117*Einstellungen!$G$32)/100,1)))))</f>
        <v/>
      </c>
      <c r="O1117" s="37" t="str">
        <f>IF(Kundendaten!C1118="","",IF(K1117=-1,"⚠ Datenfehler",IF(K1117=0,"Inaktiv",IF(SUM(Einstellungen!$G$15,Einstellungen!$G$24,Einstellungen!$G$32)&lt;&gt;100,"—",IF(N1117&gt;=4,"Champion",IF(N1117&gt;=3,"Entwicklung",IF(N1117&gt;=2,"Gefährdet","Abwanderung")))))))</f>
        <v/>
      </c>
    </row>
    <row r="1118" spans="2:15" ht="14.25" customHeight="1" x14ac:dyDescent="0.35">
      <c r="B1118" s="37" t="str">
        <f>IF(Kundendaten!C1119="","",Kundendaten!B1119)</f>
        <v/>
      </c>
      <c r="C1118" s="38" t="str">
        <f>IF(Kundendaten!C1119="","",IF(Kundendaten!C1119="","",Kundendaten!C1119))</f>
        <v/>
      </c>
      <c r="D1118" s="38" t="str">
        <f>IF(Kundendaten!C1119="","",IF(Kundendaten!D1119="","",Kundendaten!D1119))</f>
        <v/>
      </c>
      <c r="E1118" s="38" t="str">
        <f>IF(Kundendaten!C1119="","",IF(Kundendaten!E1119="","",Kundendaten!E1119))</f>
        <v/>
      </c>
      <c r="F1118" s="38" t="str">
        <f>IF(Kundendaten!C1119="","",IF(Kundendaten!F1119="","",Kundendaten!F1119))</f>
        <v/>
      </c>
      <c r="G1118" s="37" t="str">
        <f>IF(Kundendaten!C1119="","",IF(Kundendaten!G1119="","",Kundendaten!G1119))</f>
        <v/>
      </c>
      <c r="H1118" s="38" t="str">
        <f>IF(Kundendaten!C1119="","",IF(Kundendaten!H1119="","",Kundendaten!H1119))</f>
        <v/>
      </c>
      <c r="I1118" s="37" t="str">
        <f>IF(Kundendaten!C1119="","",IF(Kundendaten!I1119="","",IF(OR(UPPER(Kundendaten!I1119)="D",UPPER(Kundendaten!I1119)="DE",UPPER(Kundendaten!I1119)="DEU",UPPER(Kundendaten!I1119)="DEUTSCHLAND",UPPER(Kundendaten!I1119)="GERMANY",UPPER(Kundendaten!I1119)="GER"),"",IFERROR(UPPER(VLOOKUP(UPPER(Kundendaten!I1119),Laendercodes!$A:$B,2,FALSE())),UPPER(Kundendaten!I1119)))))</f>
        <v/>
      </c>
      <c r="J1118" s="59" t="str">
        <f>IF(Kundendaten!C1119="","",Einstellungen!$C$9-Kundendaten!J1119)</f>
        <v/>
      </c>
      <c r="K1118" s="37" t="str">
        <f>IF(Kundendaten!C1119="","",IF(J1118&lt;0,-1,IF(J1118&gt;Einstellungen!$C$11,0,IF(J1118&lt;=Einstellungen!$D$15,5,IF(J1118&lt;=Einstellungen!$D$16,4,IF(J1118&lt;=Einstellungen!$D$17,3,IF(J1118&lt;=Einstellungen!$D$18,2,1)))))))</f>
        <v/>
      </c>
      <c r="L1118" s="37" t="str">
        <f>IF(Kundendaten!C1119="","",IF(J1118&lt;0,-1,IF(J1118&gt;Einstellungen!$C$11,0,IF(Kundendaten!K1119&gt;=Einstellungen!$C$24,5,IF(Kundendaten!K1119&gt;=Einstellungen!$C$25,4,IF(Kundendaten!K1119&gt;=Einstellungen!$C$26,3,IF(Kundendaten!K1119&gt;=Einstellungen!$C$27,2,1)))))))</f>
        <v/>
      </c>
      <c r="M1118" s="37" t="str">
        <f>IF(Kundendaten!C1119="","",IF(J1118&lt;0,-1,IF(J1118&gt;Einstellungen!$C$11,0,IF(Kundendaten!L1119&gt;=Einstellungen!$C$32,5,IF(Kundendaten!L1119&gt;=Einstellungen!$C$33,4,IF(Kundendaten!L1119&gt;=Einstellungen!$C$34,3,IF(Kundendaten!L1119&gt;=Einstellungen!$C$35,2,1)))))))</f>
        <v/>
      </c>
      <c r="N1118" s="37" t="str">
        <f>IF(Kundendaten!C1119="","",IF(K1118=-1,"",IF(K1118=0,0,IF(SUM(Einstellungen!$G$15,Einstellungen!$G$24,Einstellungen!$G$32)&lt;&gt;100,"—",ROUND((K1118*Einstellungen!$G$15+L1118*Einstellungen!$G$24+M1118*Einstellungen!$G$32)/100,1)))))</f>
        <v/>
      </c>
      <c r="O1118" s="37" t="str">
        <f>IF(Kundendaten!C1119="","",IF(K1118=-1,"⚠ Datenfehler",IF(K1118=0,"Inaktiv",IF(SUM(Einstellungen!$G$15,Einstellungen!$G$24,Einstellungen!$G$32)&lt;&gt;100,"—",IF(N1118&gt;=4,"Champion",IF(N1118&gt;=3,"Entwicklung",IF(N1118&gt;=2,"Gefährdet","Abwanderung")))))))</f>
        <v/>
      </c>
    </row>
    <row r="1119" spans="2:15" ht="14.25" customHeight="1" x14ac:dyDescent="0.35">
      <c r="B1119" s="37" t="str">
        <f>IF(Kundendaten!C1120="","",Kundendaten!B1120)</f>
        <v/>
      </c>
      <c r="C1119" s="38" t="str">
        <f>IF(Kundendaten!C1120="","",IF(Kundendaten!C1120="","",Kundendaten!C1120))</f>
        <v/>
      </c>
      <c r="D1119" s="38" t="str">
        <f>IF(Kundendaten!C1120="","",IF(Kundendaten!D1120="","",Kundendaten!D1120))</f>
        <v/>
      </c>
      <c r="E1119" s="38" t="str">
        <f>IF(Kundendaten!C1120="","",IF(Kundendaten!E1120="","",Kundendaten!E1120))</f>
        <v/>
      </c>
      <c r="F1119" s="38" t="str">
        <f>IF(Kundendaten!C1120="","",IF(Kundendaten!F1120="","",Kundendaten!F1120))</f>
        <v/>
      </c>
      <c r="G1119" s="37" t="str">
        <f>IF(Kundendaten!C1120="","",IF(Kundendaten!G1120="","",Kundendaten!G1120))</f>
        <v/>
      </c>
      <c r="H1119" s="38" t="str">
        <f>IF(Kundendaten!C1120="","",IF(Kundendaten!H1120="","",Kundendaten!H1120))</f>
        <v/>
      </c>
      <c r="I1119" s="37" t="str">
        <f>IF(Kundendaten!C1120="","",IF(Kundendaten!I1120="","",IF(OR(UPPER(Kundendaten!I1120)="D",UPPER(Kundendaten!I1120)="DE",UPPER(Kundendaten!I1120)="DEU",UPPER(Kundendaten!I1120)="DEUTSCHLAND",UPPER(Kundendaten!I1120)="GERMANY",UPPER(Kundendaten!I1120)="GER"),"",IFERROR(UPPER(VLOOKUP(UPPER(Kundendaten!I1120),Laendercodes!$A:$B,2,FALSE())),UPPER(Kundendaten!I1120)))))</f>
        <v/>
      </c>
      <c r="J1119" s="59" t="str">
        <f>IF(Kundendaten!C1120="","",Einstellungen!$C$9-Kundendaten!J1120)</f>
        <v/>
      </c>
      <c r="K1119" s="37" t="str">
        <f>IF(Kundendaten!C1120="","",IF(J1119&lt;0,-1,IF(J1119&gt;Einstellungen!$C$11,0,IF(J1119&lt;=Einstellungen!$D$15,5,IF(J1119&lt;=Einstellungen!$D$16,4,IF(J1119&lt;=Einstellungen!$D$17,3,IF(J1119&lt;=Einstellungen!$D$18,2,1)))))))</f>
        <v/>
      </c>
      <c r="L1119" s="37" t="str">
        <f>IF(Kundendaten!C1120="","",IF(J1119&lt;0,-1,IF(J1119&gt;Einstellungen!$C$11,0,IF(Kundendaten!K1120&gt;=Einstellungen!$C$24,5,IF(Kundendaten!K1120&gt;=Einstellungen!$C$25,4,IF(Kundendaten!K1120&gt;=Einstellungen!$C$26,3,IF(Kundendaten!K1120&gt;=Einstellungen!$C$27,2,1)))))))</f>
        <v/>
      </c>
      <c r="M1119" s="37" t="str">
        <f>IF(Kundendaten!C1120="","",IF(J1119&lt;0,-1,IF(J1119&gt;Einstellungen!$C$11,0,IF(Kundendaten!L1120&gt;=Einstellungen!$C$32,5,IF(Kundendaten!L1120&gt;=Einstellungen!$C$33,4,IF(Kundendaten!L1120&gt;=Einstellungen!$C$34,3,IF(Kundendaten!L1120&gt;=Einstellungen!$C$35,2,1)))))))</f>
        <v/>
      </c>
      <c r="N1119" s="37" t="str">
        <f>IF(Kundendaten!C1120="","",IF(K1119=-1,"",IF(K1119=0,0,IF(SUM(Einstellungen!$G$15,Einstellungen!$G$24,Einstellungen!$G$32)&lt;&gt;100,"—",ROUND((K1119*Einstellungen!$G$15+L1119*Einstellungen!$G$24+M1119*Einstellungen!$G$32)/100,1)))))</f>
        <v/>
      </c>
      <c r="O1119" s="37" t="str">
        <f>IF(Kundendaten!C1120="","",IF(K1119=-1,"⚠ Datenfehler",IF(K1119=0,"Inaktiv",IF(SUM(Einstellungen!$G$15,Einstellungen!$G$24,Einstellungen!$G$32)&lt;&gt;100,"—",IF(N1119&gt;=4,"Champion",IF(N1119&gt;=3,"Entwicklung",IF(N1119&gt;=2,"Gefährdet","Abwanderung")))))))</f>
        <v/>
      </c>
    </row>
    <row r="1120" spans="2:15" ht="14.25" customHeight="1" x14ac:dyDescent="0.35">
      <c r="B1120" s="37" t="str">
        <f>IF(Kundendaten!C1121="","",Kundendaten!B1121)</f>
        <v/>
      </c>
      <c r="C1120" s="38" t="str">
        <f>IF(Kundendaten!C1121="","",IF(Kundendaten!C1121="","",Kundendaten!C1121))</f>
        <v/>
      </c>
      <c r="D1120" s="38" t="str">
        <f>IF(Kundendaten!C1121="","",IF(Kundendaten!D1121="","",Kundendaten!D1121))</f>
        <v/>
      </c>
      <c r="E1120" s="38" t="str">
        <f>IF(Kundendaten!C1121="","",IF(Kundendaten!E1121="","",Kundendaten!E1121))</f>
        <v/>
      </c>
      <c r="F1120" s="38" t="str">
        <f>IF(Kundendaten!C1121="","",IF(Kundendaten!F1121="","",Kundendaten!F1121))</f>
        <v/>
      </c>
      <c r="G1120" s="37" t="str">
        <f>IF(Kundendaten!C1121="","",IF(Kundendaten!G1121="","",Kundendaten!G1121))</f>
        <v/>
      </c>
      <c r="H1120" s="38" t="str">
        <f>IF(Kundendaten!C1121="","",IF(Kundendaten!H1121="","",Kundendaten!H1121))</f>
        <v/>
      </c>
      <c r="I1120" s="37" t="str">
        <f>IF(Kundendaten!C1121="","",IF(Kundendaten!I1121="","",IF(OR(UPPER(Kundendaten!I1121)="D",UPPER(Kundendaten!I1121)="DE",UPPER(Kundendaten!I1121)="DEU",UPPER(Kundendaten!I1121)="DEUTSCHLAND",UPPER(Kundendaten!I1121)="GERMANY",UPPER(Kundendaten!I1121)="GER"),"",IFERROR(UPPER(VLOOKUP(UPPER(Kundendaten!I1121),Laendercodes!$A:$B,2,FALSE())),UPPER(Kundendaten!I1121)))))</f>
        <v/>
      </c>
      <c r="J1120" s="59" t="str">
        <f>IF(Kundendaten!C1121="","",Einstellungen!$C$9-Kundendaten!J1121)</f>
        <v/>
      </c>
      <c r="K1120" s="37" t="str">
        <f>IF(Kundendaten!C1121="","",IF(J1120&lt;0,-1,IF(J1120&gt;Einstellungen!$C$11,0,IF(J1120&lt;=Einstellungen!$D$15,5,IF(J1120&lt;=Einstellungen!$D$16,4,IF(J1120&lt;=Einstellungen!$D$17,3,IF(J1120&lt;=Einstellungen!$D$18,2,1)))))))</f>
        <v/>
      </c>
      <c r="L1120" s="37" t="str">
        <f>IF(Kundendaten!C1121="","",IF(J1120&lt;0,-1,IF(J1120&gt;Einstellungen!$C$11,0,IF(Kundendaten!K1121&gt;=Einstellungen!$C$24,5,IF(Kundendaten!K1121&gt;=Einstellungen!$C$25,4,IF(Kundendaten!K1121&gt;=Einstellungen!$C$26,3,IF(Kundendaten!K1121&gt;=Einstellungen!$C$27,2,1)))))))</f>
        <v/>
      </c>
      <c r="M1120" s="37" t="str">
        <f>IF(Kundendaten!C1121="","",IF(J1120&lt;0,-1,IF(J1120&gt;Einstellungen!$C$11,0,IF(Kundendaten!L1121&gt;=Einstellungen!$C$32,5,IF(Kundendaten!L1121&gt;=Einstellungen!$C$33,4,IF(Kundendaten!L1121&gt;=Einstellungen!$C$34,3,IF(Kundendaten!L1121&gt;=Einstellungen!$C$35,2,1)))))))</f>
        <v/>
      </c>
      <c r="N1120" s="37" t="str">
        <f>IF(Kundendaten!C1121="","",IF(K1120=-1,"",IF(K1120=0,0,IF(SUM(Einstellungen!$G$15,Einstellungen!$G$24,Einstellungen!$G$32)&lt;&gt;100,"—",ROUND((K1120*Einstellungen!$G$15+L1120*Einstellungen!$G$24+M1120*Einstellungen!$G$32)/100,1)))))</f>
        <v/>
      </c>
      <c r="O1120" s="37" t="str">
        <f>IF(Kundendaten!C1121="","",IF(K1120=-1,"⚠ Datenfehler",IF(K1120=0,"Inaktiv",IF(SUM(Einstellungen!$G$15,Einstellungen!$G$24,Einstellungen!$G$32)&lt;&gt;100,"—",IF(N1120&gt;=4,"Champion",IF(N1120&gt;=3,"Entwicklung",IF(N1120&gt;=2,"Gefährdet","Abwanderung")))))))</f>
        <v/>
      </c>
    </row>
    <row r="1121" spans="2:15" ht="14.25" customHeight="1" x14ac:dyDescent="0.35">
      <c r="B1121" s="37" t="str">
        <f>IF(Kundendaten!C1122="","",Kundendaten!B1122)</f>
        <v/>
      </c>
      <c r="C1121" s="38" t="str">
        <f>IF(Kundendaten!C1122="","",IF(Kundendaten!C1122="","",Kundendaten!C1122))</f>
        <v/>
      </c>
      <c r="D1121" s="38" t="str">
        <f>IF(Kundendaten!C1122="","",IF(Kundendaten!D1122="","",Kundendaten!D1122))</f>
        <v/>
      </c>
      <c r="E1121" s="38" t="str">
        <f>IF(Kundendaten!C1122="","",IF(Kundendaten!E1122="","",Kundendaten!E1122))</f>
        <v/>
      </c>
      <c r="F1121" s="38" t="str">
        <f>IF(Kundendaten!C1122="","",IF(Kundendaten!F1122="","",Kundendaten!F1122))</f>
        <v/>
      </c>
      <c r="G1121" s="37" t="str">
        <f>IF(Kundendaten!C1122="","",IF(Kundendaten!G1122="","",Kundendaten!G1122))</f>
        <v/>
      </c>
      <c r="H1121" s="38" t="str">
        <f>IF(Kundendaten!C1122="","",IF(Kundendaten!H1122="","",Kundendaten!H1122))</f>
        <v/>
      </c>
      <c r="I1121" s="37" t="str">
        <f>IF(Kundendaten!C1122="","",IF(Kundendaten!I1122="","",IF(OR(UPPER(Kundendaten!I1122)="D",UPPER(Kundendaten!I1122)="DE",UPPER(Kundendaten!I1122)="DEU",UPPER(Kundendaten!I1122)="DEUTSCHLAND",UPPER(Kundendaten!I1122)="GERMANY",UPPER(Kundendaten!I1122)="GER"),"",IFERROR(UPPER(VLOOKUP(UPPER(Kundendaten!I1122),Laendercodes!$A:$B,2,FALSE())),UPPER(Kundendaten!I1122)))))</f>
        <v/>
      </c>
      <c r="J1121" s="59" t="str">
        <f>IF(Kundendaten!C1122="","",Einstellungen!$C$9-Kundendaten!J1122)</f>
        <v/>
      </c>
      <c r="K1121" s="37" t="str">
        <f>IF(Kundendaten!C1122="","",IF(J1121&lt;0,-1,IF(J1121&gt;Einstellungen!$C$11,0,IF(J1121&lt;=Einstellungen!$D$15,5,IF(J1121&lt;=Einstellungen!$D$16,4,IF(J1121&lt;=Einstellungen!$D$17,3,IF(J1121&lt;=Einstellungen!$D$18,2,1)))))))</f>
        <v/>
      </c>
      <c r="L1121" s="37" t="str">
        <f>IF(Kundendaten!C1122="","",IF(J1121&lt;0,-1,IF(J1121&gt;Einstellungen!$C$11,0,IF(Kundendaten!K1122&gt;=Einstellungen!$C$24,5,IF(Kundendaten!K1122&gt;=Einstellungen!$C$25,4,IF(Kundendaten!K1122&gt;=Einstellungen!$C$26,3,IF(Kundendaten!K1122&gt;=Einstellungen!$C$27,2,1)))))))</f>
        <v/>
      </c>
      <c r="M1121" s="37" t="str">
        <f>IF(Kundendaten!C1122="","",IF(J1121&lt;0,-1,IF(J1121&gt;Einstellungen!$C$11,0,IF(Kundendaten!L1122&gt;=Einstellungen!$C$32,5,IF(Kundendaten!L1122&gt;=Einstellungen!$C$33,4,IF(Kundendaten!L1122&gt;=Einstellungen!$C$34,3,IF(Kundendaten!L1122&gt;=Einstellungen!$C$35,2,1)))))))</f>
        <v/>
      </c>
      <c r="N1121" s="37" t="str">
        <f>IF(Kundendaten!C1122="","",IF(K1121=-1,"",IF(K1121=0,0,IF(SUM(Einstellungen!$G$15,Einstellungen!$G$24,Einstellungen!$G$32)&lt;&gt;100,"—",ROUND((K1121*Einstellungen!$G$15+L1121*Einstellungen!$G$24+M1121*Einstellungen!$G$32)/100,1)))))</f>
        <v/>
      </c>
      <c r="O1121" s="37" t="str">
        <f>IF(Kundendaten!C1122="","",IF(K1121=-1,"⚠ Datenfehler",IF(K1121=0,"Inaktiv",IF(SUM(Einstellungen!$G$15,Einstellungen!$G$24,Einstellungen!$G$32)&lt;&gt;100,"—",IF(N1121&gt;=4,"Champion",IF(N1121&gt;=3,"Entwicklung",IF(N1121&gt;=2,"Gefährdet","Abwanderung")))))))</f>
        <v/>
      </c>
    </row>
    <row r="1122" spans="2:15" ht="14.25" customHeight="1" x14ac:dyDescent="0.35">
      <c r="B1122" s="37" t="str">
        <f>IF(Kundendaten!C1123="","",Kundendaten!B1123)</f>
        <v/>
      </c>
      <c r="C1122" s="38" t="str">
        <f>IF(Kundendaten!C1123="","",IF(Kundendaten!C1123="","",Kundendaten!C1123))</f>
        <v/>
      </c>
      <c r="D1122" s="38" t="str">
        <f>IF(Kundendaten!C1123="","",IF(Kundendaten!D1123="","",Kundendaten!D1123))</f>
        <v/>
      </c>
      <c r="E1122" s="38" t="str">
        <f>IF(Kundendaten!C1123="","",IF(Kundendaten!E1123="","",Kundendaten!E1123))</f>
        <v/>
      </c>
      <c r="F1122" s="38" t="str">
        <f>IF(Kundendaten!C1123="","",IF(Kundendaten!F1123="","",Kundendaten!F1123))</f>
        <v/>
      </c>
      <c r="G1122" s="37" t="str">
        <f>IF(Kundendaten!C1123="","",IF(Kundendaten!G1123="","",Kundendaten!G1123))</f>
        <v/>
      </c>
      <c r="H1122" s="38" t="str">
        <f>IF(Kundendaten!C1123="","",IF(Kundendaten!H1123="","",Kundendaten!H1123))</f>
        <v/>
      </c>
      <c r="I1122" s="37" t="str">
        <f>IF(Kundendaten!C1123="","",IF(Kundendaten!I1123="","",IF(OR(UPPER(Kundendaten!I1123)="D",UPPER(Kundendaten!I1123)="DE",UPPER(Kundendaten!I1123)="DEU",UPPER(Kundendaten!I1123)="DEUTSCHLAND",UPPER(Kundendaten!I1123)="GERMANY",UPPER(Kundendaten!I1123)="GER"),"",IFERROR(UPPER(VLOOKUP(UPPER(Kundendaten!I1123),Laendercodes!$A:$B,2,FALSE())),UPPER(Kundendaten!I1123)))))</f>
        <v/>
      </c>
      <c r="J1122" s="59" t="str">
        <f>IF(Kundendaten!C1123="","",Einstellungen!$C$9-Kundendaten!J1123)</f>
        <v/>
      </c>
      <c r="K1122" s="37" t="str">
        <f>IF(Kundendaten!C1123="","",IF(J1122&lt;0,-1,IF(J1122&gt;Einstellungen!$C$11,0,IF(J1122&lt;=Einstellungen!$D$15,5,IF(J1122&lt;=Einstellungen!$D$16,4,IF(J1122&lt;=Einstellungen!$D$17,3,IF(J1122&lt;=Einstellungen!$D$18,2,1)))))))</f>
        <v/>
      </c>
      <c r="L1122" s="37" t="str">
        <f>IF(Kundendaten!C1123="","",IF(J1122&lt;0,-1,IF(J1122&gt;Einstellungen!$C$11,0,IF(Kundendaten!K1123&gt;=Einstellungen!$C$24,5,IF(Kundendaten!K1123&gt;=Einstellungen!$C$25,4,IF(Kundendaten!K1123&gt;=Einstellungen!$C$26,3,IF(Kundendaten!K1123&gt;=Einstellungen!$C$27,2,1)))))))</f>
        <v/>
      </c>
      <c r="M1122" s="37" t="str">
        <f>IF(Kundendaten!C1123="","",IF(J1122&lt;0,-1,IF(J1122&gt;Einstellungen!$C$11,0,IF(Kundendaten!L1123&gt;=Einstellungen!$C$32,5,IF(Kundendaten!L1123&gt;=Einstellungen!$C$33,4,IF(Kundendaten!L1123&gt;=Einstellungen!$C$34,3,IF(Kundendaten!L1123&gt;=Einstellungen!$C$35,2,1)))))))</f>
        <v/>
      </c>
      <c r="N1122" s="37" t="str">
        <f>IF(Kundendaten!C1123="","",IF(K1122=-1,"",IF(K1122=0,0,IF(SUM(Einstellungen!$G$15,Einstellungen!$G$24,Einstellungen!$G$32)&lt;&gt;100,"—",ROUND((K1122*Einstellungen!$G$15+L1122*Einstellungen!$G$24+M1122*Einstellungen!$G$32)/100,1)))))</f>
        <v/>
      </c>
      <c r="O1122" s="37" t="str">
        <f>IF(Kundendaten!C1123="","",IF(K1122=-1,"⚠ Datenfehler",IF(K1122=0,"Inaktiv",IF(SUM(Einstellungen!$G$15,Einstellungen!$G$24,Einstellungen!$G$32)&lt;&gt;100,"—",IF(N1122&gt;=4,"Champion",IF(N1122&gt;=3,"Entwicklung",IF(N1122&gt;=2,"Gefährdet","Abwanderung")))))))</f>
        <v/>
      </c>
    </row>
    <row r="1123" spans="2:15" ht="14.25" customHeight="1" x14ac:dyDescent="0.35">
      <c r="B1123" s="37" t="str">
        <f>IF(Kundendaten!C1124="","",Kundendaten!B1124)</f>
        <v/>
      </c>
      <c r="C1123" s="38" t="str">
        <f>IF(Kundendaten!C1124="","",IF(Kundendaten!C1124="","",Kundendaten!C1124))</f>
        <v/>
      </c>
      <c r="D1123" s="38" t="str">
        <f>IF(Kundendaten!C1124="","",IF(Kundendaten!D1124="","",Kundendaten!D1124))</f>
        <v/>
      </c>
      <c r="E1123" s="38" t="str">
        <f>IF(Kundendaten!C1124="","",IF(Kundendaten!E1124="","",Kundendaten!E1124))</f>
        <v/>
      </c>
      <c r="F1123" s="38" t="str">
        <f>IF(Kundendaten!C1124="","",IF(Kundendaten!F1124="","",Kundendaten!F1124))</f>
        <v/>
      </c>
      <c r="G1123" s="37" t="str">
        <f>IF(Kundendaten!C1124="","",IF(Kundendaten!G1124="","",Kundendaten!G1124))</f>
        <v/>
      </c>
      <c r="H1123" s="38" t="str">
        <f>IF(Kundendaten!C1124="","",IF(Kundendaten!H1124="","",Kundendaten!H1124))</f>
        <v/>
      </c>
      <c r="I1123" s="37" t="str">
        <f>IF(Kundendaten!C1124="","",IF(Kundendaten!I1124="","",IF(OR(UPPER(Kundendaten!I1124)="D",UPPER(Kundendaten!I1124)="DE",UPPER(Kundendaten!I1124)="DEU",UPPER(Kundendaten!I1124)="DEUTSCHLAND",UPPER(Kundendaten!I1124)="GERMANY",UPPER(Kundendaten!I1124)="GER"),"",IFERROR(UPPER(VLOOKUP(UPPER(Kundendaten!I1124),Laendercodes!$A:$B,2,FALSE())),UPPER(Kundendaten!I1124)))))</f>
        <v/>
      </c>
      <c r="J1123" s="59" t="str">
        <f>IF(Kundendaten!C1124="","",Einstellungen!$C$9-Kundendaten!J1124)</f>
        <v/>
      </c>
      <c r="K1123" s="37" t="str">
        <f>IF(Kundendaten!C1124="","",IF(J1123&lt;0,-1,IF(J1123&gt;Einstellungen!$C$11,0,IF(J1123&lt;=Einstellungen!$D$15,5,IF(J1123&lt;=Einstellungen!$D$16,4,IF(J1123&lt;=Einstellungen!$D$17,3,IF(J1123&lt;=Einstellungen!$D$18,2,1)))))))</f>
        <v/>
      </c>
      <c r="L1123" s="37" t="str">
        <f>IF(Kundendaten!C1124="","",IF(J1123&lt;0,-1,IF(J1123&gt;Einstellungen!$C$11,0,IF(Kundendaten!K1124&gt;=Einstellungen!$C$24,5,IF(Kundendaten!K1124&gt;=Einstellungen!$C$25,4,IF(Kundendaten!K1124&gt;=Einstellungen!$C$26,3,IF(Kundendaten!K1124&gt;=Einstellungen!$C$27,2,1)))))))</f>
        <v/>
      </c>
      <c r="M1123" s="37" t="str">
        <f>IF(Kundendaten!C1124="","",IF(J1123&lt;0,-1,IF(J1123&gt;Einstellungen!$C$11,0,IF(Kundendaten!L1124&gt;=Einstellungen!$C$32,5,IF(Kundendaten!L1124&gt;=Einstellungen!$C$33,4,IF(Kundendaten!L1124&gt;=Einstellungen!$C$34,3,IF(Kundendaten!L1124&gt;=Einstellungen!$C$35,2,1)))))))</f>
        <v/>
      </c>
      <c r="N1123" s="37" t="str">
        <f>IF(Kundendaten!C1124="","",IF(K1123=-1,"",IF(K1123=0,0,IF(SUM(Einstellungen!$G$15,Einstellungen!$G$24,Einstellungen!$G$32)&lt;&gt;100,"—",ROUND((K1123*Einstellungen!$G$15+L1123*Einstellungen!$G$24+M1123*Einstellungen!$G$32)/100,1)))))</f>
        <v/>
      </c>
      <c r="O1123" s="37" t="str">
        <f>IF(Kundendaten!C1124="","",IF(K1123=-1,"⚠ Datenfehler",IF(K1123=0,"Inaktiv",IF(SUM(Einstellungen!$G$15,Einstellungen!$G$24,Einstellungen!$G$32)&lt;&gt;100,"—",IF(N1123&gt;=4,"Champion",IF(N1123&gt;=3,"Entwicklung",IF(N1123&gt;=2,"Gefährdet","Abwanderung")))))))</f>
        <v/>
      </c>
    </row>
    <row r="1124" spans="2:15" ht="14.25" customHeight="1" x14ac:dyDescent="0.35">
      <c r="B1124" s="37" t="str">
        <f>IF(Kundendaten!C1125="","",Kundendaten!B1125)</f>
        <v/>
      </c>
      <c r="C1124" s="38" t="str">
        <f>IF(Kundendaten!C1125="","",IF(Kundendaten!C1125="","",Kundendaten!C1125))</f>
        <v/>
      </c>
      <c r="D1124" s="38" t="str">
        <f>IF(Kundendaten!C1125="","",IF(Kundendaten!D1125="","",Kundendaten!D1125))</f>
        <v/>
      </c>
      <c r="E1124" s="38" t="str">
        <f>IF(Kundendaten!C1125="","",IF(Kundendaten!E1125="","",Kundendaten!E1125))</f>
        <v/>
      </c>
      <c r="F1124" s="38" t="str">
        <f>IF(Kundendaten!C1125="","",IF(Kundendaten!F1125="","",Kundendaten!F1125))</f>
        <v/>
      </c>
      <c r="G1124" s="37" t="str">
        <f>IF(Kundendaten!C1125="","",IF(Kundendaten!G1125="","",Kundendaten!G1125))</f>
        <v/>
      </c>
      <c r="H1124" s="38" t="str">
        <f>IF(Kundendaten!C1125="","",IF(Kundendaten!H1125="","",Kundendaten!H1125))</f>
        <v/>
      </c>
      <c r="I1124" s="37" t="str">
        <f>IF(Kundendaten!C1125="","",IF(Kundendaten!I1125="","",IF(OR(UPPER(Kundendaten!I1125)="D",UPPER(Kundendaten!I1125)="DE",UPPER(Kundendaten!I1125)="DEU",UPPER(Kundendaten!I1125)="DEUTSCHLAND",UPPER(Kundendaten!I1125)="GERMANY",UPPER(Kundendaten!I1125)="GER"),"",IFERROR(UPPER(VLOOKUP(UPPER(Kundendaten!I1125),Laendercodes!$A:$B,2,FALSE())),UPPER(Kundendaten!I1125)))))</f>
        <v/>
      </c>
      <c r="J1124" s="59" t="str">
        <f>IF(Kundendaten!C1125="","",Einstellungen!$C$9-Kundendaten!J1125)</f>
        <v/>
      </c>
      <c r="K1124" s="37" t="str">
        <f>IF(Kundendaten!C1125="","",IF(J1124&lt;0,-1,IF(J1124&gt;Einstellungen!$C$11,0,IF(J1124&lt;=Einstellungen!$D$15,5,IF(J1124&lt;=Einstellungen!$D$16,4,IF(J1124&lt;=Einstellungen!$D$17,3,IF(J1124&lt;=Einstellungen!$D$18,2,1)))))))</f>
        <v/>
      </c>
      <c r="L1124" s="37" t="str">
        <f>IF(Kundendaten!C1125="","",IF(J1124&lt;0,-1,IF(J1124&gt;Einstellungen!$C$11,0,IF(Kundendaten!K1125&gt;=Einstellungen!$C$24,5,IF(Kundendaten!K1125&gt;=Einstellungen!$C$25,4,IF(Kundendaten!K1125&gt;=Einstellungen!$C$26,3,IF(Kundendaten!K1125&gt;=Einstellungen!$C$27,2,1)))))))</f>
        <v/>
      </c>
      <c r="M1124" s="37" t="str">
        <f>IF(Kundendaten!C1125="","",IF(J1124&lt;0,-1,IF(J1124&gt;Einstellungen!$C$11,0,IF(Kundendaten!L1125&gt;=Einstellungen!$C$32,5,IF(Kundendaten!L1125&gt;=Einstellungen!$C$33,4,IF(Kundendaten!L1125&gt;=Einstellungen!$C$34,3,IF(Kundendaten!L1125&gt;=Einstellungen!$C$35,2,1)))))))</f>
        <v/>
      </c>
      <c r="N1124" s="37" t="str">
        <f>IF(Kundendaten!C1125="","",IF(K1124=-1,"",IF(K1124=0,0,IF(SUM(Einstellungen!$G$15,Einstellungen!$G$24,Einstellungen!$G$32)&lt;&gt;100,"—",ROUND((K1124*Einstellungen!$G$15+L1124*Einstellungen!$G$24+M1124*Einstellungen!$G$32)/100,1)))))</f>
        <v/>
      </c>
      <c r="O1124" s="37" t="str">
        <f>IF(Kundendaten!C1125="","",IF(K1124=-1,"⚠ Datenfehler",IF(K1124=0,"Inaktiv",IF(SUM(Einstellungen!$G$15,Einstellungen!$G$24,Einstellungen!$G$32)&lt;&gt;100,"—",IF(N1124&gt;=4,"Champion",IF(N1124&gt;=3,"Entwicklung",IF(N1124&gt;=2,"Gefährdet","Abwanderung")))))))</f>
        <v/>
      </c>
    </row>
    <row r="1125" spans="2:15" ht="14.25" customHeight="1" x14ac:dyDescent="0.35">
      <c r="B1125" s="37" t="str">
        <f>IF(Kundendaten!C1126="","",Kundendaten!B1126)</f>
        <v/>
      </c>
      <c r="C1125" s="38" t="str">
        <f>IF(Kundendaten!C1126="","",IF(Kundendaten!C1126="","",Kundendaten!C1126))</f>
        <v/>
      </c>
      <c r="D1125" s="38" t="str">
        <f>IF(Kundendaten!C1126="","",IF(Kundendaten!D1126="","",Kundendaten!D1126))</f>
        <v/>
      </c>
      <c r="E1125" s="38" t="str">
        <f>IF(Kundendaten!C1126="","",IF(Kundendaten!E1126="","",Kundendaten!E1126))</f>
        <v/>
      </c>
      <c r="F1125" s="38" t="str">
        <f>IF(Kundendaten!C1126="","",IF(Kundendaten!F1126="","",Kundendaten!F1126))</f>
        <v/>
      </c>
      <c r="G1125" s="37" t="str">
        <f>IF(Kundendaten!C1126="","",IF(Kundendaten!G1126="","",Kundendaten!G1126))</f>
        <v/>
      </c>
      <c r="H1125" s="38" t="str">
        <f>IF(Kundendaten!C1126="","",IF(Kundendaten!H1126="","",Kundendaten!H1126))</f>
        <v/>
      </c>
      <c r="I1125" s="37" t="str">
        <f>IF(Kundendaten!C1126="","",IF(Kundendaten!I1126="","",IF(OR(UPPER(Kundendaten!I1126)="D",UPPER(Kundendaten!I1126)="DE",UPPER(Kundendaten!I1126)="DEU",UPPER(Kundendaten!I1126)="DEUTSCHLAND",UPPER(Kundendaten!I1126)="GERMANY",UPPER(Kundendaten!I1126)="GER"),"",IFERROR(UPPER(VLOOKUP(UPPER(Kundendaten!I1126),Laendercodes!$A:$B,2,FALSE())),UPPER(Kundendaten!I1126)))))</f>
        <v/>
      </c>
      <c r="J1125" s="59" t="str">
        <f>IF(Kundendaten!C1126="","",Einstellungen!$C$9-Kundendaten!J1126)</f>
        <v/>
      </c>
      <c r="K1125" s="37" t="str">
        <f>IF(Kundendaten!C1126="","",IF(J1125&lt;0,-1,IF(J1125&gt;Einstellungen!$C$11,0,IF(J1125&lt;=Einstellungen!$D$15,5,IF(J1125&lt;=Einstellungen!$D$16,4,IF(J1125&lt;=Einstellungen!$D$17,3,IF(J1125&lt;=Einstellungen!$D$18,2,1)))))))</f>
        <v/>
      </c>
      <c r="L1125" s="37" t="str">
        <f>IF(Kundendaten!C1126="","",IF(J1125&lt;0,-1,IF(J1125&gt;Einstellungen!$C$11,0,IF(Kundendaten!K1126&gt;=Einstellungen!$C$24,5,IF(Kundendaten!K1126&gt;=Einstellungen!$C$25,4,IF(Kundendaten!K1126&gt;=Einstellungen!$C$26,3,IF(Kundendaten!K1126&gt;=Einstellungen!$C$27,2,1)))))))</f>
        <v/>
      </c>
      <c r="M1125" s="37" t="str">
        <f>IF(Kundendaten!C1126="","",IF(J1125&lt;0,-1,IF(J1125&gt;Einstellungen!$C$11,0,IF(Kundendaten!L1126&gt;=Einstellungen!$C$32,5,IF(Kundendaten!L1126&gt;=Einstellungen!$C$33,4,IF(Kundendaten!L1126&gt;=Einstellungen!$C$34,3,IF(Kundendaten!L1126&gt;=Einstellungen!$C$35,2,1)))))))</f>
        <v/>
      </c>
      <c r="N1125" s="37" t="str">
        <f>IF(Kundendaten!C1126="","",IF(K1125=-1,"",IF(K1125=0,0,IF(SUM(Einstellungen!$G$15,Einstellungen!$G$24,Einstellungen!$G$32)&lt;&gt;100,"—",ROUND((K1125*Einstellungen!$G$15+L1125*Einstellungen!$G$24+M1125*Einstellungen!$G$32)/100,1)))))</f>
        <v/>
      </c>
      <c r="O1125" s="37" t="str">
        <f>IF(Kundendaten!C1126="","",IF(K1125=-1,"⚠ Datenfehler",IF(K1125=0,"Inaktiv",IF(SUM(Einstellungen!$G$15,Einstellungen!$G$24,Einstellungen!$G$32)&lt;&gt;100,"—",IF(N1125&gt;=4,"Champion",IF(N1125&gt;=3,"Entwicklung",IF(N1125&gt;=2,"Gefährdet","Abwanderung")))))))</f>
        <v/>
      </c>
    </row>
    <row r="1126" spans="2:15" ht="14.25" customHeight="1" x14ac:dyDescent="0.35">
      <c r="B1126" s="37" t="str">
        <f>IF(Kundendaten!C1127="","",Kundendaten!B1127)</f>
        <v/>
      </c>
      <c r="C1126" s="38" t="str">
        <f>IF(Kundendaten!C1127="","",IF(Kundendaten!C1127="","",Kundendaten!C1127))</f>
        <v/>
      </c>
      <c r="D1126" s="38" t="str">
        <f>IF(Kundendaten!C1127="","",IF(Kundendaten!D1127="","",Kundendaten!D1127))</f>
        <v/>
      </c>
      <c r="E1126" s="38" t="str">
        <f>IF(Kundendaten!C1127="","",IF(Kundendaten!E1127="","",Kundendaten!E1127))</f>
        <v/>
      </c>
      <c r="F1126" s="38" t="str">
        <f>IF(Kundendaten!C1127="","",IF(Kundendaten!F1127="","",Kundendaten!F1127))</f>
        <v/>
      </c>
      <c r="G1126" s="37" t="str">
        <f>IF(Kundendaten!C1127="","",IF(Kundendaten!G1127="","",Kundendaten!G1127))</f>
        <v/>
      </c>
      <c r="H1126" s="38" t="str">
        <f>IF(Kundendaten!C1127="","",IF(Kundendaten!H1127="","",Kundendaten!H1127))</f>
        <v/>
      </c>
      <c r="I1126" s="37" t="str">
        <f>IF(Kundendaten!C1127="","",IF(Kundendaten!I1127="","",IF(OR(UPPER(Kundendaten!I1127)="D",UPPER(Kundendaten!I1127)="DE",UPPER(Kundendaten!I1127)="DEU",UPPER(Kundendaten!I1127)="DEUTSCHLAND",UPPER(Kundendaten!I1127)="GERMANY",UPPER(Kundendaten!I1127)="GER"),"",IFERROR(UPPER(VLOOKUP(UPPER(Kundendaten!I1127),Laendercodes!$A:$B,2,FALSE())),UPPER(Kundendaten!I1127)))))</f>
        <v/>
      </c>
      <c r="J1126" s="59" t="str">
        <f>IF(Kundendaten!C1127="","",Einstellungen!$C$9-Kundendaten!J1127)</f>
        <v/>
      </c>
      <c r="K1126" s="37" t="str">
        <f>IF(Kundendaten!C1127="","",IF(J1126&lt;0,-1,IF(J1126&gt;Einstellungen!$C$11,0,IF(J1126&lt;=Einstellungen!$D$15,5,IF(J1126&lt;=Einstellungen!$D$16,4,IF(J1126&lt;=Einstellungen!$D$17,3,IF(J1126&lt;=Einstellungen!$D$18,2,1)))))))</f>
        <v/>
      </c>
      <c r="L1126" s="37" t="str">
        <f>IF(Kundendaten!C1127="","",IF(J1126&lt;0,-1,IF(J1126&gt;Einstellungen!$C$11,0,IF(Kundendaten!K1127&gt;=Einstellungen!$C$24,5,IF(Kundendaten!K1127&gt;=Einstellungen!$C$25,4,IF(Kundendaten!K1127&gt;=Einstellungen!$C$26,3,IF(Kundendaten!K1127&gt;=Einstellungen!$C$27,2,1)))))))</f>
        <v/>
      </c>
      <c r="M1126" s="37" t="str">
        <f>IF(Kundendaten!C1127="","",IF(J1126&lt;0,-1,IF(J1126&gt;Einstellungen!$C$11,0,IF(Kundendaten!L1127&gt;=Einstellungen!$C$32,5,IF(Kundendaten!L1127&gt;=Einstellungen!$C$33,4,IF(Kundendaten!L1127&gt;=Einstellungen!$C$34,3,IF(Kundendaten!L1127&gt;=Einstellungen!$C$35,2,1)))))))</f>
        <v/>
      </c>
      <c r="N1126" s="37" t="str">
        <f>IF(Kundendaten!C1127="","",IF(K1126=-1,"",IF(K1126=0,0,IF(SUM(Einstellungen!$G$15,Einstellungen!$G$24,Einstellungen!$G$32)&lt;&gt;100,"—",ROUND((K1126*Einstellungen!$G$15+L1126*Einstellungen!$G$24+M1126*Einstellungen!$G$32)/100,1)))))</f>
        <v/>
      </c>
      <c r="O1126" s="37" t="str">
        <f>IF(Kundendaten!C1127="","",IF(K1126=-1,"⚠ Datenfehler",IF(K1126=0,"Inaktiv",IF(SUM(Einstellungen!$G$15,Einstellungen!$G$24,Einstellungen!$G$32)&lt;&gt;100,"—",IF(N1126&gt;=4,"Champion",IF(N1126&gt;=3,"Entwicklung",IF(N1126&gt;=2,"Gefährdet","Abwanderung")))))))</f>
        <v/>
      </c>
    </row>
    <row r="1127" spans="2:15" ht="14.25" customHeight="1" x14ac:dyDescent="0.35">
      <c r="B1127" s="37" t="str">
        <f>IF(Kundendaten!C1128="","",Kundendaten!B1128)</f>
        <v/>
      </c>
      <c r="C1127" s="38" t="str">
        <f>IF(Kundendaten!C1128="","",IF(Kundendaten!C1128="","",Kundendaten!C1128))</f>
        <v/>
      </c>
      <c r="D1127" s="38" t="str">
        <f>IF(Kundendaten!C1128="","",IF(Kundendaten!D1128="","",Kundendaten!D1128))</f>
        <v/>
      </c>
      <c r="E1127" s="38" t="str">
        <f>IF(Kundendaten!C1128="","",IF(Kundendaten!E1128="","",Kundendaten!E1128))</f>
        <v/>
      </c>
      <c r="F1127" s="38" t="str">
        <f>IF(Kundendaten!C1128="","",IF(Kundendaten!F1128="","",Kundendaten!F1128))</f>
        <v/>
      </c>
      <c r="G1127" s="37" t="str">
        <f>IF(Kundendaten!C1128="","",IF(Kundendaten!G1128="","",Kundendaten!G1128))</f>
        <v/>
      </c>
      <c r="H1127" s="38" t="str">
        <f>IF(Kundendaten!C1128="","",IF(Kundendaten!H1128="","",Kundendaten!H1128))</f>
        <v/>
      </c>
      <c r="I1127" s="37" t="str">
        <f>IF(Kundendaten!C1128="","",IF(Kundendaten!I1128="","",IF(OR(UPPER(Kundendaten!I1128)="D",UPPER(Kundendaten!I1128)="DE",UPPER(Kundendaten!I1128)="DEU",UPPER(Kundendaten!I1128)="DEUTSCHLAND",UPPER(Kundendaten!I1128)="GERMANY",UPPER(Kundendaten!I1128)="GER"),"",IFERROR(UPPER(VLOOKUP(UPPER(Kundendaten!I1128),Laendercodes!$A:$B,2,FALSE())),UPPER(Kundendaten!I1128)))))</f>
        <v/>
      </c>
      <c r="J1127" s="59" t="str">
        <f>IF(Kundendaten!C1128="","",Einstellungen!$C$9-Kundendaten!J1128)</f>
        <v/>
      </c>
      <c r="K1127" s="37" t="str">
        <f>IF(Kundendaten!C1128="","",IF(J1127&lt;0,-1,IF(J1127&gt;Einstellungen!$C$11,0,IF(J1127&lt;=Einstellungen!$D$15,5,IF(J1127&lt;=Einstellungen!$D$16,4,IF(J1127&lt;=Einstellungen!$D$17,3,IF(J1127&lt;=Einstellungen!$D$18,2,1)))))))</f>
        <v/>
      </c>
      <c r="L1127" s="37" t="str">
        <f>IF(Kundendaten!C1128="","",IF(J1127&lt;0,-1,IF(J1127&gt;Einstellungen!$C$11,0,IF(Kundendaten!K1128&gt;=Einstellungen!$C$24,5,IF(Kundendaten!K1128&gt;=Einstellungen!$C$25,4,IF(Kundendaten!K1128&gt;=Einstellungen!$C$26,3,IF(Kundendaten!K1128&gt;=Einstellungen!$C$27,2,1)))))))</f>
        <v/>
      </c>
      <c r="M1127" s="37" t="str">
        <f>IF(Kundendaten!C1128="","",IF(J1127&lt;0,-1,IF(J1127&gt;Einstellungen!$C$11,0,IF(Kundendaten!L1128&gt;=Einstellungen!$C$32,5,IF(Kundendaten!L1128&gt;=Einstellungen!$C$33,4,IF(Kundendaten!L1128&gt;=Einstellungen!$C$34,3,IF(Kundendaten!L1128&gt;=Einstellungen!$C$35,2,1)))))))</f>
        <v/>
      </c>
      <c r="N1127" s="37" t="str">
        <f>IF(Kundendaten!C1128="","",IF(K1127=-1,"",IF(K1127=0,0,IF(SUM(Einstellungen!$G$15,Einstellungen!$G$24,Einstellungen!$G$32)&lt;&gt;100,"—",ROUND((K1127*Einstellungen!$G$15+L1127*Einstellungen!$G$24+M1127*Einstellungen!$G$32)/100,1)))))</f>
        <v/>
      </c>
      <c r="O1127" s="37" t="str">
        <f>IF(Kundendaten!C1128="","",IF(K1127=-1,"⚠ Datenfehler",IF(K1127=0,"Inaktiv",IF(SUM(Einstellungen!$G$15,Einstellungen!$G$24,Einstellungen!$G$32)&lt;&gt;100,"—",IF(N1127&gt;=4,"Champion",IF(N1127&gt;=3,"Entwicklung",IF(N1127&gt;=2,"Gefährdet","Abwanderung")))))))</f>
        <v/>
      </c>
    </row>
    <row r="1128" spans="2:15" ht="14.25" customHeight="1" x14ac:dyDescent="0.35">
      <c r="B1128" s="37" t="str">
        <f>IF(Kundendaten!C1129="","",Kundendaten!B1129)</f>
        <v/>
      </c>
      <c r="C1128" s="38" t="str">
        <f>IF(Kundendaten!C1129="","",IF(Kundendaten!C1129="","",Kundendaten!C1129))</f>
        <v/>
      </c>
      <c r="D1128" s="38" t="str">
        <f>IF(Kundendaten!C1129="","",IF(Kundendaten!D1129="","",Kundendaten!D1129))</f>
        <v/>
      </c>
      <c r="E1128" s="38" t="str">
        <f>IF(Kundendaten!C1129="","",IF(Kundendaten!E1129="","",Kundendaten!E1129))</f>
        <v/>
      </c>
      <c r="F1128" s="38" t="str">
        <f>IF(Kundendaten!C1129="","",IF(Kundendaten!F1129="","",Kundendaten!F1129))</f>
        <v/>
      </c>
      <c r="G1128" s="37" t="str">
        <f>IF(Kundendaten!C1129="","",IF(Kundendaten!G1129="","",Kundendaten!G1129))</f>
        <v/>
      </c>
      <c r="H1128" s="38" t="str">
        <f>IF(Kundendaten!C1129="","",IF(Kundendaten!H1129="","",Kundendaten!H1129))</f>
        <v/>
      </c>
      <c r="I1128" s="37" t="str">
        <f>IF(Kundendaten!C1129="","",IF(Kundendaten!I1129="","",IF(OR(UPPER(Kundendaten!I1129)="D",UPPER(Kundendaten!I1129)="DE",UPPER(Kundendaten!I1129)="DEU",UPPER(Kundendaten!I1129)="DEUTSCHLAND",UPPER(Kundendaten!I1129)="GERMANY",UPPER(Kundendaten!I1129)="GER"),"",IFERROR(UPPER(VLOOKUP(UPPER(Kundendaten!I1129),Laendercodes!$A:$B,2,FALSE())),UPPER(Kundendaten!I1129)))))</f>
        <v/>
      </c>
      <c r="J1128" s="59" t="str">
        <f>IF(Kundendaten!C1129="","",Einstellungen!$C$9-Kundendaten!J1129)</f>
        <v/>
      </c>
      <c r="K1128" s="37" t="str">
        <f>IF(Kundendaten!C1129="","",IF(J1128&lt;0,-1,IF(J1128&gt;Einstellungen!$C$11,0,IF(J1128&lt;=Einstellungen!$D$15,5,IF(J1128&lt;=Einstellungen!$D$16,4,IF(J1128&lt;=Einstellungen!$D$17,3,IF(J1128&lt;=Einstellungen!$D$18,2,1)))))))</f>
        <v/>
      </c>
      <c r="L1128" s="37" t="str">
        <f>IF(Kundendaten!C1129="","",IF(J1128&lt;0,-1,IF(J1128&gt;Einstellungen!$C$11,0,IF(Kundendaten!K1129&gt;=Einstellungen!$C$24,5,IF(Kundendaten!K1129&gt;=Einstellungen!$C$25,4,IF(Kundendaten!K1129&gt;=Einstellungen!$C$26,3,IF(Kundendaten!K1129&gt;=Einstellungen!$C$27,2,1)))))))</f>
        <v/>
      </c>
      <c r="M1128" s="37" t="str">
        <f>IF(Kundendaten!C1129="","",IF(J1128&lt;0,-1,IF(J1128&gt;Einstellungen!$C$11,0,IF(Kundendaten!L1129&gt;=Einstellungen!$C$32,5,IF(Kundendaten!L1129&gt;=Einstellungen!$C$33,4,IF(Kundendaten!L1129&gt;=Einstellungen!$C$34,3,IF(Kundendaten!L1129&gt;=Einstellungen!$C$35,2,1)))))))</f>
        <v/>
      </c>
      <c r="N1128" s="37" t="str">
        <f>IF(Kundendaten!C1129="","",IF(K1128=-1,"",IF(K1128=0,0,IF(SUM(Einstellungen!$G$15,Einstellungen!$G$24,Einstellungen!$G$32)&lt;&gt;100,"—",ROUND((K1128*Einstellungen!$G$15+L1128*Einstellungen!$G$24+M1128*Einstellungen!$G$32)/100,1)))))</f>
        <v/>
      </c>
      <c r="O1128" s="37" t="str">
        <f>IF(Kundendaten!C1129="","",IF(K1128=-1,"⚠ Datenfehler",IF(K1128=0,"Inaktiv",IF(SUM(Einstellungen!$G$15,Einstellungen!$G$24,Einstellungen!$G$32)&lt;&gt;100,"—",IF(N1128&gt;=4,"Champion",IF(N1128&gt;=3,"Entwicklung",IF(N1128&gt;=2,"Gefährdet","Abwanderung")))))))</f>
        <v/>
      </c>
    </row>
    <row r="1129" spans="2:15" ht="14.25" customHeight="1" x14ac:dyDescent="0.35">
      <c r="B1129" s="37" t="str">
        <f>IF(Kundendaten!C1130="","",Kundendaten!B1130)</f>
        <v/>
      </c>
      <c r="C1129" s="38" t="str">
        <f>IF(Kundendaten!C1130="","",IF(Kundendaten!C1130="","",Kundendaten!C1130))</f>
        <v/>
      </c>
      <c r="D1129" s="38" t="str">
        <f>IF(Kundendaten!C1130="","",IF(Kundendaten!D1130="","",Kundendaten!D1130))</f>
        <v/>
      </c>
      <c r="E1129" s="38" t="str">
        <f>IF(Kundendaten!C1130="","",IF(Kundendaten!E1130="","",Kundendaten!E1130))</f>
        <v/>
      </c>
      <c r="F1129" s="38" t="str">
        <f>IF(Kundendaten!C1130="","",IF(Kundendaten!F1130="","",Kundendaten!F1130))</f>
        <v/>
      </c>
      <c r="G1129" s="37" t="str">
        <f>IF(Kundendaten!C1130="","",IF(Kundendaten!G1130="","",Kundendaten!G1130))</f>
        <v/>
      </c>
      <c r="H1129" s="38" t="str">
        <f>IF(Kundendaten!C1130="","",IF(Kundendaten!H1130="","",Kundendaten!H1130))</f>
        <v/>
      </c>
      <c r="I1129" s="37" t="str">
        <f>IF(Kundendaten!C1130="","",IF(Kundendaten!I1130="","",IF(OR(UPPER(Kundendaten!I1130)="D",UPPER(Kundendaten!I1130)="DE",UPPER(Kundendaten!I1130)="DEU",UPPER(Kundendaten!I1130)="DEUTSCHLAND",UPPER(Kundendaten!I1130)="GERMANY",UPPER(Kundendaten!I1130)="GER"),"",IFERROR(UPPER(VLOOKUP(UPPER(Kundendaten!I1130),Laendercodes!$A:$B,2,FALSE())),UPPER(Kundendaten!I1130)))))</f>
        <v/>
      </c>
      <c r="J1129" s="59" t="str">
        <f>IF(Kundendaten!C1130="","",Einstellungen!$C$9-Kundendaten!J1130)</f>
        <v/>
      </c>
      <c r="K1129" s="37" t="str">
        <f>IF(Kundendaten!C1130="","",IF(J1129&lt;0,-1,IF(J1129&gt;Einstellungen!$C$11,0,IF(J1129&lt;=Einstellungen!$D$15,5,IF(J1129&lt;=Einstellungen!$D$16,4,IF(J1129&lt;=Einstellungen!$D$17,3,IF(J1129&lt;=Einstellungen!$D$18,2,1)))))))</f>
        <v/>
      </c>
      <c r="L1129" s="37" t="str">
        <f>IF(Kundendaten!C1130="","",IF(J1129&lt;0,-1,IF(J1129&gt;Einstellungen!$C$11,0,IF(Kundendaten!K1130&gt;=Einstellungen!$C$24,5,IF(Kundendaten!K1130&gt;=Einstellungen!$C$25,4,IF(Kundendaten!K1130&gt;=Einstellungen!$C$26,3,IF(Kundendaten!K1130&gt;=Einstellungen!$C$27,2,1)))))))</f>
        <v/>
      </c>
      <c r="M1129" s="37" t="str">
        <f>IF(Kundendaten!C1130="","",IF(J1129&lt;0,-1,IF(J1129&gt;Einstellungen!$C$11,0,IF(Kundendaten!L1130&gt;=Einstellungen!$C$32,5,IF(Kundendaten!L1130&gt;=Einstellungen!$C$33,4,IF(Kundendaten!L1130&gt;=Einstellungen!$C$34,3,IF(Kundendaten!L1130&gt;=Einstellungen!$C$35,2,1)))))))</f>
        <v/>
      </c>
      <c r="N1129" s="37" t="str">
        <f>IF(Kundendaten!C1130="","",IF(K1129=-1,"",IF(K1129=0,0,IF(SUM(Einstellungen!$G$15,Einstellungen!$G$24,Einstellungen!$G$32)&lt;&gt;100,"—",ROUND((K1129*Einstellungen!$G$15+L1129*Einstellungen!$G$24+M1129*Einstellungen!$G$32)/100,1)))))</f>
        <v/>
      </c>
      <c r="O1129" s="37" t="str">
        <f>IF(Kundendaten!C1130="","",IF(K1129=-1,"⚠ Datenfehler",IF(K1129=0,"Inaktiv",IF(SUM(Einstellungen!$G$15,Einstellungen!$G$24,Einstellungen!$G$32)&lt;&gt;100,"—",IF(N1129&gt;=4,"Champion",IF(N1129&gt;=3,"Entwicklung",IF(N1129&gt;=2,"Gefährdet","Abwanderung")))))))</f>
        <v/>
      </c>
    </row>
    <row r="1130" spans="2:15" ht="14.25" customHeight="1" x14ac:dyDescent="0.35">
      <c r="B1130" s="37" t="str">
        <f>IF(Kundendaten!C1131="","",Kundendaten!B1131)</f>
        <v/>
      </c>
      <c r="C1130" s="38" t="str">
        <f>IF(Kundendaten!C1131="","",IF(Kundendaten!C1131="","",Kundendaten!C1131))</f>
        <v/>
      </c>
      <c r="D1130" s="38" t="str">
        <f>IF(Kundendaten!C1131="","",IF(Kundendaten!D1131="","",Kundendaten!D1131))</f>
        <v/>
      </c>
      <c r="E1130" s="38" t="str">
        <f>IF(Kundendaten!C1131="","",IF(Kundendaten!E1131="","",Kundendaten!E1131))</f>
        <v/>
      </c>
      <c r="F1130" s="38" t="str">
        <f>IF(Kundendaten!C1131="","",IF(Kundendaten!F1131="","",Kundendaten!F1131))</f>
        <v/>
      </c>
      <c r="G1130" s="37" t="str">
        <f>IF(Kundendaten!C1131="","",IF(Kundendaten!G1131="","",Kundendaten!G1131))</f>
        <v/>
      </c>
      <c r="H1130" s="38" t="str">
        <f>IF(Kundendaten!C1131="","",IF(Kundendaten!H1131="","",Kundendaten!H1131))</f>
        <v/>
      </c>
      <c r="I1130" s="37" t="str">
        <f>IF(Kundendaten!C1131="","",IF(Kundendaten!I1131="","",IF(OR(UPPER(Kundendaten!I1131)="D",UPPER(Kundendaten!I1131)="DE",UPPER(Kundendaten!I1131)="DEU",UPPER(Kundendaten!I1131)="DEUTSCHLAND",UPPER(Kundendaten!I1131)="GERMANY",UPPER(Kundendaten!I1131)="GER"),"",IFERROR(UPPER(VLOOKUP(UPPER(Kundendaten!I1131),Laendercodes!$A:$B,2,FALSE())),UPPER(Kundendaten!I1131)))))</f>
        <v/>
      </c>
      <c r="J1130" s="59" t="str">
        <f>IF(Kundendaten!C1131="","",Einstellungen!$C$9-Kundendaten!J1131)</f>
        <v/>
      </c>
      <c r="K1130" s="37" t="str">
        <f>IF(Kundendaten!C1131="","",IF(J1130&lt;0,-1,IF(J1130&gt;Einstellungen!$C$11,0,IF(J1130&lt;=Einstellungen!$D$15,5,IF(J1130&lt;=Einstellungen!$D$16,4,IF(J1130&lt;=Einstellungen!$D$17,3,IF(J1130&lt;=Einstellungen!$D$18,2,1)))))))</f>
        <v/>
      </c>
      <c r="L1130" s="37" t="str">
        <f>IF(Kundendaten!C1131="","",IF(J1130&lt;0,-1,IF(J1130&gt;Einstellungen!$C$11,0,IF(Kundendaten!K1131&gt;=Einstellungen!$C$24,5,IF(Kundendaten!K1131&gt;=Einstellungen!$C$25,4,IF(Kundendaten!K1131&gt;=Einstellungen!$C$26,3,IF(Kundendaten!K1131&gt;=Einstellungen!$C$27,2,1)))))))</f>
        <v/>
      </c>
      <c r="M1130" s="37" t="str">
        <f>IF(Kundendaten!C1131="","",IF(J1130&lt;0,-1,IF(J1130&gt;Einstellungen!$C$11,0,IF(Kundendaten!L1131&gt;=Einstellungen!$C$32,5,IF(Kundendaten!L1131&gt;=Einstellungen!$C$33,4,IF(Kundendaten!L1131&gt;=Einstellungen!$C$34,3,IF(Kundendaten!L1131&gt;=Einstellungen!$C$35,2,1)))))))</f>
        <v/>
      </c>
      <c r="N1130" s="37" t="str">
        <f>IF(Kundendaten!C1131="","",IF(K1130=-1,"",IF(K1130=0,0,IF(SUM(Einstellungen!$G$15,Einstellungen!$G$24,Einstellungen!$G$32)&lt;&gt;100,"—",ROUND((K1130*Einstellungen!$G$15+L1130*Einstellungen!$G$24+M1130*Einstellungen!$G$32)/100,1)))))</f>
        <v/>
      </c>
      <c r="O1130" s="37" t="str">
        <f>IF(Kundendaten!C1131="","",IF(K1130=-1,"⚠ Datenfehler",IF(K1130=0,"Inaktiv",IF(SUM(Einstellungen!$G$15,Einstellungen!$G$24,Einstellungen!$G$32)&lt;&gt;100,"—",IF(N1130&gt;=4,"Champion",IF(N1130&gt;=3,"Entwicklung",IF(N1130&gt;=2,"Gefährdet","Abwanderung")))))))</f>
        <v/>
      </c>
    </row>
    <row r="1131" spans="2:15" ht="14.25" customHeight="1" x14ac:dyDescent="0.35">
      <c r="B1131" s="37" t="str">
        <f>IF(Kundendaten!C1132="","",Kundendaten!B1132)</f>
        <v/>
      </c>
      <c r="C1131" s="38" t="str">
        <f>IF(Kundendaten!C1132="","",IF(Kundendaten!C1132="","",Kundendaten!C1132))</f>
        <v/>
      </c>
      <c r="D1131" s="38" t="str">
        <f>IF(Kundendaten!C1132="","",IF(Kundendaten!D1132="","",Kundendaten!D1132))</f>
        <v/>
      </c>
      <c r="E1131" s="38" t="str">
        <f>IF(Kundendaten!C1132="","",IF(Kundendaten!E1132="","",Kundendaten!E1132))</f>
        <v/>
      </c>
      <c r="F1131" s="38" t="str">
        <f>IF(Kundendaten!C1132="","",IF(Kundendaten!F1132="","",Kundendaten!F1132))</f>
        <v/>
      </c>
      <c r="G1131" s="37" t="str">
        <f>IF(Kundendaten!C1132="","",IF(Kundendaten!G1132="","",Kundendaten!G1132))</f>
        <v/>
      </c>
      <c r="H1131" s="38" t="str">
        <f>IF(Kundendaten!C1132="","",IF(Kundendaten!H1132="","",Kundendaten!H1132))</f>
        <v/>
      </c>
      <c r="I1131" s="37" t="str">
        <f>IF(Kundendaten!C1132="","",IF(Kundendaten!I1132="","",IF(OR(UPPER(Kundendaten!I1132)="D",UPPER(Kundendaten!I1132)="DE",UPPER(Kundendaten!I1132)="DEU",UPPER(Kundendaten!I1132)="DEUTSCHLAND",UPPER(Kundendaten!I1132)="GERMANY",UPPER(Kundendaten!I1132)="GER"),"",IFERROR(UPPER(VLOOKUP(UPPER(Kundendaten!I1132),Laendercodes!$A:$B,2,FALSE())),UPPER(Kundendaten!I1132)))))</f>
        <v/>
      </c>
      <c r="J1131" s="59" t="str">
        <f>IF(Kundendaten!C1132="","",Einstellungen!$C$9-Kundendaten!J1132)</f>
        <v/>
      </c>
      <c r="K1131" s="37" t="str">
        <f>IF(Kundendaten!C1132="","",IF(J1131&lt;0,-1,IF(J1131&gt;Einstellungen!$C$11,0,IF(J1131&lt;=Einstellungen!$D$15,5,IF(J1131&lt;=Einstellungen!$D$16,4,IF(J1131&lt;=Einstellungen!$D$17,3,IF(J1131&lt;=Einstellungen!$D$18,2,1)))))))</f>
        <v/>
      </c>
      <c r="L1131" s="37" t="str">
        <f>IF(Kundendaten!C1132="","",IF(J1131&lt;0,-1,IF(J1131&gt;Einstellungen!$C$11,0,IF(Kundendaten!K1132&gt;=Einstellungen!$C$24,5,IF(Kundendaten!K1132&gt;=Einstellungen!$C$25,4,IF(Kundendaten!K1132&gt;=Einstellungen!$C$26,3,IF(Kundendaten!K1132&gt;=Einstellungen!$C$27,2,1)))))))</f>
        <v/>
      </c>
      <c r="M1131" s="37" t="str">
        <f>IF(Kundendaten!C1132="","",IF(J1131&lt;0,-1,IF(J1131&gt;Einstellungen!$C$11,0,IF(Kundendaten!L1132&gt;=Einstellungen!$C$32,5,IF(Kundendaten!L1132&gt;=Einstellungen!$C$33,4,IF(Kundendaten!L1132&gt;=Einstellungen!$C$34,3,IF(Kundendaten!L1132&gt;=Einstellungen!$C$35,2,1)))))))</f>
        <v/>
      </c>
      <c r="N1131" s="37" t="str">
        <f>IF(Kundendaten!C1132="","",IF(K1131=-1,"",IF(K1131=0,0,IF(SUM(Einstellungen!$G$15,Einstellungen!$G$24,Einstellungen!$G$32)&lt;&gt;100,"—",ROUND((K1131*Einstellungen!$G$15+L1131*Einstellungen!$G$24+M1131*Einstellungen!$G$32)/100,1)))))</f>
        <v/>
      </c>
      <c r="O1131" s="37" t="str">
        <f>IF(Kundendaten!C1132="","",IF(K1131=-1,"⚠ Datenfehler",IF(K1131=0,"Inaktiv",IF(SUM(Einstellungen!$G$15,Einstellungen!$G$24,Einstellungen!$G$32)&lt;&gt;100,"—",IF(N1131&gt;=4,"Champion",IF(N1131&gt;=3,"Entwicklung",IF(N1131&gt;=2,"Gefährdet","Abwanderung")))))))</f>
        <v/>
      </c>
    </row>
    <row r="1132" spans="2:15" ht="14.25" customHeight="1" x14ac:dyDescent="0.35">
      <c r="B1132" s="37" t="str">
        <f>IF(Kundendaten!C1133="","",Kundendaten!B1133)</f>
        <v/>
      </c>
      <c r="C1132" s="38" t="str">
        <f>IF(Kundendaten!C1133="","",IF(Kundendaten!C1133="","",Kundendaten!C1133))</f>
        <v/>
      </c>
      <c r="D1132" s="38" t="str">
        <f>IF(Kundendaten!C1133="","",IF(Kundendaten!D1133="","",Kundendaten!D1133))</f>
        <v/>
      </c>
      <c r="E1132" s="38" t="str">
        <f>IF(Kundendaten!C1133="","",IF(Kundendaten!E1133="","",Kundendaten!E1133))</f>
        <v/>
      </c>
      <c r="F1132" s="38" t="str">
        <f>IF(Kundendaten!C1133="","",IF(Kundendaten!F1133="","",Kundendaten!F1133))</f>
        <v/>
      </c>
      <c r="G1132" s="37" t="str">
        <f>IF(Kundendaten!C1133="","",IF(Kundendaten!G1133="","",Kundendaten!G1133))</f>
        <v/>
      </c>
      <c r="H1132" s="38" t="str">
        <f>IF(Kundendaten!C1133="","",IF(Kundendaten!H1133="","",Kundendaten!H1133))</f>
        <v/>
      </c>
      <c r="I1132" s="37" t="str">
        <f>IF(Kundendaten!C1133="","",IF(Kundendaten!I1133="","",IF(OR(UPPER(Kundendaten!I1133)="D",UPPER(Kundendaten!I1133)="DE",UPPER(Kundendaten!I1133)="DEU",UPPER(Kundendaten!I1133)="DEUTSCHLAND",UPPER(Kundendaten!I1133)="GERMANY",UPPER(Kundendaten!I1133)="GER"),"",IFERROR(UPPER(VLOOKUP(UPPER(Kundendaten!I1133),Laendercodes!$A:$B,2,FALSE())),UPPER(Kundendaten!I1133)))))</f>
        <v/>
      </c>
      <c r="J1132" s="59" t="str">
        <f>IF(Kundendaten!C1133="","",Einstellungen!$C$9-Kundendaten!J1133)</f>
        <v/>
      </c>
      <c r="K1132" s="37" t="str">
        <f>IF(Kundendaten!C1133="","",IF(J1132&lt;0,-1,IF(J1132&gt;Einstellungen!$C$11,0,IF(J1132&lt;=Einstellungen!$D$15,5,IF(J1132&lt;=Einstellungen!$D$16,4,IF(J1132&lt;=Einstellungen!$D$17,3,IF(J1132&lt;=Einstellungen!$D$18,2,1)))))))</f>
        <v/>
      </c>
      <c r="L1132" s="37" t="str">
        <f>IF(Kundendaten!C1133="","",IF(J1132&lt;0,-1,IF(J1132&gt;Einstellungen!$C$11,0,IF(Kundendaten!K1133&gt;=Einstellungen!$C$24,5,IF(Kundendaten!K1133&gt;=Einstellungen!$C$25,4,IF(Kundendaten!K1133&gt;=Einstellungen!$C$26,3,IF(Kundendaten!K1133&gt;=Einstellungen!$C$27,2,1)))))))</f>
        <v/>
      </c>
      <c r="M1132" s="37" t="str">
        <f>IF(Kundendaten!C1133="","",IF(J1132&lt;0,-1,IF(J1132&gt;Einstellungen!$C$11,0,IF(Kundendaten!L1133&gt;=Einstellungen!$C$32,5,IF(Kundendaten!L1133&gt;=Einstellungen!$C$33,4,IF(Kundendaten!L1133&gt;=Einstellungen!$C$34,3,IF(Kundendaten!L1133&gt;=Einstellungen!$C$35,2,1)))))))</f>
        <v/>
      </c>
      <c r="N1132" s="37" t="str">
        <f>IF(Kundendaten!C1133="","",IF(K1132=-1,"",IF(K1132=0,0,IF(SUM(Einstellungen!$G$15,Einstellungen!$G$24,Einstellungen!$G$32)&lt;&gt;100,"—",ROUND((K1132*Einstellungen!$G$15+L1132*Einstellungen!$G$24+M1132*Einstellungen!$G$32)/100,1)))))</f>
        <v/>
      </c>
      <c r="O1132" s="37" t="str">
        <f>IF(Kundendaten!C1133="","",IF(K1132=-1,"⚠ Datenfehler",IF(K1132=0,"Inaktiv",IF(SUM(Einstellungen!$G$15,Einstellungen!$G$24,Einstellungen!$G$32)&lt;&gt;100,"—",IF(N1132&gt;=4,"Champion",IF(N1132&gt;=3,"Entwicklung",IF(N1132&gt;=2,"Gefährdet","Abwanderung")))))))</f>
        <v/>
      </c>
    </row>
    <row r="1133" spans="2:15" ht="14.25" customHeight="1" x14ac:dyDescent="0.35">
      <c r="B1133" s="37" t="str">
        <f>IF(Kundendaten!C1134="","",Kundendaten!B1134)</f>
        <v/>
      </c>
      <c r="C1133" s="38" t="str">
        <f>IF(Kundendaten!C1134="","",IF(Kundendaten!C1134="","",Kundendaten!C1134))</f>
        <v/>
      </c>
      <c r="D1133" s="38" t="str">
        <f>IF(Kundendaten!C1134="","",IF(Kundendaten!D1134="","",Kundendaten!D1134))</f>
        <v/>
      </c>
      <c r="E1133" s="38" t="str">
        <f>IF(Kundendaten!C1134="","",IF(Kundendaten!E1134="","",Kundendaten!E1134))</f>
        <v/>
      </c>
      <c r="F1133" s="38" t="str">
        <f>IF(Kundendaten!C1134="","",IF(Kundendaten!F1134="","",Kundendaten!F1134))</f>
        <v/>
      </c>
      <c r="G1133" s="37" t="str">
        <f>IF(Kundendaten!C1134="","",IF(Kundendaten!G1134="","",Kundendaten!G1134))</f>
        <v/>
      </c>
      <c r="H1133" s="38" t="str">
        <f>IF(Kundendaten!C1134="","",IF(Kundendaten!H1134="","",Kundendaten!H1134))</f>
        <v/>
      </c>
      <c r="I1133" s="37" t="str">
        <f>IF(Kundendaten!C1134="","",IF(Kundendaten!I1134="","",IF(OR(UPPER(Kundendaten!I1134)="D",UPPER(Kundendaten!I1134)="DE",UPPER(Kundendaten!I1134)="DEU",UPPER(Kundendaten!I1134)="DEUTSCHLAND",UPPER(Kundendaten!I1134)="GERMANY",UPPER(Kundendaten!I1134)="GER"),"",IFERROR(UPPER(VLOOKUP(UPPER(Kundendaten!I1134),Laendercodes!$A:$B,2,FALSE())),UPPER(Kundendaten!I1134)))))</f>
        <v/>
      </c>
      <c r="J1133" s="59" t="str">
        <f>IF(Kundendaten!C1134="","",Einstellungen!$C$9-Kundendaten!J1134)</f>
        <v/>
      </c>
      <c r="K1133" s="37" t="str">
        <f>IF(Kundendaten!C1134="","",IF(J1133&lt;0,-1,IF(J1133&gt;Einstellungen!$C$11,0,IF(J1133&lt;=Einstellungen!$D$15,5,IF(J1133&lt;=Einstellungen!$D$16,4,IF(J1133&lt;=Einstellungen!$D$17,3,IF(J1133&lt;=Einstellungen!$D$18,2,1)))))))</f>
        <v/>
      </c>
      <c r="L1133" s="37" t="str">
        <f>IF(Kundendaten!C1134="","",IF(J1133&lt;0,-1,IF(J1133&gt;Einstellungen!$C$11,0,IF(Kundendaten!K1134&gt;=Einstellungen!$C$24,5,IF(Kundendaten!K1134&gt;=Einstellungen!$C$25,4,IF(Kundendaten!K1134&gt;=Einstellungen!$C$26,3,IF(Kundendaten!K1134&gt;=Einstellungen!$C$27,2,1)))))))</f>
        <v/>
      </c>
      <c r="M1133" s="37" t="str">
        <f>IF(Kundendaten!C1134="","",IF(J1133&lt;0,-1,IF(J1133&gt;Einstellungen!$C$11,0,IF(Kundendaten!L1134&gt;=Einstellungen!$C$32,5,IF(Kundendaten!L1134&gt;=Einstellungen!$C$33,4,IF(Kundendaten!L1134&gt;=Einstellungen!$C$34,3,IF(Kundendaten!L1134&gt;=Einstellungen!$C$35,2,1)))))))</f>
        <v/>
      </c>
      <c r="N1133" s="37" t="str">
        <f>IF(Kundendaten!C1134="","",IF(K1133=-1,"",IF(K1133=0,0,IF(SUM(Einstellungen!$G$15,Einstellungen!$G$24,Einstellungen!$G$32)&lt;&gt;100,"—",ROUND((K1133*Einstellungen!$G$15+L1133*Einstellungen!$G$24+M1133*Einstellungen!$G$32)/100,1)))))</f>
        <v/>
      </c>
      <c r="O1133" s="37" t="str">
        <f>IF(Kundendaten!C1134="","",IF(K1133=-1,"⚠ Datenfehler",IF(K1133=0,"Inaktiv",IF(SUM(Einstellungen!$G$15,Einstellungen!$G$24,Einstellungen!$G$32)&lt;&gt;100,"—",IF(N1133&gt;=4,"Champion",IF(N1133&gt;=3,"Entwicklung",IF(N1133&gt;=2,"Gefährdet","Abwanderung")))))))</f>
        <v/>
      </c>
    </row>
    <row r="1134" spans="2:15" ht="14.25" customHeight="1" x14ac:dyDescent="0.35">
      <c r="B1134" s="37" t="str">
        <f>IF(Kundendaten!C1135="","",Kundendaten!B1135)</f>
        <v/>
      </c>
      <c r="C1134" s="38" t="str">
        <f>IF(Kundendaten!C1135="","",IF(Kundendaten!C1135="","",Kundendaten!C1135))</f>
        <v/>
      </c>
      <c r="D1134" s="38" t="str">
        <f>IF(Kundendaten!C1135="","",IF(Kundendaten!D1135="","",Kundendaten!D1135))</f>
        <v/>
      </c>
      <c r="E1134" s="38" t="str">
        <f>IF(Kundendaten!C1135="","",IF(Kundendaten!E1135="","",Kundendaten!E1135))</f>
        <v/>
      </c>
      <c r="F1134" s="38" t="str">
        <f>IF(Kundendaten!C1135="","",IF(Kundendaten!F1135="","",Kundendaten!F1135))</f>
        <v/>
      </c>
      <c r="G1134" s="37" t="str">
        <f>IF(Kundendaten!C1135="","",IF(Kundendaten!G1135="","",Kundendaten!G1135))</f>
        <v/>
      </c>
      <c r="H1134" s="38" t="str">
        <f>IF(Kundendaten!C1135="","",IF(Kundendaten!H1135="","",Kundendaten!H1135))</f>
        <v/>
      </c>
      <c r="I1134" s="37" t="str">
        <f>IF(Kundendaten!C1135="","",IF(Kundendaten!I1135="","",IF(OR(UPPER(Kundendaten!I1135)="D",UPPER(Kundendaten!I1135)="DE",UPPER(Kundendaten!I1135)="DEU",UPPER(Kundendaten!I1135)="DEUTSCHLAND",UPPER(Kundendaten!I1135)="GERMANY",UPPER(Kundendaten!I1135)="GER"),"",IFERROR(UPPER(VLOOKUP(UPPER(Kundendaten!I1135),Laendercodes!$A:$B,2,FALSE())),UPPER(Kundendaten!I1135)))))</f>
        <v/>
      </c>
      <c r="J1134" s="59" t="str">
        <f>IF(Kundendaten!C1135="","",Einstellungen!$C$9-Kundendaten!J1135)</f>
        <v/>
      </c>
      <c r="K1134" s="37" t="str">
        <f>IF(Kundendaten!C1135="","",IF(J1134&lt;0,-1,IF(J1134&gt;Einstellungen!$C$11,0,IF(J1134&lt;=Einstellungen!$D$15,5,IF(J1134&lt;=Einstellungen!$D$16,4,IF(J1134&lt;=Einstellungen!$D$17,3,IF(J1134&lt;=Einstellungen!$D$18,2,1)))))))</f>
        <v/>
      </c>
      <c r="L1134" s="37" t="str">
        <f>IF(Kundendaten!C1135="","",IF(J1134&lt;0,-1,IF(J1134&gt;Einstellungen!$C$11,0,IF(Kundendaten!K1135&gt;=Einstellungen!$C$24,5,IF(Kundendaten!K1135&gt;=Einstellungen!$C$25,4,IF(Kundendaten!K1135&gt;=Einstellungen!$C$26,3,IF(Kundendaten!K1135&gt;=Einstellungen!$C$27,2,1)))))))</f>
        <v/>
      </c>
      <c r="M1134" s="37" t="str">
        <f>IF(Kundendaten!C1135="","",IF(J1134&lt;0,-1,IF(J1134&gt;Einstellungen!$C$11,0,IF(Kundendaten!L1135&gt;=Einstellungen!$C$32,5,IF(Kundendaten!L1135&gt;=Einstellungen!$C$33,4,IF(Kundendaten!L1135&gt;=Einstellungen!$C$34,3,IF(Kundendaten!L1135&gt;=Einstellungen!$C$35,2,1)))))))</f>
        <v/>
      </c>
      <c r="N1134" s="37" t="str">
        <f>IF(Kundendaten!C1135="","",IF(K1134=-1,"",IF(K1134=0,0,IF(SUM(Einstellungen!$G$15,Einstellungen!$G$24,Einstellungen!$G$32)&lt;&gt;100,"—",ROUND((K1134*Einstellungen!$G$15+L1134*Einstellungen!$G$24+M1134*Einstellungen!$G$32)/100,1)))))</f>
        <v/>
      </c>
      <c r="O1134" s="37" t="str">
        <f>IF(Kundendaten!C1135="","",IF(K1134=-1,"⚠ Datenfehler",IF(K1134=0,"Inaktiv",IF(SUM(Einstellungen!$G$15,Einstellungen!$G$24,Einstellungen!$G$32)&lt;&gt;100,"—",IF(N1134&gt;=4,"Champion",IF(N1134&gt;=3,"Entwicklung",IF(N1134&gt;=2,"Gefährdet","Abwanderung")))))))</f>
        <v/>
      </c>
    </row>
    <row r="1135" spans="2:15" ht="14.25" customHeight="1" x14ac:dyDescent="0.35">
      <c r="B1135" s="37" t="str">
        <f>IF(Kundendaten!C1136="","",Kundendaten!B1136)</f>
        <v/>
      </c>
      <c r="C1135" s="38" t="str">
        <f>IF(Kundendaten!C1136="","",IF(Kundendaten!C1136="","",Kundendaten!C1136))</f>
        <v/>
      </c>
      <c r="D1135" s="38" t="str">
        <f>IF(Kundendaten!C1136="","",IF(Kundendaten!D1136="","",Kundendaten!D1136))</f>
        <v/>
      </c>
      <c r="E1135" s="38" t="str">
        <f>IF(Kundendaten!C1136="","",IF(Kundendaten!E1136="","",Kundendaten!E1136))</f>
        <v/>
      </c>
      <c r="F1135" s="38" t="str">
        <f>IF(Kundendaten!C1136="","",IF(Kundendaten!F1136="","",Kundendaten!F1136))</f>
        <v/>
      </c>
      <c r="G1135" s="37" t="str">
        <f>IF(Kundendaten!C1136="","",IF(Kundendaten!G1136="","",Kundendaten!G1136))</f>
        <v/>
      </c>
      <c r="H1135" s="38" t="str">
        <f>IF(Kundendaten!C1136="","",IF(Kundendaten!H1136="","",Kundendaten!H1136))</f>
        <v/>
      </c>
      <c r="I1135" s="37" t="str">
        <f>IF(Kundendaten!C1136="","",IF(Kundendaten!I1136="","",IF(OR(UPPER(Kundendaten!I1136)="D",UPPER(Kundendaten!I1136)="DE",UPPER(Kundendaten!I1136)="DEU",UPPER(Kundendaten!I1136)="DEUTSCHLAND",UPPER(Kundendaten!I1136)="GERMANY",UPPER(Kundendaten!I1136)="GER"),"",IFERROR(UPPER(VLOOKUP(UPPER(Kundendaten!I1136),Laendercodes!$A:$B,2,FALSE())),UPPER(Kundendaten!I1136)))))</f>
        <v/>
      </c>
      <c r="J1135" s="59" t="str">
        <f>IF(Kundendaten!C1136="","",Einstellungen!$C$9-Kundendaten!J1136)</f>
        <v/>
      </c>
      <c r="K1135" s="37" t="str">
        <f>IF(Kundendaten!C1136="","",IF(J1135&lt;0,-1,IF(J1135&gt;Einstellungen!$C$11,0,IF(J1135&lt;=Einstellungen!$D$15,5,IF(J1135&lt;=Einstellungen!$D$16,4,IF(J1135&lt;=Einstellungen!$D$17,3,IF(J1135&lt;=Einstellungen!$D$18,2,1)))))))</f>
        <v/>
      </c>
      <c r="L1135" s="37" t="str">
        <f>IF(Kundendaten!C1136="","",IF(J1135&lt;0,-1,IF(J1135&gt;Einstellungen!$C$11,0,IF(Kundendaten!K1136&gt;=Einstellungen!$C$24,5,IF(Kundendaten!K1136&gt;=Einstellungen!$C$25,4,IF(Kundendaten!K1136&gt;=Einstellungen!$C$26,3,IF(Kundendaten!K1136&gt;=Einstellungen!$C$27,2,1)))))))</f>
        <v/>
      </c>
      <c r="M1135" s="37" t="str">
        <f>IF(Kundendaten!C1136="","",IF(J1135&lt;0,-1,IF(J1135&gt;Einstellungen!$C$11,0,IF(Kundendaten!L1136&gt;=Einstellungen!$C$32,5,IF(Kundendaten!L1136&gt;=Einstellungen!$C$33,4,IF(Kundendaten!L1136&gt;=Einstellungen!$C$34,3,IF(Kundendaten!L1136&gt;=Einstellungen!$C$35,2,1)))))))</f>
        <v/>
      </c>
      <c r="N1135" s="37" t="str">
        <f>IF(Kundendaten!C1136="","",IF(K1135=-1,"",IF(K1135=0,0,IF(SUM(Einstellungen!$G$15,Einstellungen!$G$24,Einstellungen!$G$32)&lt;&gt;100,"—",ROUND((K1135*Einstellungen!$G$15+L1135*Einstellungen!$G$24+M1135*Einstellungen!$G$32)/100,1)))))</f>
        <v/>
      </c>
      <c r="O1135" s="37" t="str">
        <f>IF(Kundendaten!C1136="","",IF(K1135=-1,"⚠ Datenfehler",IF(K1135=0,"Inaktiv",IF(SUM(Einstellungen!$G$15,Einstellungen!$G$24,Einstellungen!$G$32)&lt;&gt;100,"—",IF(N1135&gt;=4,"Champion",IF(N1135&gt;=3,"Entwicklung",IF(N1135&gt;=2,"Gefährdet","Abwanderung")))))))</f>
        <v/>
      </c>
    </row>
    <row r="1136" spans="2:15" ht="14.25" customHeight="1" x14ac:dyDescent="0.35">
      <c r="B1136" s="37" t="str">
        <f>IF(Kundendaten!C1137="","",Kundendaten!B1137)</f>
        <v/>
      </c>
      <c r="C1136" s="38" t="str">
        <f>IF(Kundendaten!C1137="","",IF(Kundendaten!C1137="","",Kundendaten!C1137))</f>
        <v/>
      </c>
      <c r="D1136" s="38" t="str">
        <f>IF(Kundendaten!C1137="","",IF(Kundendaten!D1137="","",Kundendaten!D1137))</f>
        <v/>
      </c>
      <c r="E1136" s="38" t="str">
        <f>IF(Kundendaten!C1137="","",IF(Kundendaten!E1137="","",Kundendaten!E1137))</f>
        <v/>
      </c>
      <c r="F1136" s="38" t="str">
        <f>IF(Kundendaten!C1137="","",IF(Kundendaten!F1137="","",Kundendaten!F1137))</f>
        <v/>
      </c>
      <c r="G1136" s="37" t="str">
        <f>IF(Kundendaten!C1137="","",IF(Kundendaten!G1137="","",Kundendaten!G1137))</f>
        <v/>
      </c>
      <c r="H1136" s="38" t="str">
        <f>IF(Kundendaten!C1137="","",IF(Kundendaten!H1137="","",Kundendaten!H1137))</f>
        <v/>
      </c>
      <c r="I1136" s="37" t="str">
        <f>IF(Kundendaten!C1137="","",IF(Kundendaten!I1137="","",IF(OR(UPPER(Kundendaten!I1137)="D",UPPER(Kundendaten!I1137)="DE",UPPER(Kundendaten!I1137)="DEU",UPPER(Kundendaten!I1137)="DEUTSCHLAND",UPPER(Kundendaten!I1137)="GERMANY",UPPER(Kundendaten!I1137)="GER"),"",IFERROR(UPPER(VLOOKUP(UPPER(Kundendaten!I1137),Laendercodes!$A:$B,2,FALSE())),UPPER(Kundendaten!I1137)))))</f>
        <v/>
      </c>
      <c r="J1136" s="59" t="str">
        <f>IF(Kundendaten!C1137="","",Einstellungen!$C$9-Kundendaten!J1137)</f>
        <v/>
      </c>
      <c r="K1136" s="37" t="str">
        <f>IF(Kundendaten!C1137="","",IF(J1136&lt;0,-1,IF(J1136&gt;Einstellungen!$C$11,0,IF(J1136&lt;=Einstellungen!$D$15,5,IF(J1136&lt;=Einstellungen!$D$16,4,IF(J1136&lt;=Einstellungen!$D$17,3,IF(J1136&lt;=Einstellungen!$D$18,2,1)))))))</f>
        <v/>
      </c>
      <c r="L1136" s="37" t="str">
        <f>IF(Kundendaten!C1137="","",IF(J1136&lt;0,-1,IF(J1136&gt;Einstellungen!$C$11,0,IF(Kundendaten!K1137&gt;=Einstellungen!$C$24,5,IF(Kundendaten!K1137&gt;=Einstellungen!$C$25,4,IF(Kundendaten!K1137&gt;=Einstellungen!$C$26,3,IF(Kundendaten!K1137&gt;=Einstellungen!$C$27,2,1)))))))</f>
        <v/>
      </c>
      <c r="M1136" s="37" t="str">
        <f>IF(Kundendaten!C1137="","",IF(J1136&lt;0,-1,IF(J1136&gt;Einstellungen!$C$11,0,IF(Kundendaten!L1137&gt;=Einstellungen!$C$32,5,IF(Kundendaten!L1137&gt;=Einstellungen!$C$33,4,IF(Kundendaten!L1137&gt;=Einstellungen!$C$34,3,IF(Kundendaten!L1137&gt;=Einstellungen!$C$35,2,1)))))))</f>
        <v/>
      </c>
      <c r="N1136" s="37" t="str">
        <f>IF(Kundendaten!C1137="","",IF(K1136=-1,"",IF(K1136=0,0,IF(SUM(Einstellungen!$G$15,Einstellungen!$G$24,Einstellungen!$G$32)&lt;&gt;100,"—",ROUND((K1136*Einstellungen!$G$15+L1136*Einstellungen!$G$24+M1136*Einstellungen!$G$32)/100,1)))))</f>
        <v/>
      </c>
      <c r="O1136" s="37" t="str">
        <f>IF(Kundendaten!C1137="","",IF(K1136=-1,"⚠ Datenfehler",IF(K1136=0,"Inaktiv",IF(SUM(Einstellungen!$G$15,Einstellungen!$G$24,Einstellungen!$G$32)&lt;&gt;100,"—",IF(N1136&gt;=4,"Champion",IF(N1136&gt;=3,"Entwicklung",IF(N1136&gt;=2,"Gefährdet","Abwanderung")))))))</f>
        <v/>
      </c>
    </row>
    <row r="1137" spans="2:15" ht="14.25" customHeight="1" x14ac:dyDescent="0.35">
      <c r="B1137" s="37" t="str">
        <f>IF(Kundendaten!C1138="","",Kundendaten!B1138)</f>
        <v/>
      </c>
      <c r="C1137" s="38" t="str">
        <f>IF(Kundendaten!C1138="","",IF(Kundendaten!C1138="","",Kundendaten!C1138))</f>
        <v/>
      </c>
      <c r="D1137" s="38" t="str">
        <f>IF(Kundendaten!C1138="","",IF(Kundendaten!D1138="","",Kundendaten!D1138))</f>
        <v/>
      </c>
      <c r="E1137" s="38" t="str">
        <f>IF(Kundendaten!C1138="","",IF(Kundendaten!E1138="","",Kundendaten!E1138))</f>
        <v/>
      </c>
      <c r="F1137" s="38" t="str">
        <f>IF(Kundendaten!C1138="","",IF(Kundendaten!F1138="","",Kundendaten!F1138))</f>
        <v/>
      </c>
      <c r="G1137" s="37" t="str">
        <f>IF(Kundendaten!C1138="","",IF(Kundendaten!G1138="","",Kundendaten!G1138))</f>
        <v/>
      </c>
      <c r="H1137" s="38" t="str">
        <f>IF(Kundendaten!C1138="","",IF(Kundendaten!H1138="","",Kundendaten!H1138))</f>
        <v/>
      </c>
      <c r="I1137" s="37" t="str">
        <f>IF(Kundendaten!C1138="","",IF(Kundendaten!I1138="","",IF(OR(UPPER(Kundendaten!I1138)="D",UPPER(Kundendaten!I1138)="DE",UPPER(Kundendaten!I1138)="DEU",UPPER(Kundendaten!I1138)="DEUTSCHLAND",UPPER(Kundendaten!I1138)="GERMANY",UPPER(Kundendaten!I1138)="GER"),"",IFERROR(UPPER(VLOOKUP(UPPER(Kundendaten!I1138),Laendercodes!$A:$B,2,FALSE())),UPPER(Kundendaten!I1138)))))</f>
        <v/>
      </c>
      <c r="J1137" s="59" t="str">
        <f>IF(Kundendaten!C1138="","",Einstellungen!$C$9-Kundendaten!J1138)</f>
        <v/>
      </c>
      <c r="K1137" s="37" t="str">
        <f>IF(Kundendaten!C1138="","",IF(J1137&lt;0,-1,IF(J1137&gt;Einstellungen!$C$11,0,IF(J1137&lt;=Einstellungen!$D$15,5,IF(J1137&lt;=Einstellungen!$D$16,4,IF(J1137&lt;=Einstellungen!$D$17,3,IF(J1137&lt;=Einstellungen!$D$18,2,1)))))))</f>
        <v/>
      </c>
      <c r="L1137" s="37" t="str">
        <f>IF(Kundendaten!C1138="","",IF(J1137&lt;0,-1,IF(J1137&gt;Einstellungen!$C$11,0,IF(Kundendaten!K1138&gt;=Einstellungen!$C$24,5,IF(Kundendaten!K1138&gt;=Einstellungen!$C$25,4,IF(Kundendaten!K1138&gt;=Einstellungen!$C$26,3,IF(Kundendaten!K1138&gt;=Einstellungen!$C$27,2,1)))))))</f>
        <v/>
      </c>
      <c r="M1137" s="37" t="str">
        <f>IF(Kundendaten!C1138="","",IF(J1137&lt;0,-1,IF(J1137&gt;Einstellungen!$C$11,0,IF(Kundendaten!L1138&gt;=Einstellungen!$C$32,5,IF(Kundendaten!L1138&gt;=Einstellungen!$C$33,4,IF(Kundendaten!L1138&gt;=Einstellungen!$C$34,3,IF(Kundendaten!L1138&gt;=Einstellungen!$C$35,2,1)))))))</f>
        <v/>
      </c>
      <c r="N1137" s="37" t="str">
        <f>IF(Kundendaten!C1138="","",IF(K1137=-1,"",IF(K1137=0,0,IF(SUM(Einstellungen!$G$15,Einstellungen!$G$24,Einstellungen!$G$32)&lt;&gt;100,"—",ROUND((K1137*Einstellungen!$G$15+L1137*Einstellungen!$G$24+M1137*Einstellungen!$G$32)/100,1)))))</f>
        <v/>
      </c>
      <c r="O1137" s="37" t="str">
        <f>IF(Kundendaten!C1138="","",IF(K1137=-1,"⚠ Datenfehler",IF(K1137=0,"Inaktiv",IF(SUM(Einstellungen!$G$15,Einstellungen!$G$24,Einstellungen!$G$32)&lt;&gt;100,"—",IF(N1137&gt;=4,"Champion",IF(N1137&gt;=3,"Entwicklung",IF(N1137&gt;=2,"Gefährdet","Abwanderung")))))))</f>
        <v/>
      </c>
    </row>
    <row r="1138" spans="2:15" ht="14.25" customHeight="1" x14ac:dyDescent="0.35">
      <c r="B1138" s="37" t="str">
        <f>IF(Kundendaten!C1139="","",Kundendaten!B1139)</f>
        <v/>
      </c>
      <c r="C1138" s="38" t="str">
        <f>IF(Kundendaten!C1139="","",IF(Kundendaten!C1139="","",Kundendaten!C1139))</f>
        <v/>
      </c>
      <c r="D1138" s="38" t="str">
        <f>IF(Kundendaten!C1139="","",IF(Kundendaten!D1139="","",Kundendaten!D1139))</f>
        <v/>
      </c>
      <c r="E1138" s="38" t="str">
        <f>IF(Kundendaten!C1139="","",IF(Kundendaten!E1139="","",Kundendaten!E1139))</f>
        <v/>
      </c>
      <c r="F1138" s="38" t="str">
        <f>IF(Kundendaten!C1139="","",IF(Kundendaten!F1139="","",Kundendaten!F1139))</f>
        <v/>
      </c>
      <c r="G1138" s="37" t="str">
        <f>IF(Kundendaten!C1139="","",IF(Kundendaten!G1139="","",Kundendaten!G1139))</f>
        <v/>
      </c>
      <c r="H1138" s="38" t="str">
        <f>IF(Kundendaten!C1139="","",IF(Kundendaten!H1139="","",Kundendaten!H1139))</f>
        <v/>
      </c>
      <c r="I1138" s="37" t="str">
        <f>IF(Kundendaten!C1139="","",IF(Kundendaten!I1139="","",IF(OR(UPPER(Kundendaten!I1139)="D",UPPER(Kundendaten!I1139)="DE",UPPER(Kundendaten!I1139)="DEU",UPPER(Kundendaten!I1139)="DEUTSCHLAND",UPPER(Kundendaten!I1139)="GERMANY",UPPER(Kundendaten!I1139)="GER"),"",IFERROR(UPPER(VLOOKUP(UPPER(Kundendaten!I1139),Laendercodes!$A:$B,2,FALSE())),UPPER(Kundendaten!I1139)))))</f>
        <v/>
      </c>
      <c r="J1138" s="59" t="str">
        <f>IF(Kundendaten!C1139="","",Einstellungen!$C$9-Kundendaten!J1139)</f>
        <v/>
      </c>
      <c r="K1138" s="37" t="str">
        <f>IF(Kundendaten!C1139="","",IF(J1138&lt;0,-1,IF(J1138&gt;Einstellungen!$C$11,0,IF(J1138&lt;=Einstellungen!$D$15,5,IF(J1138&lt;=Einstellungen!$D$16,4,IF(J1138&lt;=Einstellungen!$D$17,3,IF(J1138&lt;=Einstellungen!$D$18,2,1)))))))</f>
        <v/>
      </c>
      <c r="L1138" s="37" t="str">
        <f>IF(Kundendaten!C1139="","",IF(J1138&lt;0,-1,IF(J1138&gt;Einstellungen!$C$11,0,IF(Kundendaten!K1139&gt;=Einstellungen!$C$24,5,IF(Kundendaten!K1139&gt;=Einstellungen!$C$25,4,IF(Kundendaten!K1139&gt;=Einstellungen!$C$26,3,IF(Kundendaten!K1139&gt;=Einstellungen!$C$27,2,1)))))))</f>
        <v/>
      </c>
      <c r="M1138" s="37" t="str">
        <f>IF(Kundendaten!C1139="","",IF(J1138&lt;0,-1,IF(J1138&gt;Einstellungen!$C$11,0,IF(Kundendaten!L1139&gt;=Einstellungen!$C$32,5,IF(Kundendaten!L1139&gt;=Einstellungen!$C$33,4,IF(Kundendaten!L1139&gt;=Einstellungen!$C$34,3,IF(Kundendaten!L1139&gt;=Einstellungen!$C$35,2,1)))))))</f>
        <v/>
      </c>
      <c r="N1138" s="37" t="str">
        <f>IF(Kundendaten!C1139="","",IF(K1138=-1,"",IF(K1138=0,0,IF(SUM(Einstellungen!$G$15,Einstellungen!$G$24,Einstellungen!$G$32)&lt;&gt;100,"—",ROUND((K1138*Einstellungen!$G$15+L1138*Einstellungen!$G$24+M1138*Einstellungen!$G$32)/100,1)))))</f>
        <v/>
      </c>
      <c r="O1138" s="37" t="str">
        <f>IF(Kundendaten!C1139="","",IF(K1138=-1,"⚠ Datenfehler",IF(K1138=0,"Inaktiv",IF(SUM(Einstellungen!$G$15,Einstellungen!$G$24,Einstellungen!$G$32)&lt;&gt;100,"—",IF(N1138&gt;=4,"Champion",IF(N1138&gt;=3,"Entwicklung",IF(N1138&gt;=2,"Gefährdet","Abwanderung")))))))</f>
        <v/>
      </c>
    </row>
    <row r="1139" spans="2:15" ht="14.25" customHeight="1" x14ac:dyDescent="0.35">
      <c r="B1139" s="37" t="str">
        <f>IF(Kundendaten!C1140="","",Kundendaten!B1140)</f>
        <v/>
      </c>
      <c r="C1139" s="38" t="str">
        <f>IF(Kundendaten!C1140="","",IF(Kundendaten!C1140="","",Kundendaten!C1140))</f>
        <v/>
      </c>
      <c r="D1139" s="38" t="str">
        <f>IF(Kundendaten!C1140="","",IF(Kundendaten!D1140="","",Kundendaten!D1140))</f>
        <v/>
      </c>
      <c r="E1139" s="38" t="str">
        <f>IF(Kundendaten!C1140="","",IF(Kundendaten!E1140="","",Kundendaten!E1140))</f>
        <v/>
      </c>
      <c r="F1139" s="38" t="str">
        <f>IF(Kundendaten!C1140="","",IF(Kundendaten!F1140="","",Kundendaten!F1140))</f>
        <v/>
      </c>
      <c r="G1139" s="37" t="str">
        <f>IF(Kundendaten!C1140="","",IF(Kundendaten!G1140="","",Kundendaten!G1140))</f>
        <v/>
      </c>
      <c r="H1139" s="38" t="str">
        <f>IF(Kundendaten!C1140="","",IF(Kundendaten!H1140="","",Kundendaten!H1140))</f>
        <v/>
      </c>
      <c r="I1139" s="37" t="str">
        <f>IF(Kundendaten!C1140="","",IF(Kundendaten!I1140="","",IF(OR(UPPER(Kundendaten!I1140)="D",UPPER(Kundendaten!I1140)="DE",UPPER(Kundendaten!I1140)="DEU",UPPER(Kundendaten!I1140)="DEUTSCHLAND",UPPER(Kundendaten!I1140)="GERMANY",UPPER(Kundendaten!I1140)="GER"),"",IFERROR(UPPER(VLOOKUP(UPPER(Kundendaten!I1140),Laendercodes!$A:$B,2,FALSE())),UPPER(Kundendaten!I1140)))))</f>
        <v/>
      </c>
      <c r="J1139" s="59" t="str">
        <f>IF(Kundendaten!C1140="","",Einstellungen!$C$9-Kundendaten!J1140)</f>
        <v/>
      </c>
      <c r="K1139" s="37" t="str">
        <f>IF(Kundendaten!C1140="","",IF(J1139&lt;0,-1,IF(J1139&gt;Einstellungen!$C$11,0,IF(J1139&lt;=Einstellungen!$D$15,5,IF(J1139&lt;=Einstellungen!$D$16,4,IF(J1139&lt;=Einstellungen!$D$17,3,IF(J1139&lt;=Einstellungen!$D$18,2,1)))))))</f>
        <v/>
      </c>
      <c r="L1139" s="37" t="str">
        <f>IF(Kundendaten!C1140="","",IF(J1139&lt;0,-1,IF(J1139&gt;Einstellungen!$C$11,0,IF(Kundendaten!K1140&gt;=Einstellungen!$C$24,5,IF(Kundendaten!K1140&gt;=Einstellungen!$C$25,4,IF(Kundendaten!K1140&gt;=Einstellungen!$C$26,3,IF(Kundendaten!K1140&gt;=Einstellungen!$C$27,2,1)))))))</f>
        <v/>
      </c>
      <c r="M1139" s="37" t="str">
        <f>IF(Kundendaten!C1140="","",IF(J1139&lt;0,-1,IF(J1139&gt;Einstellungen!$C$11,0,IF(Kundendaten!L1140&gt;=Einstellungen!$C$32,5,IF(Kundendaten!L1140&gt;=Einstellungen!$C$33,4,IF(Kundendaten!L1140&gt;=Einstellungen!$C$34,3,IF(Kundendaten!L1140&gt;=Einstellungen!$C$35,2,1)))))))</f>
        <v/>
      </c>
      <c r="N1139" s="37" t="str">
        <f>IF(Kundendaten!C1140="","",IF(K1139=-1,"",IF(K1139=0,0,IF(SUM(Einstellungen!$G$15,Einstellungen!$G$24,Einstellungen!$G$32)&lt;&gt;100,"—",ROUND((K1139*Einstellungen!$G$15+L1139*Einstellungen!$G$24+M1139*Einstellungen!$G$32)/100,1)))))</f>
        <v/>
      </c>
      <c r="O1139" s="37" t="str">
        <f>IF(Kundendaten!C1140="","",IF(K1139=-1,"⚠ Datenfehler",IF(K1139=0,"Inaktiv",IF(SUM(Einstellungen!$G$15,Einstellungen!$G$24,Einstellungen!$G$32)&lt;&gt;100,"—",IF(N1139&gt;=4,"Champion",IF(N1139&gt;=3,"Entwicklung",IF(N1139&gt;=2,"Gefährdet","Abwanderung")))))))</f>
        <v/>
      </c>
    </row>
    <row r="1140" spans="2:15" ht="14.25" customHeight="1" x14ac:dyDescent="0.35">
      <c r="B1140" s="37" t="str">
        <f>IF(Kundendaten!C1141="","",Kundendaten!B1141)</f>
        <v/>
      </c>
      <c r="C1140" s="38" t="str">
        <f>IF(Kundendaten!C1141="","",IF(Kundendaten!C1141="","",Kundendaten!C1141))</f>
        <v/>
      </c>
      <c r="D1140" s="38" t="str">
        <f>IF(Kundendaten!C1141="","",IF(Kundendaten!D1141="","",Kundendaten!D1141))</f>
        <v/>
      </c>
      <c r="E1140" s="38" t="str">
        <f>IF(Kundendaten!C1141="","",IF(Kundendaten!E1141="","",Kundendaten!E1141))</f>
        <v/>
      </c>
      <c r="F1140" s="38" t="str">
        <f>IF(Kundendaten!C1141="","",IF(Kundendaten!F1141="","",Kundendaten!F1141))</f>
        <v/>
      </c>
      <c r="G1140" s="37" t="str">
        <f>IF(Kundendaten!C1141="","",IF(Kundendaten!G1141="","",Kundendaten!G1141))</f>
        <v/>
      </c>
      <c r="H1140" s="38" t="str">
        <f>IF(Kundendaten!C1141="","",IF(Kundendaten!H1141="","",Kundendaten!H1141))</f>
        <v/>
      </c>
      <c r="I1140" s="37" t="str">
        <f>IF(Kundendaten!C1141="","",IF(Kundendaten!I1141="","",IF(OR(UPPER(Kundendaten!I1141)="D",UPPER(Kundendaten!I1141)="DE",UPPER(Kundendaten!I1141)="DEU",UPPER(Kundendaten!I1141)="DEUTSCHLAND",UPPER(Kundendaten!I1141)="GERMANY",UPPER(Kundendaten!I1141)="GER"),"",IFERROR(UPPER(VLOOKUP(UPPER(Kundendaten!I1141),Laendercodes!$A:$B,2,FALSE())),UPPER(Kundendaten!I1141)))))</f>
        <v/>
      </c>
      <c r="J1140" s="59" t="str">
        <f>IF(Kundendaten!C1141="","",Einstellungen!$C$9-Kundendaten!J1141)</f>
        <v/>
      </c>
      <c r="K1140" s="37" t="str">
        <f>IF(Kundendaten!C1141="","",IF(J1140&lt;0,-1,IF(J1140&gt;Einstellungen!$C$11,0,IF(J1140&lt;=Einstellungen!$D$15,5,IF(J1140&lt;=Einstellungen!$D$16,4,IF(J1140&lt;=Einstellungen!$D$17,3,IF(J1140&lt;=Einstellungen!$D$18,2,1)))))))</f>
        <v/>
      </c>
      <c r="L1140" s="37" t="str">
        <f>IF(Kundendaten!C1141="","",IF(J1140&lt;0,-1,IF(J1140&gt;Einstellungen!$C$11,0,IF(Kundendaten!K1141&gt;=Einstellungen!$C$24,5,IF(Kundendaten!K1141&gt;=Einstellungen!$C$25,4,IF(Kundendaten!K1141&gt;=Einstellungen!$C$26,3,IF(Kundendaten!K1141&gt;=Einstellungen!$C$27,2,1)))))))</f>
        <v/>
      </c>
      <c r="M1140" s="37" t="str">
        <f>IF(Kundendaten!C1141="","",IF(J1140&lt;0,-1,IF(J1140&gt;Einstellungen!$C$11,0,IF(Kundendaten!L1141&gt;=Einstellungen!$C$32,5,IF(Kundendaten!L1141&gt;=Einstellungen!$C$33,4,IF(Kundendaten!L1141&gt;=Einstellungen!$C$34,3,IF(Kundendaten!L1141&gt;=Einstellungen!$C$35,2,1)))))))</f>
        <v/>
      </c>
      <c r="N1140" s="37" t="str">
        <f>IF(Kundendaten!C1141="","",IF(K1140=-1,"",IF(K1140=0,0,IF(SUM(Einstellungen!$G$15,Einstellungen!$G$24,Einstellungen!$G$32)&lt;&gt;100,"—",ROUND((K1140*Einstellungen!$G$15+L1140*Einstellungen!$G$24+M1140*Einstellungen!$G$32)/100,1)))))</f>
        <v/>
      </c>
      <c r="O1140" s="37" t="str">
        <f>IF(Kundendaten!C1141="","",IF(K1140=-1,"⚠ Datenfehler",IF(K1140=0,"Inaktiv",IF(SUM(Einstellungen!$G$15,Einstellungen!$G$24,Einstellungen!$G$32)&lt;&gt;100,"—",IF(N1140&gt;=4,"Champion",IF(N1140&gt;=3,"Entwicklung",IF(N1140&gt;=2,"Gefährdet","Abwanderung")))))))</f>
        <v/>
      </c>
    </row>
    <row r="1141" spans="2:15" ht="14.25" customHeight="1" x14ac:dyDescent="0.35">
      <c r="B1141" s="37" t="str">
        <f>IF(Kundendaten!C1142="","",Kundendaten!B1142)</f>
        <v/>
      </c>
      <c r="C1141" s="38" t="str">
        <f>IF(Kundendaten!C1142="","",IF(Kundendaten!C1142="","",Kundendaten!C1142))</f>
        <v/>
      </c>
      <c r="D1141" s="38" t="str">
        <f>IF(Kundendaten!C1142="","",IF(Kundendaten!D1142="","",Kundendaten!D1142))</f>
        <v/>
      </c>
      <c r="E1141" s="38" t="str">
        <f>IF(Kundendaten!C1142="","",IF(Kundendaten!E1142="","",Kundendaten!E1142))</f>
        <v/>
      </c>
      <c r="F1141" s="38" t="str">
        <f>IF(Kundendaten!C1142="","",IF(Kundendaten!F1142="","",Kundendaten!F1142))</f>
        <v/>
      </c>
      <c r="G1141" s="37" t="str">
        <f>IF(Kundendaten!C1142="","",IF(Kundendaten!G1142="","",Kundendaten!G1142))</f>
        <v/>
      </c>
      <c r="H1141" s="38" t="str">
        <f>IF(Kundendaten!C1142="","",IF(Kundendaten!H1142="","",Kundendaten!H1142))</f>
        <v/>
      </c>
      <c r="I1141" s="37" t="str">
        <f>IF(Kundendaten!C1142="","",IF(Kundendaten!I1142="","",IF(OR(UPPER(Kundendaten!I1142)="D",UPPER(Kundendaten!I1142)="DE",UPPER(Kundendaten!I1142)="DEU",UPPER(Kundendaten!I1142)="DEUTSCHLAND",UPPER(Kundendaten!I1142)="GERMANY",UPPER(Kundendaten!I1142)="GER"),"",IFERROR(UPPER(VLOOKUP(UPPER(Kundendaten!I1142),Laendercodes!$A:$B,2,FALSE())),UPPER(Kundendaten!I1142)))))</f>
        <v/>
      </c>
      <c r="J1141" s="59" t="str">
        <f>IF(Kundendaten!C1142="","",Einstellungen!$C$9-Kundendaten!J1142)</f>
        <v/>
      </c>
      <c r="K1141" s="37" t="str">
        <f>IF(Kundendaten!C1142="","",IF(J1141&lt;0,-1,IF(J1141&gt;Einstellungen!$C$11,0,IF(J1141&lt;=Einstellungen!$D$15,5,IF(J1141&lt;=Einstellungen!$D$16,4,IF(J1141&lt;=Einstellungen!$D$17,3,IF(J1141&lt;=Einstellungen!$D$18,2,1)))))))</f>
        <v/>
      </c>
      <c r="L1141" s="37" t="str">
        <f>IF(Kundendaten!C1142="","",IF(J1141&lt;0,-1,IF(J1141&gt;Einstellungen!$C$11,0,IF(Kundendaten!K1142&gt;=Einstellungen!$C$24,5,IF(Kundendaten!K1142&gt;=Einstellungen!$C$25,4,IF(Kundendaten!K1142&gt;=Einstellungen!$C$26,3,IF(Kundendaten!K1142&gt;=Einstellungen!$C$27,2,1)))))))</f>
        <v/>
      </c>
      <c r="M1141" s="37" t="str">
        <f>IF(Kundendaten!C1142="","",IF(J1141&lt;0,-1,IF(J1141&gt;Einstellungen!$C$11,0,IF(Kundendaten!L1142&gt;=Einstellungen!$C$32,5,IF(Kundendaten!L1142&gt;=Einstellungen!$C$33,4,IF(Kundendaten!L1142&gt;=Einstellungen!$C$34,3,IF(Kundendaten!L1142&gt;=Einstellungen!$C$35,2,1)))))))</f>
        <v/>
      </c>
      <c r="N1141" s="37" t="str">
        <f>IF(Kundendaten!C1142="","",IF(K1141=-1,"",IF(K1141=0,0,IF(SUM(Einstellungen!$G$15,Einstellungen!$G$24,Einstellungen!$G$32)&lt;&gt;100,"—",ROUND((K1141*Einstellungen!$G$15+L1141*Einstellungen!$G$24+M1141*Einstellungen!$G$32)/100,1)))))</f>
        <v/>
      </c>
      <c r="O1141" s="37" t="str">
        <f>IF(Kundendaten!C1142="","",IF(K1141=-1,"⚠ Datenfehler",IF(K1141=0,"Inaktiv",IF(SUM(Einstellungen!$G$15,Einstellungen!$G$24,Einstellungen!$G$32)&lt;&gt;100,"—",IF(N1141&gt;=4,"Champion",IF(N1141&gt;=3,"Entwicklung",IF(N1141&gt;=2,"Gefährdet","Abwanderung")))))))</f>
        <v/>
      </c>
    </row>
    <row r="1142" spans="2:15" ht="14.25" customHeight="1" x14ac:dyDescent="0.35">
      <c r="B1142" s="37" t="str">
        <f>IF(Kundendaten!C1143="","",Kundendaten!B1143)</f>
        <v/>
      </c>
      <c r="C1142" s="38" t="str">
        <f>IF(Kundendaten!C1143="","",IF(Kundendaten!C1143="","",Kundendaten!C1143))</f>
        <v/>
      </c>
      <c r="D1142" s="38" t="str">
        <f>IF(Kundendaten!C1143="","",IF(Kundendaten!D1143="","",Kundendaten!D1143))</f>
        <v/>
      </c>
      <c r="E1142" s="38" t="str">
        <f>IF(Kundendaten!C1143="","",IF(Kundendaten!E1143="","",Kundendaten!E1143))</f>
        <v/>
      </c>
      <c r="F1142" s="38" t="str">
        <f>IF(Kundendaten!C1143="","",IF(Kundendaten!F1143="","",Kundendaten!F1143))</f>
        <v/>
      </c>
      <c r="G1142" s="37" t="str">
        <f>IF(Kundendaten!C1143="","",IF(Kundendaten!G1143="","",Kundendaten!G1143))</f>
        <v/>
      </c>
      <c r="H1142" s="38" t="str">
        <f>IF(Kundendaten!C1143="","",IF(Kundendaten!H1143="","",Kundendaten!H1143))</f>
        <v/>
      </c>
      <c r="I1142" s="37" t="str">
        <f>IF(Kundendaten!C1143="","",IF(Kundendaten!I1143="","",IF(OR(UPPER(Kundendaten!I1143)="D",UPPER(Kundendaten!I1143)="DE",UPPER(Kundendaten!I1143)="DEU",UPPER(Kundendaten!I1143)="DEUTSCHLAND",UPPER(Kundendaten!I1143)="GERMANY",UPPER(Kundendaten!I1143)="GER"),"",IFERROR(UPPER(VLOOKUP(UPPER(Kundendaten!I1143),Laendercodes!$A:$B,2,FALSE())),UPPER(Kundendaten!I1143)))))</f>
        <v/>
      </c>
      <c r="J1142" s="59" t="str">
        <f>IF(Kundendaten!C1143="","",Einstellungen!$C$9-Kundendaten!J1143)</f>
        <v/>
      </c>
      <c r="K1142" s="37" t="str">
        <f>IF(Kundendaten!C1143="","",IF(J1142&lt;0,-1,IF(J1142&gt;Einstellungen!$C$11,0,IF(J1142&lt;=Einstellungen!$D$15,5,IF(J1142&lt;=Einstellungen!$D$16,4,IF(J1142&lt;=Einstellungen!$D$17,3,IF(J1142&lt;=Einstellungen!$D$18,2,1)))))))</f>
        <v/>
      </c>
      <c r="L1142" s="37" t="str">
        <f>IF(Kundendaten!C1143="","",IF(J1142&lt;0,-1,IF(J1142&gt;Einstellungen!$C$11,0,IF(Kundendaten!K1143&gt;=Einstellungen!$C$24,5,IF(Kundendaten!K1143&gt;=Einstellungen!$C$25,4,IF(Kundendaten!K1143&gt;=Einstellungen!$C$26,3,IF(Kundendaten!K1143&gt;=Einstellungen!$C$27,2,1)))))))</f>
        <v/>
      </c>
      <c r="M1142" s="37" t="str">
        <f>IF(Kundendaten!C1143="","",IF(J1142&lt;0,-1,IF(J1142&gt;Einstellungen!$C$11,0,IF(Kundendaten!L1143&gt;=Einstellungen!$C$32,5,IF(Kundendaten!L1143&gt;=Einstellungen!$C$33,4,IF(Kundendaten!L1143&gt;=Einstellungen!$C$34,3,IF(Kundendaten!L1143&gt;=Einstellungen!$C$35,2,1)))))))</f>
        <v/>
      </c>
      <c r="N1142" s="37" t="str">
        <f>IF(Kundendaten!C1143="","",IF(K1142=-1,"",IF(K1142=0,0,IF(SUM(Einstellungen!$G$15,Einstellungen!$G$24,Einstellungen!$G$32)&lt;&gt;100,"—",ROUND((K1142*Einstellungen!$G$15+L1142*Einstellungen!$G$24+M1142*Einstellungen!$G$32)/100,1)))))</f>
        <v/>
      </c>
      <c r="O1142" s="37" t="str">
        <f>IF(Kundendaten!C1143="","",IF(K1142=-1,"⚠ Datenfehler",IF(K1142=0,"Inaktiv",IF(SUM(Einstellungen!$G$15,Einstellungen!$G$24,Einstellungen!$G$32)&lt;&gt;100,"—",IF(N1142&gt;=4,"Champion",IF(N1142&gt;=3,"Entwicklung",IF(N1142&gt;=2,"Gefährdet","Abwanderung")))))))</f>
        <v/>
      </c>
    </row>
    <row r="1143" spans="2:15" ht="14.25" customHeight="1" x14ac:dyDescent="0.35">
      <c r="B1143" s="37" t="str">
        <f>IF(Kundendaten!C1144="","",Kundendaten!B1144)</f>
        <v/>
      </c>
      <c r="C1143" s="38" t="str">
        <f>IF(Kundendaten!C1144="","",IF(Kundendaten!C1144="","",Kundendaten!C1144))</f>
        <v/>
      </c>
      <c r="D1143" s="38" t="str">
        <f>IF(Kundendaten!C1144="","",IF(Kundendaten!D1144="","",Kundendaten!D1144))</f>
        <v/>
      </c>
      <c r="E1143" s="38" t="str">
        <f>IF(Kundendaten!C1144="","",IF(Kundendaten!E1144="","",Kundendaten!E1144))</f>
        <v/>
      </c>
      <c r="F1143" s="38" t="str">
        <f>IF(Kundendaten!C1144="","",IF(Kundendaten!F1144="","",Kundendaten!F1144))</f>
        <v/>
      </c>
      <c r="G1143" s="37" t="str">
        <f>IF(Kundendaten!C1144="","",IF(Kundendaten!G1144="","",Kundendaten!G1144))</f>
        <v/>
      </c>
      <c r="H1143" s="38" t="str">
        <f>IF(Kundendaten!C1144="","",IF(Kundendaten!H1144="","",Kundendaten!H1144))</f>
        <v/>
      </c>
      <c r="I1143" s="37" t="str">
        <f>IF(Kundendaten!C1144="","",IF(Kundendaten!I1144="","",IF(OR(UPPER(Kundendaten!I1144)="D",UPPER(Kundendaten!I1144)="DE",UPPER(Kundendaten!I1144)="DEU",UPPER(Kundendaten!I1144)="DEUTSCHLAND",UPPER(Kundendaten!I1144)="GERMANY",UPPER(Kundendaten!I1144)="GER"),"",IFERROR(UPPER(VLOOKUP(UPPER(Kundendaten!I1144),Laendercodes!$A:$B,2,FALSE())),UPPER(Kundendaten!I1144)))))</f>
        <v/>
      </c>
      <c r="J1143" s="59" t="str">
        <f>IF(Kundendaten!C1144="","",Einstellungen!$C$9-Kundendaten!J1144)</f>
        <v/>
      </c>
      <c r="K1143" s="37" t="str">
        <f>IF(Kundendaten!C1144="","",IF(J1143&lt;0,-1,IF(J1143&gt;Einstellungen!$C$11,0,IF(J1143&lt;=Einstellungen!$D$15,5,IF(J1143&lt;=Einstellungen!$D$16,4,IF(J1143&lt;=Einstellungen!$D$17,3,IF(J1143&lt;=Einstellungen!$D$18,2,1)))))))</f>
        <v/>
      </c>
      <c r="L1143" s="37" t="str">
        <f>IF(Kundendaten!C1144="","",IF(J1143&lt;0,-1,IF(J1143&gt;Einstellungen!$C$11,0,IF(Kundendaten!K1144&gt;=Einstellungen!$C$24,5,IF(Kundendaten!K1144&gt;=Einstellungen!$C$25,4,IF(Kundendaten!K1144&gt;=Einstellungen!$C$26,3,IF(Kundendaten!K1144&gt;=Einstellungen!$C$27,2,1)))))))</f>
        <v/>
      </c>
      <c r="M1143" s="37" t="str">
        <f>IF(Kundendaten!C1144="","",IF(J1143&lt;0,-1,IF(J1143&gt;Einstellungen!$C$11,0,IF(Kundendaten!L1144&gt;=Einstellungen!$C$32,5,IF(Kundendaten!L1144&gt;=Einstellungen!$C$33,4,IF(Kundendaten!L1144&gt;=Einstellungen!$C$34,3,IF(Kundendaten!L1144&gt;=Einstellungen!$C$35,2,1)))))))</f>
        <v/>
      </c>
      <c r="N1143" s="37" t="str">
        <f>IF(Kundendaten!C1144="","",IF(K1143=-1,"",IF(K1143=0,0,IF(SUM(Einstellungen!$G$15,Einstellungen!$G$24,Einstellungen!$G$32)&lt;&gt;100,"—",ROUND((K1143*Einstellungen!$G$15+L1143*Einstellungen!$G$24+M1143*Einstellungen!$G$32)/100,1)))))</f>
        <v/>
      </c>
      <c r="O1143" s="37" t="str">
        <f>IF(Kundendaten!C1144="","",IF(K1143=-1,"⚠ Datenfehler",IF(K1143=0,"Inaktiv",IF(SUM(Einstellungen!$G$15,Einstellungen!$G$24,Einstellungen!$G$32)&lt;&gt;100,"—",IF(N1143&gt;=4,"Champion",IF(N1143&gt;=3,"Entwicklung",IF(N1143&gt;=2,"Gefährdet","Abwanderung")))))))</f>
        <v/>
      </c>
    </row>
    <row r="1144" spans="2:15" ht="14.25" customHeight="1" x14ac:dyDescent="0.35">
      <c r="B1144" s="37" t="str">
        <f>IF(Kundendaten!C1145="","",Kundendaten!B1145)</f>
        <v/>
      </c>
      <c r="C1144" s="38" t="str">
        <f>IF(Kundendaten!C1145="","",IF(Kundendaten!C1145="","",Kundendaten!C1145))</f>
        <v/>
      </c>
      <c r="D1144" s="38" t="str">
        <f>IF(Kundendaten!C1145="","",IF(Kundendaten!D1145="","",Kundendaten!D1145))</f>
        <v/>
      </c>
      <c r="E1144" s="38" t="str">
        <f>IF(Kundendaten!C1145="","",IF(Kundendaten!E1145="","",Kundendaten!E1145))</f>
        <v/>
      </c>
      <c r="F1144" s="38" t="str">
        <f>IF(Kundendaten!C1145="","",IF(Kundendaten!F1145="","",Kundendaten!F1145))</f>
        <v/>
      </c>
      <c r="G1144" s="37" t="str">
        <f>IF(Kundendaten!C1145="","",IF(Kundendaten!G1145="","",Kundendaten!G1145))</f>
        <v/>
      </c>
      <c r="H1144" s="38" t="str">
        <f>IF(Kundendaten!C1145="","",IF(Kundendaten!H1145="","",Kundendaten!H1145))</f>
        <v/>
      </c>
      <c r="I1144" s="37" t="str">
        <f>IF(Kundendaten!C1145="","",IF(Kundendaten!I1145="","",IF(OR(UPPER(Kundendaten!I1145)="D",UPPER(Kundendaten!I1145)="DE",UPPER(Kundendaten!I1145)="DEU",UPPER(Kundendaten!I1145)="DEUTSCHLAND",UPPER(Kundendaten!I1145)="GERMANY",UPPER(Kundendaten!I1145)="GER"),"",IFERROR(UPPER(VLOOKUP(UPPER(Kundendaten!I1145),Laendercodes!$A:$B,2,FALSE())),UPPER(Kundendaten!I1145)))))</f>
        <v/>
      </c>
      <c r="J1144" s="59" t="str">
        <f>IF(Kundendaten!C1145="","",Einstellungen!$C$9-Kundendaten!J1145)</f>
        <v/>
      </c>
      <c r="K1144" s="37" t="str">
        <f>IF(Kundendaten!C1145="","",IF(J1144&lt;0,-1,IF(J1144&gt;Einstellungen!$C$11,0,IF(J1144&lt;=Einstellungen!$D$15,5,IF(J1144&lt;=Einstellungen!$D$16,4,IF(J1144&lt;=Einstellungen!$D$17,3,IF(J1144&lt;=Einstellungen!$D$18,2,1)))))))</f>
        <v/>
      </c>
      <c r="L1144" s="37" t="str">
        <f>IF(Kundendaten!C1145="","",IF(J1144&lt;0,-1,IF(J1144&gt;Einstellungen!$C$11,0,IF(Kundendaten!K1145&gt;=Einstellungen!$C$24,5,IF(Kundendaten!K1145&gt;=Einstellungen!$C$25,4,IF(Kundendaten!K1145&gt;=Einstellungen!$C$26,3,IF(Kundendaten!K1145&gt;=Einstellungen!$C$27,2,1)))))))</f>
        <v/>
      </c>
      <c r="M1144" s="37" t="str">
        <f>IF(Kundendaten!C1145="","",IF(J1144&lt;0,-1,IF(J1144&gt;Einstellungen!$C$11,0,IF(Kundendaten!L1145&gt;=Einstellungen!$C$32,5,IF(Kundendaten!L1145&gt;=Einstellungen!$C$33,4,IF(Kundendaten!L1145&gt;=Einstellungen!$C$34,3,IF(Kundendaten!L1145&gt;=Einstellungen!$C$35,2,1)))))))</f>
        <v/>
      </c>
      <c r="N1144" s="37" t="str">
        <f>IF(Kundendaten!C1145="","",IF(K1144=-1,"",IF(K1144=0,0,IF(SUM(Einstellungen!$G$15,Einstellungen!$G$24,Einstellungen!$G$32)&lt;&gt;100,"—",ROUND((K1144*Einstellungen!$G$15+L1144*Einstellungen!$G$24+M1144*Einstellungen!$G$32)/100,1)))))</f>
        <v/>
      </c>
      <c r="O1144" s="37" t="str">
        <f>IF(Kundendaten!C1145="","",IF(K1144=-1,"⚠ Datenfehler",IF(K1144=0,"Inaktiv",IF(SUM(Einstellungen!$G$15,Einstellungen!$G$24,Einstellungen!$G$32)&lt;&gt;100,"—",IF(N1144&gt;=4,"Champion",IF(N1144&gt;=3,"Entwicklung",IF(N1144&gt;=2,"Gefährdet","Abwanderung")))))))</f>
        <v/>
      </c>
    </row>
    <row r="1145" spans="2:15" ht="14.25" customHeight="1" x14ac:dyDescent="0.35">
      <c r="B1145" s="37" t="str">
        <f>IF(Kundendaten!C1146="","",Kundendaten!B1146)</f>
        <v/>
      </c>
      <c r="C1145" s="38" t="str">
        <f>IF(Kundendaten!C1146="","",IF(Kundendaten!C1146="","",Kundendaten!C1146))</f>
        <v/>
      </c>
      <c r="D1145" s="38" t="str">
        <f>IF(Kundendaten!C1146="","",IF(Kundendaten!D1146="","",Kundendaten!D1146))</f>
        <v/>
      </c>
      <c r="E1145" s="38" t="str">
        <f>IF(Kundendaten!C1146="","",IF(Kundendaten!E1146="","",Kundendaten!E1146))</f>
        <v/>
      </c>
      <c r="F1145" s="38" t="str">
        <f>IF(Kundendaten!C1146="","",IF(Kundendaten!F1146="","",Kundendaten!F1146))</f>
        <v/>
      </c>
      <c r="G1145" s="37" t="str">
        <f>IF(Kundendaten!C1146="","",IF(Kundendaten!G1146="","",Kundendaten!G1146))</f>
        <v/>
      </c>
      <c r="H1145" s="38" t="str">
        <f>IF(Kundendaten!C1146="","",IF(Kundendaten!H1146="","",Kundendaten!H1146))</f>
        <v/>
      </c>
      <c r="I1145" s="37" t="str">
        <f>IF(Kundendaten!C1146="","",IF(Kundendaten!I1146="","",IF(OR(UPPER(Kundendaten!I1146)="D",UPPER(Kundendaten!I1146)="DE",UPPER(Kundendaten!I1146)="DEU",UPPER(Kundendaten!I1146)="DEUTSCHLAND",UPPER(Kundendaten!I1146)="GERMANY",UPPER(Kundendaten!I1146)="GER"),"",IFERROR(UPPER(VLOOKUP(UPPER(Kundendaten!I1146),Laendercodes!$A:$B,2,FALSE())),UPPER(Kundendaten!I1146)))))</f>
        <v/>
      </c>
      <c r="J1145" s="59" t="str">
        <f>IF(Kundendaten!C1146="","",Einstellungen!$C$9-Kundendaten!J1146)</f>
        <v/>
      </c>
      <c r="K1145" s="37" t="str">
        <f>IF(Kundendaten!C1146="","",IF(J1145&lt;0,-1,IF(J1145&gt;Einstellungen!$C$11,0,IF(J1145&lt;=Einstellungen!$D$15,5,IF(J1145&lt;=Einstellungen!$D$16,4,IF(J1145&lt;=Einstellungen!$D$17,3,IF(J1145&lt;=Einstellungen!$D$18,2,1)))))))</f>
        <v/>
      </c>
      <c r="L1145" s="37" t="str">
        <f>IF(Kundendaten!C1146="","",IF(J1145&lt;0,-1,IF(J1145&gt;Einstellungen!$C$11,0,IF(Kundendaten!K1146&gt;=Einstellungen!$C$24,5,IF(Kundendaten!K1146&gt;=Einstellungen!$C$25,4,IF(Kundendaten!K1146&gt;=Einstellungen!$C$26,3,IF(Kundendaten!K1146&gt;=Einstellungen!$C$27,2,1)))))))</f>
        <v/>
      </c>
      <c r="M1145" s="37" t="str">
        <f>IF(Kundendaten!C1146="","",IF(J1145&lt;0,-1,IF(J1145&gt;Einstellungen!$C$11,0,IF(Kundendaten!L1146&gt;=Einstellungen!$C$32,5,IF(Kundendaten!L1146&gt;=Einstellungen!$C$33,4,IF(Kundendaten!L1146&gt;=Einstellungen!$C$34,3,IF(Kundendaten!L1146&gt;=Einstellungen!$C$35,2,1)))))))</f>
        <v/>
      </c>
      <c r="N1145" s="37" t="str">
        <f>IF(Kundendaten!C1146="","",IF(K1145=-1,"",IF(K1145=0,0,IF(SUM(Einstellungen!$G$15,Einstellungen!$G$24,Einstellungen!$G$32)&lt;&gt;100,"—",ROUND((K1145*Einstellungen!$G$15+L1145*Einstellungen!$G$24+M1145*Einstellungen!$G$32)/100,1)))))</f>
        <v/>
      </c>
      <c r="O1145" s="37" t="str">
        <f>IF(Kundendaten!C1146="","",IF(K1145=-1,"⚠ Datenfehler",IF(K1145=0,"Inaktiv",IF(SUM(Einstellungen!$G$15,Einstellungen!$G$24,Einstellungen!$G$32)&lt;&gt;100,"—",IF(N1145&gt;=4,"Champion",IF(N1145&gt;=3,"Entwicklung",IF(N1145&gt;=2,"Gefährdet","Abwanderung")))))))</f>
        <v/>
      </c>
    </row>
    <row r="1146" spans="2:15" ht="14.25" customHeight="1" x14ac:dyDescent="0.35">
      <c r="B1146" s="37" t="str">
        <f>IF(Kundendaten!C1147="","",Kundendaten!B1147)</f>
        <v/>
      </c>
      <c r="C1146" s="38" t="str">
        <f>IF(Kundendaten!C1147="","",IF(Kundendaten!C1147="","",Kundendaten!C1147))</f>
        <v/>
      </c>
      <c r="D1146" s="38" t="str">
        <f>IF(Kundendaten!C1147="","",IF(Kundendaten!D1147="","",Kundendaten!D1147))</f>
        <v/>
      </c>
      <c r="E1146" s="38" t="str">
        <f>IF(Kundendaten!C1147="","",IF(Kundendaten!E1147="","",Kundendaten!E1147))</f>
        <v/>
      </c>
      <c r="F1146" s="38" t="str">
        <f>IF(Kundendaten!C1147="","",IF(Kundendaten!F1147="","",Kundendaten!F1147))</f>
        <v/>
      </c>
      <c r="G1146" s="37" t="str">
        <f>IF(Kundendaten!C1147="","",IF(Kundendaten!G1147="","",Kundendaten!G1147))</f>
        <v/>
      </c>
      <c r="H1146" s="38" t="str">
        <f>IF(Kundendaten!C1147="","",IF(Kundendaten!H1147="","",Kundendaten!H1147))</f>
        <v/>
      </c>
      <c r="I1146" s="37" t="str">
        <f>IF(Kundendaten!C1147="","",IF(Kundendaten!I1147="","",IF(OR(UPPER(Kundendaten!I1147)="D",UPPER(Kundendaten!I1147)="DE",UPPER(Kundendaten!I1147)="DEU",UPPER(Kundendaten!I1147)="DEUTSCHLAND",UPPER(Kundendaten!I1147)="GERMANY",UPPER(Kundendaten!I1147)="GER"),"",IFERROR(UPPER(VLOOKUP(UPPER(Kundendaten!I1147),Laendercodes!$A:$B,2,FALSE())),UPPER(Kundendaten!I1147)))))</f>
        <v/>
      </c>
      <c r="J1146" s="59" t="str">
        <f>IF(Kundendaten!C1147="","",Einstellungen!$C$9-Kundendaten!J1147)</f>
        <v/>
      </c>
      <c r="K1146" s="37" t="str">
        <f>IF(Kundendaten!C1147="","",IF(J1146&lt;0,-1,IF(J1146&gt;Einstellungen!$C$11,0,IF(J1146&lt;=Einstellungen!$D$15,5,IF(J1146&lt;=Einstellungen!$D$16,4,IF(J1146&lt;=Einstellungen!$D$17,3,IF(J1146&lt;=Einstellungen!$D$18,2,1)))))))</f>
        <v/>
      </c>
      <c r="L1146" s="37" t="str">
        <f>IF(Kundendaten!C1147="","",IF(J1146&lt;0,-1,IF(J1146&gt;Einstellungen!$C$11,0,IF(Kundendaten!K1147&gt;=Einstellungen!$C$24,5,IF(Kundendaten!K1147&gt;=Einstellungen!$C$25,4,IF(Kundendaten!K1147&gt;=Einstellungen!$C$26,3,IF(Kundendaten!K1147&gt;=Einstellungen!$C$27,2,1)))))))</f>
        <v/>
      </c>
      <c r="M1146" s="37" t="str">
        <f>IF(Kundendaten!C1147="","",IF(J1146&lt;0,-1,IF(J1146&gt;Einstellungen!$C$11,0,IF(Kundendaten!L1147&gt;=Einstellungen!$C$32,5,IF(Kundendaten!L1147&gt;=Einstellungen!$C$33,4,IF(Kundendaten!L1147&gt;=Einstellungen!$C$34,3,IF(Kundendaten!L1147&gt;=Einstellungen!$C$35,2,1)))))))</f>
        <v/>
      </c>
      <c r="N1146" s="37" t="str">
        <f>IF(Kundendaten!C1147="","",IF(K1146=-1,"",IF(K1146=0,0,IF(SUM(Einstellungen!$G$15,Einstellungen!$G$24,Einstellungen!$G$32)&lt;&gt;100,"—",ROUND((K1146*Einstellungen!$G$15+L1146*Einstellungen!$G$24+M1146*Einstellungen!$G$32)/100,1)))))</f>
        <v/>
      </c>
      <c r="O1146" s="37" t="str">
        <f>IF(Kundendaten!C1147="","",IF(K1146=-1,"⚠ Datenfehler",IF(K1146=0,"Inaktiv",IF(SUM(Einstellungen!$G$15,Einstellungen!$G$24,Einstellungen!$G$32)&lt;&gt;100,"—",IF(N1146&gt;=4,"Champion",IF(N1146&gt;=3,"Entwicklung",IF(N1146&gt;=2,"Gefährdet","Abwanderung")))))))</f>
        <v/>
      </c>
    </row>
    <row r="1147" spans="2:15" ht="14.25" customHeight="1" x14ac:dyDescent="0.35">
      <c r="B1147" s="37" t="str">
        <f>IF(Kundendaten!C1148="","",Kundendaten!B1148)</f>
        <v/>
      </c>
      <c r="C1147" s="38" t="str">
        <f>IF(Kundendaten!C1148="","",IF(Kundendaten!C1148="","",Kundendaten!C1148))</f>
        <v/>
      </c>
      <c r="D1147" s="38" t="str">
        <f>IF(Kundendaten!C1148="","",IF(Kundendaten!D1148="","",Kundendaten!D1148))</f>
        <v/>
      </c>
      <c r="E1147" s="38" t="str">
        <f>IF(Kundendaten!C1148="","",IF(Kundendaten!E1148="","",Kundendaten!E1148))</f>
        <v/>
      </c>
      <c r="F1147" s="38" t="str">
        <f>IF(Kundendaten!C1148="","",IF(Kundendaten!F1148="","",Kundendaten!F1148))</f>
        <v/>
      </c>
      <c r="G1147" s="37" t="str">
        <f>IF(Kundendaten!C1148="","",IF(Kundendaten!G1148="","",Kundendaten!G1148))</f>
        <v/>
      </c>
      <c r="H1147" s="38" t="str">
        <f>IF(Kundendaten!C1148="","",IF(Kundendaten!H1148="","",Kundendaten!H1148))</f>
        <v/>
      </c>
      <c r="I1147" s="37" t="str">
        <f>IF(Kundendaten!C1148="","",IF(Kundendaten!I1148="","",IF(OR(UPPER(Kundendaten!I1148)="D",UPPER(Kundendaten!I1148)="DE",UPPER(Kundendaten!I1148)="DEU",UPPER(Kundendaten!I1148)="DEUTSCHLAND",UPPER(Kundendaten!I1148)="GERMANY",UPPER(Kundendaten!I1148)="GER"),"",IFERROR(UPPER(VLOOKUP(UPPER(Kundendaten!I1148),Laendercodes!$A:$B,2,FALSE())),UPPER(Kundendaten!I1148)))))</f>
        <v/>
      </c>
      <c r="J1147" s="59" t="str">
        <f>IF(Kundendaten!C1148="","",Einstellungen!$C$9-Kundendaten!J1148)</f>
        <v/>
      </c>
      <c r="K1147" s="37" t="str">
        <f>IF(Kundendaten!C1148="","",IF(J1147&lt;0,-1,IF(J1147&gt;Einstellungen!$C$11,0,IF(J1147&lt;=Einstellungen!$D$15,5,IF(J1147&lt;=Einstellungen!$D$16,4,IF(J1147&lt;=Einstellungen!$D$17,3,IF(J1147&lt;=Einstellungen!$D$18,2,1)))))))</f>
        <v/>
      </c>
      <c r="L1147" s="37" t="str">
        <f>IF(Kundendaten!C1148="","",IF(J1147&lt;0,-1,IF(J1147&gt;Einstellungen!$C$11,0,IF(Kundendaten!K1148&gt;=Einstellungen!$C$24,5,IF(Kundendaten!K1148&gt;=Einstellungen!$C$25,4,IF(Kundendaten!K1148&gt;=Einstellungen!$C$26,3,IF(Kundendaten!K1148&gt;=Einstellungen!$C$27,2,1)))))))</f>
        <v/>
      </c>
      <c r="M1147" s="37" t="str">
        <f>IF(Kundendaten!C1148="","",IF(J1147&lt;0,-1,IF(J1147&gt;Einstellungen!$C$11,0,IF(Kundendaten!L1148&gt;=Einstellungen!$C$32,5,IF(Kundendaten!L1148&gt;=Einstellungen!$C$33,4,IF(Kundendaten!L1148&gt;=Einstellungen!$C$34,3,IF(Kundendaten!L1148&gt;=Einstellungen!$C$35,2,1)))))))</f>
        <v/>
      </c>
      <c r="N1147" s="37" t="str">
        <f>IF(Kundendaten!C1148="","",IF(K1147=-1,"",IF(K1147=0,0,IF(SUM(Einstellungen!$G$15,Einstellungen!$G$24,Einstellungen!$G$32)&lt;&gt;100,"—",ROUND((K1147*Einstellungen!$G$15+L1147*Einstellungen!$G$24+M1147*Einstellungen!$G$32)/100,1)))))</f>
        <v/>
      </c>
      <c r="O1147" s="37" t="str">
        <f>IF(Kundendaten!C1148="","",IF(K1147=-1,"⚠ Datenfehler",IF(K1147=0,"Inaktiv",IF(SUM(Einstellungen!$G$15,Einstellungen!$G$24,Einstellungen!$G$32)&lt;&gt;100,"—",IF(N1147&gt;=4,"Champion",IF(N1147&gt;=3,"Entwicklung",IF(N1147&gt;=2,"Gefährdet","Abwanderung")))))))</f>
        <v/>
      </c>
    </row>
    <row r="1148" spans="2:15" ht="14.25" customHeight="1" x14ac:dyDescent="0.35">
      <c r="B1148" s="37" t="str">
        <f>IF(Kundendaten!C1149="","",Kundendaten!B1149)</f>
        <v/>
      </c>
      <c r="C1148" s="38" t="str">
        <f>IF(Kundendaten!C1149="","",IF(Kundendaten!C1149="","",Kundendaten!C1149))</f>
        <v/>
      </c>
      <c r="D1148" s="38" t="str">
        <f>IF(Kundendaten!C1149="","",IF(Kundendaten!D1149="","",Kundendaten!D1149))</f>
        <v/>
      </c>
      <c r="E1148" s="38" t="str">
        <f>IF(Kundendaten!C1149="","",IF(Kundendaten!E1149="","",Kundendaten!E1149))</f>
        <v/>
      </c>
      <c r="F1148" s="38" t="str">
        <f>IF(Kundendaten!C1149="","",IF(Kundendaten!F1149="","",Kundendaten!F1149))</f>
        <v/>
      </c>
      <c r="G1148" s="37" t="str">
        <f>IF(Kundendaten!C1149="","",IF(Kundendaten!G1149="","",Kundendaten!G1149))</f>
        <v/>
      </c>
      <c r="H1148" s="38" t="str">
        <f>IF(Kundendaten!C1149="","",IF(Kundendaten!H1149="","",Kundendaten!H1149))</f>
        <v/>
      </c>
      <c r="I1148" s="37" t="str">
        <f>IF(Kundendaten!C1149="","",IF(Kundendaten!I1149="","",IF(OR(UPPER(Kundendaten!I1149)="D",UPPER(Kundendaten!I1149)="DE",UPPER(Kundendaten!I1149)="DEU",UPPER(Kundendaten!I1149)="DEUTSCHLAND",UPPER(Kundendaten!I1149)="GERMANY",UPPER(Kundendaten!I1149)="GER"),"",IFERROR(UPPER(VLOOKUP(UPPER(Kundendaten!I1149),Laendercodes!$A:$B,2,FALSE())),UPPER(Kundendaten!I1149)))))</f>
        <v/>
      </c>
      <c r="J1148" s="59" t="str">
        <f>IF(Kundendaten!C1149="","",Einstellungen!$C$9-Kundendaten!J1149)</f>
        <v/>
      </c>
      <c r="K1148" s="37" t="str">
        <f>IF(Kundendaten!C1149="","",IF(J1148&lt;0,-1,IF(J1148&gt;Einstellungen!$C$11,0,IF(J1148&lt;=Einstellungen!$D$15,5,IF(J1148&lt;=Einstellungen!$D$16,4,IF(J1148&lt;=Einstellungen!$D$17,3,IF(J1148&lt;=Einstellungen!$D$18,2,1)))))))</f>
        <v/>
      </c>
      <c r="L1148" s="37" t="str">
        <f>IF(Kundendaten!C1149="","",IF(J1148&lt;0,-1,IF(J1148&gt;Einstellungen!$C$11,0,IF(Kundendaten!K1149&gt;=Einstellungen!$C$24,5,IF(Kundendaten!K1149&gt;=Einstellungen!$C$25,4,IF(Kundendaten!K1149&gt;=Einstellungen!$C$26,3,IF(Kundendaten!K1149&gt;=Einstellungen!$C$27,2,1)))))))</f>
        <v/>
      </c>
      <c r="M1148" s="37" t="str">
        <f>IF(Kundendaten!C1149="","",IF(J1148&lt;0,-1,IF(J1148&gt;Einstellungen!$C$11,0,IF(Kundendaten!L1149&gt;=Einstellungen!$C$32,5,IF(Kundendaten!L1149&gt;=Einstellungen!$C$33,4,IF(Kundendaten!L1149&gt;=Einstellungen!$C$34,3,IF(Kundendaten!L1149&gt;=Einstellungen!$C$35,2,1)))))))</f>
        <v/>
      </c>
      <c r="N1148" s="37" t="str">
        <f>IF(Kundendaten!C1149="","",IF(K1148=-1,"",IF(K1148=0,0,IF(SUM(Einstellungen!$G$15,Einstellungen!$G$24,Einstellungen!$G$32)&lt;&gt;100,"—",ROUND((K1148*Einstellungen!$G$15+L1148*Einstellungen!$G$24+M1148*Einstellungen!$G$32)/100,1)))))</f>
        <v/>
      </c>
      <c r="O1148" s="37" t="str">
        <f>IF(Kundendaten!C1149="","",IF(K1148=-1,"⚠ Datenfehler",IF(K1148=0,"Inaktiv",IF(SUM(Einstellungen!$G$15,Einstellungen!$G$24,Einstellungen!$G$32)&lt;&gt;100,"—",IF(N1148&gt;=4,"Champion",IF(N1148&gt;=3,"Entwicklung",IF(N1148&gt;=2,"Gefährdet","Abwanderung")))))))</f>
        <v/>
      </c>
    </row>
    <row r="1149" spans="2:15" ht="14.25" customHeight="1" x14ac:dyDescent="0.35">
      <c r="B1149" s="37" t="str">
        <f>IF(Kundendaten!C1150="","",Kundendaten!B1150)</f>
        <v/>
      </c>
      <c r="C1149" s="38" t="str">
        <f>IF(Kundendaten!C1150="","",IF(Kundendaten!C1150="","",Kundendaten!C1150))</f>
        <v/>
      </c>
      <c r="D1149" s="38" t="str">
        <f>IF(Kundendaten!C1150="","",IF(Kundendaten!D1150="","",Kundendaten!D1150))</f>
        <v/>
      </c>
      <c r="E1149" s="38" t="str">
        <f>IF(Kundendaten!C1150="","",IF(Kundendaten!E1150="","",Kundendaten!E1150))</f>
        <v/>
      </c>
      <c r="F1149" s="38" t="str">
        <f>IF(Kundendaten!C1150="","",IF(Kundendaten!F1150="","",Kundendaten!F1150))</f>
        <v/>
      </c>
      <c r="G1149" s="37" t="str">
        <f>IF(Kundendaten!C1150="","",IF(Kundendaten!G1150="","",Kundendaten!G1150))</f>
        <v/>
      </c>
      <c r="H1149" s="38" t="str">
        <f>IF(Kundendaten!C1150="","",IF(Kundendaten!H1150="","",Kundendaten!H1150))</f>
        <v/>
      </c>
      <c r="I1149" s="37" t="str">
        <f>IF(Kundendaten!C1150="","",IF(Kundendaten!I1150="","",IF(OR(UPPER(Kundendaten!I1150)="D",UPPER(Kundendaten!I1150)="DE",UPPER(Kundendaten!I1150)="DEU",UPPER(Kundendaten!I1150)="DEUTSCHLAND",UPPER(Kundendaten!I1150)="GERMANY",UPPER(Kundendaten!I1150)="GER"),"",IFERROR(UPPER(VLOOKUP(UPPER(Kundendaten!I1150),Laendercodes!$A:$B,2,FALSE())),UPPER(Kundendaten!I1150)))))</f>
        <v/>
      </c>
      <c r="J1149" s="59" t="str">
        <f>IF(Kundendaten!C1150="","",Einstellungen!$C$9-Kundendaten!J1150)</f>
        <v/>
      </c>
      <c r="K1149" s="37" t="str">
        <f>IF(Kundendaten!C1150="","",IF(J1149&lt;0,-1,IF(J1149&gt;Einstellungen!$C$11,0,IF(J1149&lt;=Einstellungen!$D$15,5,IF(J1149&lt;=Einstellungen!$D$16,4,IF(J1149&lt;=Einstellungen!$D$17,3,IF(J1149&lt;=Einstellungen!$D$18,2,1)))))))</f>
        <v/>
      </c>
      <c r="L1149" s="37" t="str">
        <f>IF(Kundendaten!C1150="","",IF(J1149&lt;0,-1,IF(J1149&gt;Einstellungen!$C$11,0,IF(Kundendaten!K1150&gt;=Einstellungen!$C$24,5,IF(Kundendaten!K1150&gt;=Einstellungen!$C$25,4,IF(Kundendaten!K1150&gt;=Einstellungen!$C$26,3,IF(Kundendaten!K1150&gt;=Einstellungen!$C$27,2,1)))))))</f>
        <v/>
      </c>
      <c r="M1149" s="37" t="str">
        <f>IF(Kundendaten!C1150="","",IF(J1149&lt;0,-1,IF(J1149&gt;Einstellungen!$C$11,0,IF(Kundendaten!L1150&gt;=Einstellungen!$C$32,5,IF(Kundendaten!L1150&gt;=Einstellungen!$C$33,4,IF(Kundendaten!L1150&gt;=Einstellungen!$C$34,3,IF(Kundendaten!L1150&gt;=Einstellungen!$C$35,2,1)))))))</f>
        <v/>
      </c>
      <c r="N1149" s="37" t="str">
        <f>IF(Kundendaten!C1150="","",IF(K1149=-1,"",IF(K1149=0,0,IF(SUM(Einstellungen!$G$15,Einstellungen!$G$24,Einstellungen!$G$32)&lt;&gt;100,"—",ROUND((K1149*Einstellungen!$G$15+L1149*Einstellungen!$G$24+M1149*Einstellungen!$G$32)/100,1)))))</f>
        <v/>
      </c>
      <c r="O1149" s="37" t="str">
        <f>IF(Kundendaten!C1150="","",IF(K1149=-1,"⚠ Datenfehler",IF(K1149=0,"Inaktiv",IF(SUM(Einstellungen!$G$15,Einstellungen!$G$24,Einstellungen!$G$32)&lt;&gt;100,"—",IF(N1149&gt;=4,"Champion",IF(N1149&gt;=3,"Entwicklung",IF(N1149&gt;=2,"Gefährdet","Abwanderung")))))))</f>
        <v/>
      </c>
    </row>
    <row r="1150" spans="2:15" ht="14.25" customHeight="1" x14ac:dyDescent="0.35">
      <c r="B1150" s="37" t="str">
        <f>IF(Kundendaten!C1151="","",Kundendaten!B1151)</f>
        <v/>
      </c>
      <c r="C1150" s="38" t="str">
        <f>IF(Kundendaten!C1151="","",IF(Kundendaten!C1151="","",Kundendaten!C1151))</f>
        <v/>
      </c>
      <c r="D1150" s="38" t="str">
        <f>IF(Kundendaten!C1151="","",IF(Kundendaten!D1151="","",Kundendaten!D1151))</f>
        <v/>
      </c>
      <c r="E1150" s="38" t="str">
        <f>IF(Kundendaten!C1151="","",IF(Kundendaten!E1151="","",Kundendaten!E1151))</f>
        <v/>
      </c>
      <c r="F1150" s="38" t="str">
        <f>IF(Kundendaten!C1151="","",IF(Kundendaten!F1151="","",Kundendaten!F1151))</f>
        <v/>
      </c>
      <c r="G1150" s="37" t="str">
        <f>IF(Kundendaten!C1151="","",IF(Kundendaten!G1151="","",Kundendaten!G1151))</f>
        <v/>
      </c>
      <c r="H1150" s="38" t="str">
        <f>IF(Kundendaten!C1151="","",IF(Kundendaten!H1151="","",Kundendaten!H1151))</f>
        <v/>
      </c>
      <c r="I1150" s="37" t="str">
        <f>IF(Kundendaten!C1151="","",IF(Kundendaten!I1151="","",IF(OR(UPPER(Kundendaten!I1151)="D",UPPER(Kundendaten!I1151)="DE",UPPER(Kundendaten!I1151)="DEU",UPPER(Kundendaten!I1151)="DEUTSCHLAND",UPPER(Kundendaten!I1151)="GERMANY",UPPER(Kundendaten!I1151)="GER"),"",IFERROR(UPPER(VLOOKUP(UPPER(Kundendaten!I1151),Laendercodes!$A:$B,2,FALSE())),UPPER(Kundendaten!I1151)))))</f>
        <v/>
      </c>
      <c r="J1150" s="59" t="str">
        <f>IF(Kundendaten!C1151="","",Einstellungen!$C$9-Kundendaten!J1151)</f>
        <v/>
      </c>
      <c r="K1150" s="37" t="str">
        <f>IF(Kundendaten!C1151="","",IF(J1150&lt;0,-1,IF(J1150&gt;Einstellungen!$C$11,0,IF(J1150&lt;=Einstellungen!$D$15,5,IF(J1150&lt;=Einstellungen!$D$16,4,IF(J1150&lt;=Einstellungen!$D$17,3,IF(J1150&lt;=Einstellungen!$D$18,2,1)))))))</f>
        <v/>
      </c>
      <c r="L1150" s="37" t="str">
        <f>IF(Kundendaten!C1151="","",IF(J1150&lt;0,-1,IF(J1150&gt;Einstellungen!$C$11,0,IF(Kundendaten!K1151&gt;=Einstellungen!$C$24,5,IF(Kundendaten!K1151&gt;=Einstellungen!$C$25,4,IF(Kundendaten!K1151&gt;=Einstellungen!$C$26,3,IF(Kundendaten!K1151&gt;=Einstellungen!$C$27,2,1)))))))</f>
        <v/>
      </c>
      <c r="M1150" s="37" t="str">
        <f>IF(Kundendaten!C1151="","",IF(J1150&lt;0,-1,IF(J1150&gt;Einstellungen!$C$11,0,IF(Kundendaten!L1151&gt;=Einstellungen!$C$32,5,IF(Kundendaten!L1151&gt;=Einstellungen!$C$33,4,IF(Kundendaten!L1151&gt;=Einstellungen!$C$34,3,IF(Kundendaten!L1151&gt;=Einstellungen!$C$35,2,1)))))))</f>
        <v/>
      </c>
      <c r="N1150" s="37" t="str">
        <f>IF(Kundendaten!C1151="","",IF(K1150=-1,"",IF(K1150=0,0,IF(SUM(Einstellungen!$G$15,Einstellungen!$G$24,Einstellungen!$G$32)&lt;&gt;100,"—",ROUND((K1150*Einstellungen!$G$15+L1150*Einstellungen!$G$24+M1150*Einstellungen!$G$32)/100,1)))))</f>
        <v/>
      </c>
      <c r="O1150" s="37" t="str">
        <f>IF(Kundendaten!C1151="","",IF(K1150=-1,"⚠ Datenfehler",IF(K1150=0,"Inaktiv",IF(SUM(Einstellungen!$G$15,Einstellungen!$G$24,Einstellungen!$G$32)&lt;&gt;100,"—",IF(N1150&gt;=4,"Champion",IF(N1150&gt;=3,"Entwicklung",IF(N1150&gt;=2,"Gefährdet","Abwanderung")))))))</f>
        <v/>
      </c>
    </row>
    <row r="1151" spans="2:15" ht="14.25" customHeight="1" x14ac:dyDescent="0.35">
      <c r="B1151" s="37" t="str">
        <f>IF(Kundendaten!C1152="","",Kundendaten!B1152)</f>
        <v/>
      </c>
      <c r="C1151" s="38" t="str">
        <f>IF(Kundendaten!C1152="","",IF(Kundendaten!C1152="","",Kundendaten!C1152))</f>
        <v/>
      </c>
      <c r="D1151" s="38" t="str">
        <f>IF(Kundendaten!C1152="","",IF(Kundendaten!D1152="","",Kundendaten!D1152))</f>
        <v/>
      </c>
      <c r="E1151" s="38" t="str">
        <f>IF(Kundendaten!C1152="","",IF(Kundendaten!E1152="","",Kundendaten!E1152))</f>
        <v/>
      </c>
      <c r="F1151" s="38" t="str">
        <f>IF(Kundendaten!C1152="","",IF(Kundendaten!F1152="","",Kundendaten!F1152))</f>
        <v/>
      </c>
      <c r="G1151" s="37" t="str">
        <f>IF(Kundendaten!C1152="","",IF(Kundendaten!G1152="","",Kundendaten!G1152))</f>
        <v/>
      </c>
      <c r="H1151" s="38" t="str">
        <f>IF(Kundendaten!C1152="","",IF(Kundendaten!H1152="","",Kundendaten!H1152))</f>
        <v/>
      </c>
      <c r="I1151" s="37" t="str">
        <f>IF(Kundendaten!C1152="","",IF(Kundendaten!I1152="","",IF(OR(UPPER(Kundendaten!I1152)="D",UPPER(Kundendaten!I1152)="DE",UPPER(Kundendaten!I1152)="DEU",UPPER(Kundendaten!I1152)="DEUTSCHLAND",UPPER(Kundendaten!I1152)="GERMANY",UPPER(Kundendaten!I1152)="GER"),"",IFERROR(UPPER(VLOOKUP(UPPER(Kundendaten!I1152),Laendercodes!$A:$B,2,FALSE())),UPPER(Kundendaten!I1152)))))</f>
        <v/>
      </c>
      <c r="J1151" s="59" t="str">
        <f>IF(Kundendaten!C1152="","",Einstellungen!$C$9-Kundendaten!J1152)</f>
        <v/>
      </c>
      <c r="K1151" s="37" t="str">
        <f>IF(Kundendaten!C1152="","",IF(J1151&lt;0,-1,IF(J1151&gt;Einstellungen!$C$11,0,IF(J1151&lt;=Einstellungen!$D$15,5,IF(J1151&lt;=Einstellungen!$D$16,4,IF(J1151&lt;=Einstellungen!$D$17,3,IF(J1151&lt;=Einstellungen!$D$18,2,1)))))))</f>
        <v/>
      </c>
      <c r="L1151" s="37" t="str">
        <f>IF(Kundendaten!C1152="","",IF(J1151&lt;0,-1,IF(J1151&gt;Einstellungen!$C$11,0,IF(Kundendaten!K1152&gt;=Einstellungen!$C$24,5,IF(Kundendaten!K1152&gt;=Einstellungen!$C$25,4,IF(Kundendaten!K1152&gt;=Einstellungen!$C$26,3,IF(Kundendaten!K1152&gt;=Einstellungen!$C$27,2,1)))))))</f>
        <v/>
      </c>
      <c r="M1151" s="37" t="str">
        <f>IF(Kundendaten!C1152="","",IF(J1151&lt;0,-1,IF(J1151&gt;Einstellungen!$C$11,0,IF(Kundendaten!L1152&gt;=Einstellungen!$C$32,5,IF(Kundendaten!L1152&gt;=Einstellungen!$C$33,4,IF(Kundendaten!L1152&gt;=Einstellungen!$C$34,3,IF(Kundendaten!L1152&gt;=Einstellungen!$C$35,2,1)))))))</f>
        <v/>
      </c>
      <c r="N1151" s="37" t="str">
        <f>IF(Kundendaten!C1152="","",IF(K1151=-1,"",IF(K1151=0,0,IF(SUM(Einstellungen!$G$15,Einstellungen!$G$24,Einstellungen!$G$32)&lt;&gt;100,"—",ROUND((K1151*Einstellungen!$G$15+L1151*Einstellungen!$G$24+M1151*Einstellungen!$G$32)/100,1)))))</f>
        <v/>
      </c>
      <c r="O1151" s="37" t="str">
        <f>IF(Kundendaten!C1152="","",IF(K1151=-1,"⚠ Datenfehler",IF(K1151=0,"Inaktiv",IF(SUM(Einstellungen!$G$15,Einstellungen!$G$24,Einstellungen!$G$32)&lt;&gt;100,"—",IF(N1151&gt;=4,"Champion",IF(N1151&gt;=3,"Entwicklung",IF(N1151&gt;=2,"Gefährdet","Abwanderung")))))))</f>
        <v/>
      </c>
    </row>
    <row r="1152" spans="2:15" ht="14.25" customHeight="1" x14ac:dyDescent="0.35">
      <c r="B1152" s="37" t="str">
        <f>IF(Kundendaten!C1153="","",Kundendaten!B1153)</f>
        <v/>
      </c>
      <c r="C1152" s="38" t="str">
        <f>IF(Kundendaten!C1153="","",IF(Kundendaten!C1153="","",Kundendaten!C1153))</f>
        <v/>
      </c>
      <c r="D1152" s="38" t="str">
        <f>IF(Kundendaten!C1153="","",IF(Kundendaten!D1153="","",Kundendaten!D1153))</f>
        <v/>
      </c>
      <c r="E1152" s="38" t="str">
        <f>IF(Kundendaten!C1153="","",IF(Kundendaten!E1153="","",Kundendaten!E1153))</f>
        <v/>
      </c>
      <c r="F1152" s="38" t="str">
        <f>IF(Kundendaten!C1153="","",IF(Kundendaten!F1153="","",Kundendaten!F1153))</f>
        <v/>
      </c>
      <c r="G1152" s="37" t="str">
        <f>IF(Kundendaten!C1153="","",IF(Kundendaten!G1153="","",Kundendaten!G1153))</f>
        <v/>
      </c>
      <c r="H1152" s="38" t="str">
        <f>IF(Kundendaten!C1153="","",IF(Kundendaten!H1153="","",Kundendaten!H1153))</f>
        <v/>
      </c>
      <c r="I1152" s="37" t="str">
        <f>IF(Kundendaten!C1153="","",IF(Kundendaten!I1153="","",IF(OR(UPPER(Kundendaten!I1153)="D",UPPER(Kundendaten!I1153)="DE",UPPER(Kundendaten!I1153)="DEU",UPPER(Kundendaten!I1153)="DEUTSCHLAND",UPPER(Kundendaten!I1153)="GERMANY",UPPER(Kundendaten!I1153)="GER"),"",IFERROR(UPPER(VLOOKUP(UPPER(Kundendaten!I1153),Laendercodes!$A:$B,2,FALSE())),UPPER(Kundendaten!I1153)))))</f>
        <v/>
      </c>
      <c r="J1152" s="59" t="str">
        <f>IF(Kundendaten!C1153="","",Einstellungen!$C$9-Kundendaten!J1153)</f>
        <v/>
      </c>
      <c r="K1152" s="37" t="str">
        <f>IF(Kundendaten!C1153="","",IF(J1152&lt;0,-1,IF(J1152&gt;Einstellungen!$C$11,0,IF(J1152&lt;=Einstellungen!$D$15,5,IF(J1152&lt;=Einstellungen!$D$16,4,IF(J1152&lt;=Einstellungen!$D$17,3,IF(J1152&lt;=Einstellungen!$D$18,2,1)))))))</f>
        <v/>
      </c>
      <c r="L1152" s="37" t="str">
        <f>IF(Kundendaten!C1153="","",IF(J1152&lt;0,-1,IF(J1152&gt;Einstellungen!$C$11,0,IF(Kundendaten!K1153&gt;=Einstellungen!$C$24,5,IF(Kundendaten!K1153&gt;=Einstellungen!$C$25,4,IF(Kundendaten!K1153&gt;=Einstellungen!$C$26,3,IF(Kundendaten!K1153&gt;=Einstellungen!$C$27,2,1)))))))</f>
        <v/>
      </c>
      <c r="M1152" s="37" t="str">
        <f>IF(Kundendaten!C1153="","",IF(J1152&lt;0,-1,IF(J1152&gt;Einstellungen!$C$11,0,IF(Kundendaten!L1153&gt;=Einstellungen!$C$32,5,IF(Kundendaten!L1153&gt;=Einstellungen!$C$33,4,IF(Kundendaten!L1153&gt;=Einstellungen!$C$34,3,IF(Kundendaten!L1153&gt;=Einstellungen!$C$35,2,1)))))))</f>
        <v/>
      </c>
      <c r="N1152" s="37" t="str">
        <f>IF(Kundendaten!C1153="","",IF(K1152=-1,"",IF(K1152=0,0,IF(SUM(Einstellungen!$G$15,Einstellungen!$G$24,Einstellungen!$G$32)&lt;&gt;100,"—",ROUND((K1152*Einstellungen!$G$15+L1152*Einstellungen!$G$24+M1152*Einstellungen!$G$32)/100,1)))))</f>
        <v/>
      </c>
      <c r="O1152" s="37" t="str">
        <f>IF(Kundendaten!C1153="","",IF(K1152=-1,"⚠ Datenfehler",IF(K1152=0,"Inaktiv",IF(SUM(Einstellungen!$G$15,Einstellungen!$G$24,Einstellungen!$G$32)&lt;&gt;100,"—",IF(N1152&gt;=4,"Champion",IF(N1152&gt;=3,"Entwicklung",IF(N1152&gt;=2,"Gefährdet","Abwanderung")))))))</f>
        <v/>
      </c>
    </row>
    <row r="1153" spans="2:15" ht="14.25" customHeight="1" x14ac:dyDescent="0.35">
      <c r="B1153" s="37" t="str">
        <f>IF(Kundendaten!C1154="","",Kundendaten!B1154)</f>
        <v/>
      </c>
      <c r="C1153" s="38" t="str">
        <f>IF(Kundendaten!C1154="","",IF(Kundendaten!C1154="","",Kundendaten!C1154))</f>
        <v/>
      </c>
      <c r="D1153" s="38" t="str">
        <f>IF(Kundendaten!C1154="","",IF(Kundendaten!D1154="","",Kundendaten!D1154))</f>
        <v/>
      </c>
      <c r="E1153" s="38" t="str">
        <f>IF(Kundendaten!C1154="","",IF(Kundendaten!E1154="","",Kundendaten!E1154))</f>
        <v/>
      </c>
      <c r="F1153" s="38" t="str">
        <f>IF(Kundendaten!C1154="","",IF(Kundendaten!F1154="","",Kundendaten!F1154))</f>
        <v/>
      </c>
      <c r="G1153" s="37" t="str">
        <f>IF(Kundendaten!C1154="","",IF(Kundendaten!G1154="","",Kundendaten!G1154))</f>
        <v/>
      </c>
      <c r="H1153" s="38" t="str">
        <f>IF(Kundendaten!C1154="","",IF(Kundendaten!H1154="","",Kundendaten!H1154))</f>
        <v/>
      </c>
      <c r="I1153" s="37" t="str">
        <f>IF(Kundendaten!C1154="","",IF(Kundendaten!I1154="","",IF(OR(UPPER(Kundendaten!I1154)="D",UPPER(Kundendaten!I1154)="DE",UPPER(Kundendaten!I1154)="DEU",UPPER(Kundendaten!I1154)="DEUTSCHLAND",UPPER(Kundendaten!I1154)="GERMANY",UPPER(Kundendaten!I1154)="GER"),"",IFERROR(UPPER(VLOOKUP(UPPER(Kundendaten!I1154),Laendercodes!$A:$B,2,FALSE())),UPPER(Kundendaten!I1154)))))</f>
        <v/>
      </c>
      <c r="J1153" s="59" t="str">
        <f>IF(Kundendaten!C1154="","",Einstellungen!$C$9-Kundendaten!J1154)</f>
        <v/>
      </c>
      <c r="K1153" s="37" t="str">
        <f>IF(Kundendaten!C1154="","",IF(J1153&lt;0,-1,IF(J1153&gt;Einstellungen!$C$11,0,IF(J1153&lt;=Einstellungen!$D$15,5,IF(J1153&lt;=Einstellungen!$D$16,4,IF(J1153&lt;=Einstellungen!$D$17,3,IF(J1153&lt;=Einstellungen!$D$18,2,1)))))))</f>
        <v/>
      </c>
      <c r="L1153" s="37" t="str">
        <f>IF(Kundendaten!C1154="","",IF(J1153&lt;0,-1,IF(J1153&gt;Einstellungen!$C$11,0,IF(Kundendaten!K1154&gt;=Einstellungen!$C$24,5,IF(Kundendaten!K1154&gt;=Einstellungen!$C$25,4,IF(Kundendaten!K1154&gt;=Einstellungen!$C$26,3,IF(Kundendaten!K1154&gt;=Einstellungen!$C$27,2,1)))))))</f>
        <v/>
      </c>
      <c r="M1153" s="37" t="str">
        <f>IF(Kundendaten!C1154="","",IF(J1153&lt;0,-1,IF(J1153&gt;Einstellungen!$C$11,0,IF(Kundendaten!L1154&gt;=Einstellungen!$C$32,5,IF(Kundendaten!L1154&gt;=Einstellungen!$C$33,4,IF(Kundendaten!L1154&gt;=Einstellungen!$C$34,3,IF(Kundendaten!L1154&gt;=Einstellungen!$C$35,2,1)))))))</f>
        <v/>
      </c>
      <c r="N1153" s="37" t="str">
        <f>IF(Kundendaten!C1154="","",IF(K1153=-1,"",IF(K1153=0,0,IF(SUM(Einstellungen!$G$15,Einstellungen!$G$24,Einstellungen!$G$32)&lt;&gt;100,"—",ROUND((K1153*Einstellungen!$G$15+L1153*Einstellungen!$G$24+M1153*Einstellungen!$G$32)/100,1)))))</f>
        <v/>
      </c>
      <c r="O1153" s="37" t="str">
        <f>IF(Kundendaten!C1154="","",IF(K1153=-1,"⚠ Datenfehler",IF(K1153=0,"Inaktiv",IF(SUM(Einstellungen!$G$15,Einstellungen!$G$24,Einstellungen!$G$32)&lt;&gt;100,"—",IF(N1153&gt;=4,"Champion",IF(N1153&gt;=3,"Entwicklung",IF(N1153&gt;=2,"Gefährdet","Abwanderung")))))))</f>
        <v/>
      </c>
    </row>
    <row r="1154" spans="2:15" ht="14.25" customHeight="1" x14ac:dyDescent="0.35">
      <c r="B1154" s="37" t="str">
        <f>IF(Kundendaten!C1155="","",Kundendaten!B1155)</f>
        <v/>
      </c>
      <c r="C1154" s="38" t="str">
        <f>IF(Kundendaten!C1155="","",IF(Kundendaten!C1155="","",Kundendaten!C1155))</f>
        <v/>
      </c>
      <c r="D1154" s="38" t="str">
        <f>IF(Kundendaten!C1155="","",IF(Kundendaten!D1155="","",Kundendaten!D1155))</f>
        <v/>
      </c>
      <c r="E1154" s="38" t="str">
        <f>IF(Kundendaten!C1155="","",IF(Kundendaten!E1155="","",Kundendaten!E1155))</f>
        <v/>
      </c>
      <c r="F1154" s="38" t="str">
        <f>IF(Kundendaten!C1155="","",IF(Kundendaten!F1155="","",Kundendaten!F1155))</f>
        <v/>
      </c>
      <c r="G1154" s="37" t="str">
        <f>IF(Kundendaten!C1155="","",IF(Kundendaten!G1155="","",Kundendaten!G1155))</f>
        <v/>
      </c>
      <c r="H1154" s="38" t="str">
        <f>IF(Kundendaten!C1155="","",IF(Kundendaten!H1155="","",Kundendaten!H1155))</f>
        <v/>
      </c>
      <c r="I1154" s="37" t="str">
        <f>IF(Kundendaten!C1155="","",IF(Kundendaten!I1155="","",IF(OR(UPPER(Kundendaten!I1155)="D",UPPER(Kundendaten!I1155)="DE",UPPER(Kundendaten!I1155)="DEU",UPPER(Kundendaten!I1155)="DEUTSCHLAND",UPPER(Kundendaten!I1155)="GERMANY",UPPER(Kundendaten!I1155)="GER"),"",IFERROR(UPPER(VLOOKUP(UPPER(Kundendaten!I1155),Laendercodes!$A:$B,2,FALSE())),UPPER(Kundendaten!I1155)))))</f>
        <v/>
      </c>
      <c r="J1154" s="59" t="str">
        <f>IF(Kundendaten!C1155="","",Einstellungen!$C$9-Kundendaten!J1155)</f>
        <v/>
      </c>
      <c r="K1154" s="37" t="str">
        <f>IF(Kundendaten!C1155="","",IF(J1154&lt;0,-1,IF(J1154&gt;Einstellungen!$C$11,0,IF(J1154&lt;=Einstellungen!$D$15,5,IF(J1154&lt;=Einstellungen!$D$16,4,IF(J1154&lt;=Einstellungen!$D$17,3,IF(J1154&lt;=Einstellungen!$D$18,2,1)))))))</f>
        <v/>
      </c>
      <c r="L1154" s="37" t="str">
        <f>IF(Kundendaten!C1155="","",IF(J1154&lt;0,-1,IF(J1154&gt;Einstellungen!$C$11,0,IF(Kundendaten!K1155&gt;=Einstellungen!$C$24,5,IF(Kundendaten!K1155&gt;=Einstellungen!$C$25,4,IF(Kundendaten!K1155&gt;=Einstellungen!$C$26,3,IF(Kundendaten!K1155&gt;=Einstellungen!$C$27,2,1)))))))</f>
        <v/>
      </c>
      <c r="M1154" s="37" t="str">
        <f>IF(Kundendaten!C1155="","",IF(J1154&lt;0,-1,IF(J1154&gt;Einstellungen!$C$11,0,IF(Kundendaten!L1155&gt;=Einstellungen!$C$32,5,IF(Kundendaten!L1155&gt;=Einstellungen!$C$33,4,IF(Kundendaten!L1155&gt;=Einstellungen!$C$34,3,IF(Kundendaten!L1155&gt;=Einstellungen!$C$35,2,1)))))))</f>
        <v/>
      </c>
      <c r="N1154" s="37" t="str">
        <f>IF(Kundendaten!C1155="","",IF(K1154=-1,"",IF(K1154=0,0,IF(SUM(Einstellungen!$G$15,Einstellungen!$G$24,Einstellungen!$G$32)&lt;&gt;100,"—",ROUND((K1154*Einstellungen!$G$15+L1154*Einstellungen!$G$24+M1154*Einstellungen!$G$32)/100,1)))))</f>
        <v/>
      </c>
      <c r="O1154" s="37" t="str">
        <f>IF(Kundendaten!C1155="","",IF(K1154=-1,"⚠ Datenfehler",IF(K1154=0,"Inaktiv",IF(SUM(Einstellungen!$G$15,Einstellungen!$G$24,Einstellungen!$G$32)&lt;&gt;100,"—",IF(N1154&gt;=4,"Champion",IF(N1154&gt;=3,"Entwicklung",IF(N1154&gt;=2,"Gefährdet","Abwanderung")))))))</f>
        <v/>
      </c>
    </row>
    <row r="1155" spans="2:15" ht="14.25" customHeight="1" x14ac:dyDescent="0.35">
      <c r="B1155" s="37" t="str">
        <f>IF(Kundendaten!C1156="","",Kundendaten!B1156)</f>
        <v/>
      </c>
      <c r="C1155" s="38" t="str">
        <f>IF(Kundendaten!C1156="","",IF(Kundendaten!C1156="","",Kundendaten!C1156))</f>
        <v/>
      </c>
      <c r="D1155" s="38" t="str">
        <f>IF(Kundendaten!C1156="","",IF(Kundendaten!D1156="","",Kundendaten!D1156))</f>
        <v/>
      </c>
      <c r="E1155" s="38" t="str">
        <f>IF(Kundendaten!C1156="","",IF(Kundendaten!E1156="","",Kundendaten!E1156))</f>
        <v/>
      </c>
      <c r="F1155" s="38" t="str">
        <f>IF(Kundendaten!C1156="","",IF(Kundendaten!F1156="","",Kundendaten!F1156))</f>
        <v/>
      </c>
      <c r="G1155" s="37" t="str">
        <f>IF(Kundendaten!C1156="","",IF(Kundendaten!G1156="","",Kundendaten!G1156))</f>
        <v/>
      </c>
      <c r="H1155" s="38" t="str">
        <f>IF(Kundendaten!C1156="","",IF(Kundendaten!H1156="","",Kundendaten!H1156))</f>
        <v/>
      </c>
      <c r="I1155" s="37" t="str">
        <f>IF(Kundendaten!C1156="","",IF(Kundendaten!I1156="","",IF(OR(UPPER(Kundendaten!I1156)="D",UPPER(Kundendaten!I1156)="DE",UPPER(Kundendaten!I1156)="DEU",UPPER(Kundendaten!I1156)="DEUTSCHLAND",UPPER(Kundendaten!I1156)="GERMANY",UPPER(Kundendaten!I1156)="GER"),"",IFERROR(UPPER(VLOOKUP(UPPER(Kundendaten!I1156),Laendercodes!$A:$B,2,FALSE())),UPPER(Kundendaten!I1156)))))</f>
        <v/>
      </c>
      <c r="J1155" s="59" t="str">
        <f>IF(Kundendaten!C1156="","",Einstellungen!$C$9-Kundendaten!J1156)</f>
        <v/>
      </c>
      <c r="K1155" s="37" t="str">
        <f>IF(Kundendaten!C1156="","",IF(J1155&lt;0,-1,IF(J1155&gt;Einstellungen!$C$11,0,IF(J1155&lt;=Einstellungen!$D$15,5,IF(J1155&lt;=Einstellungen!$D$16,4,IF(J1155&lt;=Einstellungen!$D$17,3,IF(J1155&lt;=Einstellungen!$D$18,2,1)))))))</f>
        <v/>
      </c>
      <c r="L1155" s="37" t="str">
        <f>IF(Kundendaten!C1156="","",IF(J1155&lt;0,-1,IF(J1155&gt;Einstellungen!$C$11,0,IF(Kundendaten!K1156&gt;=Einstellungen!$C$24,5,IF(Kundendaten!K1156&gt;=Einstellungen!$C$25,4,IF(Kundendaten!K1156&gt;=Einstellungen!$C$26,3,IF(Kundendaten!K1156&gt;=Einstellungen!$C$27,2,1)))))))</f>
        <v/>
      </c>
      <c r="M1155" s="37" t="str">
        <f>IF(Kundendaten!C1156="","",IF(J1155&lt;0,-1,IF(J1155&gt;Einstellungen!$C$11,0,IF(Kundendaten!L1156&gt;=Einstellungen!$C$32,5,IF(Kundendaten!L1156&gt;=Einstellungen!$C$33,4,IF(Kundendaten!L1156&gt;=Einstellungen!$C$34,3,IF(Kundendaten!L1156&gt;=Einstellungen!$C$35,2,1)))))))</f>
        <v/>
      </c>
      <c r="N1155" s="37" t="str">
        <f>IF(Kundendaten!C1156="","",IF(K1155=-1,"",IF(K1155=0,0,IF(SUM(Einstellungen!$G$15,Einstellungen!$G$24,Einstellungen!$G$32)&lt;&gt;100,"—",ROUND((K1155*Einstellungen!$G$15+L1155*Einstellungen!$G$24+M1155*Einstellungen!$G$32)/100,1)))))</f>
        <v/>
      </c>
      <c r="O1155" s="37" t="str">
        <f>IF(Kundendaten!C1156="","",IF(K1155=-1,"⚠ Datenfehler",IF(K1155=0,"Inaktiv",IF(SUM(Einstellungen!$G$15,Einstellungen!$G$24,Einstellungen!$G$32)&lt;&gt;100,"—",IF(N1155&gt;=4,"Champion",IF(N1155&gt;=3,"Entwicklung",IF(N1155&gt;=2,"Gefährdet","Abwanderung")))))))</f>
        <v/>
      </c>
    </row>
    <row r="1156" spans="2:15" ht="14.25" customHeight="1" x14ac:dyDescent="0.35">
      <c r="B1156" s="37" t="str">
        <f>IF(Kundendaten!C1157="","",Kundendaten!B1157)</f>
        <v/>
      </c>
      <c r="C1156" s="38" t="str">
        <f>IF(Kundendaten!C1157="","",IF(Kundendaten!C1157="","",Kundendaten!C1157))</f>
        <v/>
      </c>
      <c r="D1156" s="38" t="str">
        <f>IF(Kundendaten!C1157="","",IF(Kundendaten!D1157="","",Kundendaten!D1157))</f>
        <v/>
      </c>
      <c r="E1156" s="38" t="str">
        <f>IF(Kundendaten!C1157="","",IF(Kundendaten!E1157="","",Kundendaten!E1157))</f>
        <v/>
      </c>
      <c r="F1156" s="38" t="str">
        <f>IF(Kundendaten!C1157="","",IF(Kundendaten!F1157="","",Kundendaten!F1157))</f>
        <v/>
      </c>
      <c r="G1156" s="37" t="str">
        <f>IF(Kundendaten!C1157="","",IF(Kundendaten!G1157="","",Kundendaten!G1157))</f>
        <v/>
      </c>
      <c r="H1156" s="38" t="str">
        <f>IF(Kundendaten!C1157="","",IF(Kundendaten!H1157="","",Kundendaten!H1157))</f>
        <v/>
      </c>
      <c r="I1156" s="37" t="str">
        <f>IF(Kundendaten!C1157="","",IF(Kundendaten!I1157="","",IF(OR(UPPER(Kundendaten!I1157)="D",UPPER(Kundendaten!I1157)="DE",UPPER(Kundendaten!I1157)="DEU",UPPER(Kundendaten!I1157)="DEUTSCHLAND",UPPER(Kundendaten!I1157)="GERMANY",UPPER(Kundendaten!I1157)="GER"),"",IFERROR(UPPER(VLOOKUP(UPPER(Kundendaten!I1157),Laendercodes!$A:$B,2,FALSE())),UPPER(Kundendaten!I1157)))))</f>
        <v/>
      </c>
      <c r="J1156" s="59" t="str">
        <f>IF(Kundendaten!C1157="","",Einstellungen!$C$9-Kundendaten!J1157)</f>
        <v/>
      </c>
      <c r="K1156" s="37" t="str">
        <f>IF(Kundendaten!C1157="","",IF(J1156&lt;0,-1,IF(J1156&gt;Einstellungen!$C$11,0,IF(J1156&lt;=Einstellungen!$D$15,5,IF(J1156&lt;=Einstellungen!$D$16,4,IF(J1156&lt;=Einstellungen!$D$17,3,IF(J1156&lt;=Einstellungen!$D$18,2,1)))))))</f>
        <v/>
      </c>
      <c r="L1156" s="37" t="str">
        <f>IF(Kundendaten!C1157="","",IF(J1156&lt;0,-1,IF(J1156&gt;Einstellungen!$C$11,0,IF(Kundendaten!K1157&gt;=Einstellungen!$C$24,5,IF(Kundendaten!K1157&gt;=Einstellungen!$C$25,4,IF(Kundendaten!K1157&gt;=Einstellungen!$C$26,3,IF(Kundendaten!K1157&gt;=Einstellungen!$C$27,2,1)))))))</f>
        <v/>
      </c>
      <c r="M1156" s="37" t="str">
        <f>IF(Kundendaten!C1157="","",IF(J1156&lt;0,-1,IF(J1156&gt;Einstellungen!$C$11,0,IF(Kundendaten!L1157&gt;=Einstellungen!$C$32,5,IF(Kundendaten!L1157&gt;=Einstellungen!$C$33,4,IF(Kundendaten!L1157&gt;=Einstellungen!$C$34,3,IF(Kundendaten!L1157&gt;=Einstellungen!$C$35,2,1)))))))</f>
        <v/>
      </c>
      <c r="N1156" s="37" t="str">
        <f>IF(Kundendaten!C1157="","",IF(K1156=-1,"",IF(K1156=0,0,IF(SUM(Einstellungen!$G$15,Einstellungen!$G$24,Einstellungen!$G$32)&lt;&gt;100,"—",ROUND((K1156*Einstellungen!$G$15+L1156*Einstellungen!$G$24+M1156*Einstellungen!$G$32)/100,1)))))</f>
        <v/>
      </c>
      <c r="O1156" s="37" t="str">
        <f>IF(Kundendaten!C1157="","",IF(K1156=-1,"⚠ Datenfehler",IF(K1156=0,"Inaktiv",IF(SUM(Einstellungen!$G$15,Einstellungen!$G$24,Einstellungen!$G$32)&lt;&gt;100,"—",IF(N1156&gt;=4,"Champion",IF(N1156&gt;=3,"Entwicklung",IF(N1156&gt;=2,"Gefährdet","Abwanderung")))))))</f>
        <v/>
      </c>
    </row>
    <row r="1157" spans="2:15" ht="14.25" customHeight="1" x14ac:dyDescent="0.35">
      <c r="B1157" s="37" t="str">
        <f>IF(Kundendaten!C1158="","",Kundendaten!B1158)</f>
        <v/>
      </c>
      <c r="C1157" s="38" t="str">
        <f>IF(Kundendaten!C1158="","",IF(Kundendaten!C1158="","",Kundendaten!C1158))</f>
        <v/>
      </c>
      <c r="D1157" s="38" t="str">
        <f>IF(Kundendaten!C1158="","",IF(Kundendaten!D1158="","",Kundendaten!D1158))</f>
        <v/>
      </c>
      <c r="E1157" s="38" t="str">
        <f>IF(Kundendaten!C1158="","",IF(Kundendaten!E1158="","",Kundendaten!E1158))</f>
        <v/>
      </c>
      <c r="F1157" s="38" t="str">
        <f>IF(Kundendaten!C1158="","",IF(Kundendaten!F1158="","",Kundendaten!F1158))</f>
        <v/>
      </c>
      <c r="G1157" s="37" t="str">
        <f>IF(Kundendaten!C1158="","",IF(Kundendaten!G1158="","",Kundendaten!G1158))</f>
        <v/>
      </c>
      <c r="H1157" s="38" t="str">
        <f>IF(Kundendaten!C1158="","",IF(Kundendaten!H1158="","",Kundendaten!H1158))</f>
        <v/>
      </c>
      <c r="I1157" s="37" t="str">
        <f>IF(Kundendaten!C1158="","",IF(Kundendaten!I1158="","",IF(OR(UPPER(Kundendaten!I1158)="D",UPPER(Kundendaten!I1158)="DE",UPPER(Kundendaten!I1158)="DEU",UPPER(Kundendaten!I1158)="DEUTSCHLAND",UPPER(Kundendaten!I1158)="GERMANY",UPPER(Kundendaten!I1158)="GER"),"",IFERROR(UPPER(VLOOKUP(UPPER(Kundendaten!I1158),Laendercodes!$A:$B,2,FALSE())),UPPER(Kundendaten!I1158)))))</f>
        <v/>
      </c>
      <c r="J1157" s="59" t="str">
        <f>IF(Kundendaten!C1158="","",Einstellungen!$C$9-Kundendaten!J1158)</f>
        <v/>
      </c>
      <c r="K1157" s="37" t="str">
        <f>IF(Kundendaten!C1158="","",IF(J1157&lt;0,-1,IF(J1157&gt;Einstellungen!$C$11,0,IF(J1157&lt;=Einstellungen!$D$15,5,IF(J1157&lt;=Einstellungen!$D$16,4,IF(J1157&lt;=Einstellungen!$D$17,3,IF(J1157&lt;=Einstellungen!$D$18,2,1)))))))</f>
        <v/>
      </c>
      <c r="L1157" s="37" t="str">
        <f>IF(Kundendaten!C1158="","",IF(J1157&lt;0,-1,IF(J1157&gt;Einstellungen!$C$11,0,IF(Kundendaten!K1158&gt;=Einstellungen!$C$24,5,IF(Kundendaten!K1158&gt;=Einstellungen!$C$25,4,IF(Kundendaten!K1158&gt;=Einstellungen!$C$26,3,IF(Kundendaten!K1158&gt;=Einstellungen!$C$27,2,1)))))))</f>
        <v/>
      </c>
      <c r="M1157" s="37" t="str">
        <f>IF(Kundendaten!C1158="","",IF(J1157&lt;0,-1,IF(J1157&gt;Einstellungen!$C$11,0,IF(Kundendaten!L1158&gt;=Einstellungen!$C$32,5,IF(Kundendaten!L1158&gt;=Einstellungen!$C$33,4,IF(Kundendaten!L1158&gt;=Einstellungen!$C$34,3,IF(Kundendaten!L1158&gt;=Einstellungen!$C$35,2,1)))))))</f>
        <v/>
      </c>
      <c r="N1157" s="37" t="str">
        <f>IF(Kundendaten!C1158="","",IF(K1157=-1,"",IF(K1157=0,0,IF(SUM(Einstellungen!$G$15,Einstellungen!$G$24,Einstellungen!$G$32)&lt;&gt;100,"—",ROUND((K1157*Einstellungen!$G$15+L1157*Einstellungen!$G$24+M1157*Einstellungen!$G$32)/100,1)))))</f>
        <v/>
      </c>
      <c r="O1157" s="37" t="str">
        <f>IF(Kundendaten!C1158="","",IF(K1157=-1,"⚠ Datenfehler",IF(K1157=0,"Inaktiv",IF(SUM(Einstellungen!$G$15,Einstellungen!$G$24,Einstellungen!$G$32)&lt;&gt;100,"—",IF(N1157&gt;=4,"Champion",IF(N1157&gt;=3,"Entwicklung",IF(N1157&gt;=2,"Gefährdet","Abwanderung")))))))</f>
        <v/>
      </c>
    </row>
    <row r="1158" spans="2:15" ht="14.25" customHeight="1" x14ac:dyDescent="0.35">
      <c r="B1158" s="37" t="str">
        <f>IF(Kundendaten!C1159="","",Kundendaten!B1159)</f>
        <v/>
      </c>
      <c r="C1158" s="38" t="str">
        <f>IF(Kundendaten!C1159="","",IF(Kundendaten!C1159="","",Kundendaten!C1159))</f>
        <v/>
      </c>
      <c r="D1158" s="38" t="str">
        <f>IF(Kundendaten!C1159="","",IF(Kundendaten!D1159="","",Kundendaten!D1159))</f>
        <v/>
      </c>
      <c r="E1158" s="38" t="str">
        <f>IF(Kundendaten!C1159="","",IF(Kundendaten!E1159="","",Kundendaten!E1159))</f>
        <v/>
      </c>
      <c r="F1158" s="38" t="str">
        <f>IF(Kundendaten!C1159="","",IF(Kundendaten!F1159="","",Kundendaten!F1159))</f>
        <v/>
      </c>
      <c r="G1158" s="37" t="str">
        <f>IF(Kundendaten!C1159="","",IF(Kundendaten!G1159="","",Kundendaten!G1159))</f>
        <v/>
      </c>
      <c r="H1158" s="38" t="str">
        <f>IF(Kundendaten!C1159="","",IF(Kundendaten!H1159="","",Kundendaten!H1159))</f>
        <v/>
      </c>
      <c r="I1158" s="37" t="str">
        <f>IF(Kundendaten!C1159="","",IF(Kundendaten!I1159="","",IF(OR(UPPER(Kundendaten!I1159)="D",UPPER(Kundendaten!I1159)="DE",UPPER(Kundendaten!I1159)="DEU",UPPER(Kundendaten!I1159)="DEUTSCHLAND",UPPER(Kundendaten!I1159)="GERMANY",UPPER(Kundendaten!I1159)="GER"),"",IFERROR(UPPER(VLOOKUP(UPPER(Kundendaten!I1159),Laendercodes!$A:$B,2,FALSE())),UPPER(Kundendaten!I1159)))))</f>
        <v/>
      </c>
      <c r="J1158" s="59" t="str">
        <f>IF(Kundendaten!C1159="","",Einstellungen!$C$9-Kundendaten!J1159)</f>
        <v/>
      </c>
      <c r="K1158" s="37" t="str">
        <f>IF(Kundendaten!C1159="","",IF(J1158&lt;0,-1,IF(J1158&gt;Einstellungen!$C$11,0,IF(J1158&lt;=Einstellungen!$D$15,5,IF(J1158&lt;=Einstellungen!$D$16,4,IF(J1158&lt;=Einstellungen!$D$17,3,IF(J1158&lt;=Einstellungen!$D$18,2,1)))))))</f>
        <v/>
      </c>
      <c r="L1158" s="37" t="str">
        <f>IF(Kundendaten!C1159="","",IF(J1158&lt;0,-1,IF(J1158&gt;Einstellungen!$C$11,0,IF(Kundendaten!K1159&gt;=Einstellungen!$C$24,5,IF(Kundendaten!K1159&gt;=Einstellungen!$C$25,4,IF(Kundendaten!K1159&gt;=Einstellungen!$C$26,3,IF(Kundendaten!K1159&gt;=Einstellungen!$C$27,2,1)))))))</f>
        <v/>
      </c>
      <c r="M1158" s="37" t="str">
        <f>IF(Kundendaten!C1159="","",IF(J1158&lt;0,-1,IF(J1158&gt;Einstellungen!$C$11,0,IF(Kundendaten!L1159&gt;=Einstellungen!$C$32,5,IF(Kundendaten!L1159&gt;=Einstellungen!$C$33,4,IF(Kundendaten!L1159&gt;=Einstellungen!$C$34,3,IF(Kundendaten!L1159&gt;=Einstellungen!$C$35,2,1)))))))</f>
        <v/>
      </c>
      <c r="N1158" s="37" t="str">
        <f>IF(Kundendaten!C1159="","",IF(K1158=-1,"",IF(K1158=0,0,IF(SUM(Einstellungen!$G$15,Einstellungen!$G$24,Einstellungen!$G$32)&lt;&gt;100,"—",ROUND((K1158*Einstellungen!$G$15+L1158*Einstellungen!$G$24+M1158*Einstellungen!$G$32)/100,1)))))</f>
        <v/>
      </c>
      <c r="O1158" s="37" t="str">
        <f>IF(Kundendaten!C1159="","",IF(K1158=-1,"⚠ Datenfehler",IF(K1158=0,"Inaktiv",IF(SUM(Einstellungen!$G$15,Einstellungen!$G$24,Einstellungen!$G$32)&lt;&gt;100,"—",IF(N1158&gt;=4,"Champion",IF(N1158&gt;=3,"Entwicklung",IF(N1158&gt;=2,"Gefährdet","Abwanderung")))))))</f>
        <v/>
      </c>
    </row>
    <row r="1159" spans="2:15" ht="14.25" customHeight="1" x14ac:dyDescent="0.35">
      <c r="B1159" s="37" t="str">
        <f>IF(Kundendaten!C1160="","",Kundendaten!B1160)</f>
        <v/>
      </c>
      <c r="C1159" s="38" t="str">
        <f>IF(Kundendaten!C1160="","",IF(Kundendaten!C1160="","",Kundendaten!C1160))</f>
        <v/>
      </c>
      <c r="D1159" s="38" t="str">
        <f>IF(Kundendaten!C1160="","",IF(Kundendaten!D1160="","",Kundendaten!D1160))</f>
        <v/>
      </c>
      <c r="E1159" s="38" t="str">
        <f>IF(Kundendaten!C1160="","",IF(Kundendaten!E1160="","",Kundendaten!E1160))</f>
        <v/>
      </c>
      <c r="F1159" s="38" t="str">
        <f>IF(Kundendaten!C1160="","",IF(Kundendaten!F1160="","",Kundendaten!F1160))</f>
        <v/>
      </c>
      <c r="G1159" s="37" t="str">
        <f>IF(Kundendaten!C1160="","",IF(Kundendaten!G1160="","",Kundendaten!G1160))</f>
        <v/>
      </c>
      <c r="H1159" s="38" t="str">
        <f>IF(Kundendaten!C1160="","",IF(Kundendaten!H1160="","",Kundendaten!H1160))</f>
        <v/>
      </c>
      <c r="I1159" s="37" t="str">
        <f>IF(Kundendaten!C1160="","",IF(Kundendaten!I1160="","",IF(OR(UPPER(Kundendaten!I1160)="D",UPPER(Kundendaten!I1160)="DE",UPPER(Kundendaten!I1160)="DEU",UPPER(Kundendaten!I1160)="DEUTSCHLAND",UPPER(Kundendaten!I1160)="GERMANY",UPPER(Kundendaten!I1160)="GER"),"",IFERROR(UPPER(VLOOKUP(UPPER(Kundendaten!I1160),Laendercodes!$A:$B,2,FALSE())),UPPER(Kundendaten!I1160)))))</f>
        <v/>
      </c>
      <c r="J1159" s="59" t="str">
        <f>IF(Kundendaten!C1160="","",Einstellungen!$C$9-Kundendaten!J1160)</f>
        <v/>
      </c>
      <c r="K1159" s="37" t="str">
        <f>IF(Kundendaten!C1160="","",IF(J1159&lt;0,-1,IF(J1159&gt;Einstellungen!$C$11,0,IF(J1159&lt;=Einstellungen!$D$15,5,IF(J1159&lt;=Einstellungen!$D$16,4,IF(J1159&lt;=Einstellungen!$D$17,3,IF(J1159&lt;=Einstellungen!$D$18,2,1)))))))</f>
        <v/>
      </c>
      <c r="L1159" s="37" t="str">
        <f>IF(Kundendaten!C1160="","",IF(J1159&lt;0,-1,IF(J1159&gt;Einstellungen!$C$11,0,IF(Kundendaten!K1160&gt;=Einstellungen!$C$24,5,IF(Kundendaten!K1160&gt;=Einstellungen!$C$25,4,IF(Kundendaten!K1160&gt;=Einstellungen!$C$26,3,IF(Kundendaten!K1160&gt;=Einstellungen!$C$27,2,1)))))))</f>
        <v/>
      </c>
      <c r="M1159" s="37" t="str">
        <f>IF(Kundendaten!C1160="","",IF(J1159&lt;0,-1,IF(J1159&gt;Einstellungen!$C$11,0,IF(Kundendaten!L1160&gt;=Einstellungen!$C$32,5,IF(Kundendaten!L1160&gt;=Einstellungen!$C$33,4,IF(Kundendaten!L1160&gt;=Einstellungen!$C$34,3,IF(Kundendaten!L1160&gt;=Einstellungen!$C$35,2,1)))))))</f>
        <v/>
      </c>
      <c r="N1159" s="37" t="str">
        <f>IF(Kundendaten!C1160="","",IF(K1159=-1,"",IF(K1159=0,0,IF(SUM(Einstellungen!$G$15,Einstellungen!$G$24,Einstellungen!$G$32)&lt;&gt;100,"—",ROUND((K1159*Einstellungen!$G$15+L1159*Einstellungen!$G$24+M1159*Einstellungen!$G$32)/100,1)))))</f>
        <v/>
      </c>
      <c r="O1159" s="37" t="str">
        <f>IF(Kundendaten!C1160="","",IF(K1159=-1,"⚠ Datenfehler",IF(K1159=0,"Inaktiv",IF(SUM(Einstellungen!$G$15,Einstellungen!$G$24,Einstellungen!$G$32)&lt;&gt;100,"—",IF(N1159&gt;=4,"Champion",IF(N1159&gt;=3,"Entwicklung",IF(N1159&gt;=2,"Gefährdet","Abwanderung")))))))</f>
        <v/>
      </c>
    </row>
    <row r="1160" spans="2:15" ht="14.25" customHeight="1" x14ac:dyDescent="0.35">
      <c r="B1160" s="37" t="str">
        <f>IF(Kundendaten!C1161="","",Kundendaten!B1161)</f>
        <v/>
      </c>
      <c r="C1160" s="38" t="str">
        <f>IF(Kundendaten!C1161="","",IF(Kundendaten!C1161="","",Kundendaten!C1161))</f>
        <v/>
      </c>
      <c r="D1160" s="38" t="str">
        <f>IF(Kundendaten!C1161="","",IF(Kundendaten!D1161="","",Kundendaten!D1161))</f>
        <v/>
      </c>
      <c r="E1160" s="38" t="str">
        <f>IF(Kundendaten!C1161="","",IF(Kundendaten!E1161="","",Kundendaten!E1161))</f>
        <v/>
      </c>
      <c r="F1160" s="38" t="str">
        <f>IF(Kundendaten!C1161="","",IF(Kundendaten!F1161="","",Kundendaten!F1161))</f>
        <v/>
      </c>
      <c r="G1160" s="37" t="str">
        <f>IF(Kundendaten!C1161="","",IF(Kundendaten!G1161="","",Kundendaten!G1161))</f>
        <v/>
      </c>
      <c r="H1160" s="38" t="str">
        <f>IF(Kundendaten!C1161="","",IF(Kundendaten!H1161="","",Kundendaten!H1161))</f>
        <v/>
      </c>
      <c r="I1160" s="37" t="str">
        <f>IF(Kundendaten!C1161="","",IF(Kundendaten!I1161="","",IF(OR(UPPER(Kundendaten!I1161)="D",UPPER(Kundendaten!I1161)="DE",UPPER(Kundendaten!I1161)="DEU",UPPER(Kundendaten!I1161)="DEUTSCHLAND",UPPER(Kundendaten!I1161)="GERMANY",UPPER(Kundendaten!I1161)="GER"),"",IFERROR(UPPER(VLOOKUP(UPPER(Kundendaten!I1161),Laendercodes!$A:$B,2,FALSE())),UPPER(Kundendaten!I1161)))))</f>
        <v/>
      </c>
      <c r="J1160" s="59" t="str">
        <f>IF(Kundendaten!C1161="","",Einstellungen!$C$9-Kundendaten!J1161)</f>
        <v/>
      </c>
      <c r="K1160" s="37" t="str">
        <f>IF(Kundendaten!C1161="","",IF(J1160&lt;0,-1,IF(J1160&gt;Einstellungen!$C$11,0,IF(J1160&lt;=Einstellungen!$D$15,5,IF(J1160&lt;=Einstellungen!$D$16,4,IF(J1160&lt;=Einstellungen!$D$17,3,IF(J1160&lt;=Einstellungen!$D$18,2,1)))))))</f>
        <v/>
      </c>
      <c r="L1160" s="37" t="str">
        <f>IF(Kundendaten!C1161="","",IF(J1160&lt;0,-1,IF(J1160&gt;Einstellungen!$C$11,0,IF(Kundendaten!K1161&gt;=Einstellungen!$C$24,5,IF(Kundendaten!K1161&gt;=Einstellungen!$C$25,4,IF(Kundendaten!K1161&gt;=Einstellungen!$C$26,3,IF(Kundendaten!K1161&gt;=Einstellungen!$C$27,2,1)))))))</f>
        <v/>
      </c>
      <c r="M1160" s="37" t="str">
        <f>IF(Kundendaten!C1161="","",IF(J1160&lt;0,-1,IF(J1160&gt;Einstellungen!$C$11,0,IF(Kundendaten!L1161&gt;=Einstellungen!$C$32,5,IF(Kundendaten!L1161&gt;=Einstellungen!$C$33,4,IF(Kundendaten!L1161&gt;=Einstellungen!$C$34,3,IF(Kundendaten!L1161&gt;=Einstellungen!$C$35,2,1)))))))</f>
        <v/>
      </c>
      <c r="N1160" s="37" t="str">
        <f>IF(Kundendaten!C1161="","",IF(K1160=-1,"",IF(K1160=0,0,IF(SUM(Einstellungen!$G$15,Einstellungen!$G$24,Einstellungen!$G$32)&lt;&gt;100,"—",ROUND((K1160*Einstellungen!$G$15+L1160*Einstellungen!$G$24+M1160*Einstellungen!$G$32)/100,1)))))</f>
        <v/>
      </c>
      <c r="O1160" s="37" t="str">
        <f>IF(Kundendaten!C1161="","",IF(K1160=-1,"⚠ Datenfehler",IF(K1160=0,"Inaktiv",IF(SUM(Einstellungen!$G$15,Einstellungen!$G$24,Einstellungen!$G$32)&lt;&gt;100,"—",IF(N1160&gt;=4,"Champion",IF(N1160&gt;=3,"Entwicklung",IF(N1160&gt;=2,"Gefährdet","Abwanderung")))))))</f>
        <v/>
      </c>
    </row>
    <row r="1161" spans="2:15" ht="14.25" customHeight="1" x14ac:dyDescent="0.35">
      <c r="B1161" s="37" t="str">
        <f>IF(Kundendaten!C1162="","",Kundendaten!B1162)</f>
        <v/>
      </c>
      <c r="C1161" s="38" t="str">
        <f>IF(Kundendaten!C1162="","",IF(Kundendaten!C1162="","",Kundendaten!C1162))</f>
        <v/>
      </c>
      <c r="D1161" s="38" t="str">
        <f>IF(Kundendaten!C1162="","",IF(Kundendaten!D1162="","",Kundendaten!D1162))</f>
        <v/>
      </c>
      <c r="E1161" s="38" t="str">
        <f>IF(Kundendaten!C1162="","",IF(Kundendaten!E1162="","",Kundendaten!E1162))</f>
        <v/>
      </c>
      <c r="F1161" s="38" t="str">
        <f>IF(Kundendaten!C1162="","",IF(Kundendaten!F1162="","",Kundendaten!F1162))</f>
        <v/>
      </c>
      <c r="G1161" s="37" t="str">
        <f>IF(Kundendaten!C1162="","",IF(Kundendaten!G1162="","",Kundendaten!G1162))</f>
        <v/>
      </c>
      <c r="H1161" s="38" t="str">
        <f>IF(Kundendaten!C1162="","",IF(Kundendaten!H1162="","",Kundendaten!H1162))</f>
        <v/>
      </c>
      <c r="I1161" s="37" t="str">
        <f>IF(Kundendaten!C1162="","",IF(Kundendaten!I1162="","",IF(OR(UPPER(Kundendaten!I1162)="D",UPPER(Kundendaten!I1162)="DE",UPPER(Kundendaten!I1162)="DEU",UPPER(Kundendaten!I1162)="DEUTSCHLAND",UPPER(Kundendaten!I1162)="GERMANY",UPPER(Kundendaten!I1162)="GER"),"",IFERROR(UPPER(VLOOKUP(UPPER(Kundendaten!I1162),Laendercodes!$A:$B,2,FALSE())),UPPER(Kundendaten!I1162)))))</f>
        <v/>
      </c>
      <c r="J1161" s="59" t="str">
        <f>IF(Kundendaten!C1162="","",Einstellungen!$C$9-Kundendaten!J1162)</f>
        <v/>
      </c>
      <c r="K1161" s="37" t="str">
        <f>IF(Kundendaten!C1162="","",IF(J1161&lt;0,-1,IF(J1161&gt;Einstellungen!$C$11,0,IF(J1161&lt;=Einstellungen!$D$15,5,IF(J1161&lt;=Einstellungen!$D$16,4,IF(J1161&lt;=Einstellungen!$D$17,3,IF(J1161&lt;=Einstellungen!$D$18,2,1)))))))</f>
        <v/>
      </c>
      <c r="L1161" s="37" t="str">
        <f>IF(Kundendaten!C1162="","",IF(J1161&lt;0,-1,IF(J1161&gt;Einstellungen!$C$11,0,IF(Kundendaten!K1162&gt;=Einstellungen!$C$24,5,IF(Kundendaten!K1162&gt;=Einstellungen!$C$25,4,IF(Kundendaten!K1162&gt;=Einstellungen!$C$26,3,IF(Kundendaten!K1162&gt;=Einstellungen!$C$27,2,1)))))))</f>
        <v/>
      </c>
      <c r="M1161" s="37" t="str">
        <f>IF(Kundendaten!C1162="","",IF(J1161&lt;0,-1,IF(J1161&gt;Einstellungen!$C$11,0,IF(Kundendaten!L1162&gt;=Einstellungen!$C$32,5,IF(Kundendaten!L1162&gt;=Einstellungen!$C$33,4,IF(Kundendaten!L1162&gt;=Einstellungen!$C$34,3,IF(Kundendaten!L1162&gt;=Einstellungen!$C$35,2,1)))))))</f>
        <v/>
      </c>
      <c r="N1161" s="37" t="str">
        <f>IF(Kundendaten!C1162="","",IF(K1161=-1,"",IF(K1161=0,0,IF(SUM(Einstellungen!$G$15,Einstellungen!$G$24,Einstellungen!$G$32)&lt;&gt;100,"—",ROUND((K1161*Einstellungen!$G$15+L1161*Einstellungen!$G$24+M1161*Einstellungen!$G$32)/100,1)))))</f>
        <v/>
      </c>
      <c r="O1161" s="37" t="str">
        <f>IF(Kundendaten!C1162="","",IF(K1161=-1,"⚠ Datenfehler",IF(K1161=0,"Inaktiv",IF(SUM(Einstellungen!$G$15,Einstellungen!$G$24,Einstellungen!$G$32)&lt;&gt;100,"—",IF(N1161&gt;=4,"Champion",IF(N1161&gt;=3,"Entwicklung",IF(N1161&gt;=2,"Gefährdet","Abwanderung")))))))</f>
        <v/>
      </c>
    </row>
    <row r="1162" spans="2:15" ht="14.25" customHeight="1" x14ac:dyDescent="0.35">
      <c r="B1162" s="37" t="str">
        <f>IF(Kundendaten!C1163="","",Kundendaten!B1163)</f>
        <v/>
      </c>
      <c r="C1162" s="38" t="str">
        <f>IF(Kundendaten!C1163="","",IF(Kundendaten!C1163="","",Kundendaten!C1163))</f>
        <v/>
      </c>
      <c r="D1162" s="38" t="str">
        <f>IF(Kundendaten!C1163="","",IF(Kundendaten!D1163="","",Kundendaten!D1163))</f>
        <v/>
      </c>
      <c r="E1162" s="38" t="str">
        <f>IF(Kundendaten!C1163="","",IF(Kundendaten!E1163="","",Kundendaten!E1163))</f>
        <v/>
      </c>
      <c r="F1162" s="38" t="str">
        <f>IF(Kundendaten!C1163="","",IF(Kundendaten!F1163="","",Kundendaten!F1163))</f>
        <v/>
      </c>
      <c r="G1162" s="37" t="str">
        <f>IF(Kundendaten!C1163="","",IF(Kundendaten!G1163="","",Kundendaten!G1163))</f>
        <v/>
      </c>
      <c r="H1162" s="38" t="str">
        <f>IF(Kundendaten!C1163="","",IF(Kundendaten!H1163="","",Kundendaten!H1163))</f>
        <v/>
      </c>
      <c r="I1162" s="37" t="str">
        <f>IF(Kundendaten!C1163="","",IF(Kundendaten!I1163="","",IF(OR(UPPER(Kundendaten!I1163)="D",UPPER(Kundendaten!I1163)="DE",UPPER(Kundendaten!I1163)="DEU",UPPER(Kundendaten!I1163)="DEUTSCHLAND",UPPER(Kundendaten!I1163)="GERMANY",UPPER(Kundendaten!I1163)="GER"),"",IFERROR(UPPER(VLOOKUP(UPPER(Kundendaten!I1163),Laendercodes!$A:$B,2,FALSE())),UPPER(Kundendaten!I1163)))))</f>
        <v/>
      </c>
      <c r="J1162" s="59" t="str">
        <f>IF(Kundendaten!C1163="","",Einstellungen!$C$9-Kundendaten!J1163)</f>
        <v/>
      </c>
      <c r="K1162" s="37" t="str">
        <f>IF(Kundendaten!C1163="","",IF(J1162&lt;0,-1,IF(J1162&gt;Einstellungen!$C$11,0,IF(J1162&lt;=Einstellungen!$D$15,5,IF(J1162&lt;=Einstellungen!$D$16,4,IF(J1162&lt;=Einstellungen!$D$17,3,IF(J1162&lt;=Einstellungen!$D$18,2,1)))))))</f>
        <v/>
      </c>
      <c r="L1162" s="37" t="str">
        <f>IF(Kundendaten!C1163="","",IF(J1162&lt;0,-1,IF(J1162&gt;Einstellungen!$C$11,0,IF(Kundendaten!K1163&gt;=Einstellungen!$C$24,5,IF(Kundendaten!K1163&gt;=Einstellungen!$C$25,4,IF(Kundendaten!K1163&gt;=Einstellungen!$C$26,3,IF(Kundendaten!K1163&gt;=Einstellungen!$C$27,2,1)))))))</f>
        <v/>
      </c>
      <c r="M1162" s="37" t="str">
        <f>IF(Kundendaten!C1163="","",IF(J1162&lt;0,-1,IF(J1162&gt;Einstellungen!$C$11,0,IF(Kundendaten!L1163&gt;=Einstellungen!$C$32,5,IF(Kundendaten!L1163&gt;=Einstellungen!$C$33,4,IF(Kundendaten!L1163&gt;=Einstellungen!$C$34,3,IF(Kundendaten!L1163&gt;=Einstellungen!$C$35,2,1)))))))</f>
        <v/>
      </c>
      <c r="N1162" s="37" t="str">
        <f>IF(Kundendaten!C1163="","",IF(K1162=-1,"",IF(K1162=0,0,IF(SUM(Einstellungen!$G$15,Einstellungen!$G$24,Einstellungen!$G$32)&lt;&gt;100,"—",ROUND((K1162*Einstellungen!$G$15+L1162*Einstellungen!$G$24+M1162*Einstellungen!$G$32)/100,1)))))</f>
        <v/>
      </c>
      <c r="O1162" s="37" t="str">
        <f>IF(Kundendaten!C1163="","",IF(K1162=-1,"⚠ Datenfehler",IF(K1162=0,"Inaktiv",IF(SUM(Einstellungen!$G$15,Einstellungen!$G$24,Einstellungen!$G$32)&lt;&gt;100,"—",IF(N1162&gt;=4,"Champion",IF(N1162&gt;=3,"Entwicklung",IF(N1162&gt;=2,"Gefährdet","Abwanderung")))))))</f>
        <v/>
      </c>
    </row>
    <row r="1163" spans="2:15" ht="14.25" customHeight="1" x14ac:dyDescent="0.35">
      <c r="B1163" s="37" t="str">
        <f>IF(Kundendaten!C1164="","",Kundendaten!B1164)</f>
        <v/>
      </c>
      <c r="C1163" s="38" t="str">
        <f>IF(Kundendaten!C1164="","",IF(Kundendaten!C1164="","",Kundendaten!C1164))</f>
        <v/>
      </c>
      <c r="D1163" s="38" t="str">
        <f>IF(Kundendaten!C1164="","",IF(Kundendaten!D1164="","",Kundendaten!D1164))</f>
        <v/>
      </c>
      <c r="E1163" s="38" t="str">
        <f>IF(Kundendaten!C1164="","",IF(Kundendaten!E1164="","",Kundendaten!E1164))</f>
        <v/>
      </c>
      <c r="F1163" s="38" t="str">
        <f>IF(Kundendaten!C1164="","",IF(Kundendaten!F1164="","",Kundendaten!F1164))</f>
        <v/>
      </c>
      <c r="G1163" s="37" t="str">
        <f>IF(Kundendaten!C1164="","",IF(Kundendaten!G1164="","",Kundendaten!G1164))</f>
        <v/>
      </c>
      <c r="H1163" s="38" t="str">
        <f>IF(Kundendaten!C1164="","",IF(Kundendaten!H1164="","",Kundendaten!H1164))</f>
        <v/>
      </c>
      <c r="I1163" s="37" t="str">
        <f>IF(Kundendaten!C1164="","",IF(Kundendaten!I1164="","",IF(OR(UPPER(Kundendaten!I1164)="D",UPPER(Kundendaten!I1164)="DE",UPPER(Kundendaten!I1164)="DEU",UPPER(Kundendaten!I1164)="DEUTSCHLAND",UPPER(Kundendaten!I1164)="GERMANY",UPPER(Kundendaten!I1164)="GER"),"",IFERROR(UPPER(VLOOKUP(UPPER(Kundendaten!I1164),Laendercodes!$A:$B,2,FALSE())),UPPER(Kundendaten!I1164)))))</f>
        <v/>
      </c>
      <c r="J1163" s="59" t="str">
        <f>IF(Kundendaten!C1164="","",Einstellungen!$C$9-Kundendaten!J1164)</f>
        <v/>
      </c>
      <c r="K1163" s="37" t="str">
        <f>IF(Kundendaten!C1164="","",IF(J1163&lt;0,-1,IF(J1163&gt;Einstellungen!$C$11,0,IF(J1163&lt;=Einstellungen!$D$15,5,IF(J1163&lt;=Einstellungen!$D$16,4,IF(J1163&lt;=Einstellungen!$D$17,3,IF(J1163&lt;=Einstellungen!$D$18,2,1)))))))</f>
        <v/>
      </c>
      <c r="L1163" s="37" t="str">
        <f>IF(Kundendaten!C1164="","",IF(J1163&lt;0,-1,IF(J1163&gt;Einstellungen!$C$11,0,IF(Kundendaten!K1164&gt;=Einstellungen!$C$24,5,IF(Kundendaten!K1164&gt;=Einstellungen!$C$25,4,IF(Kundendaten!K1164&gt;=Einstellungen!$C$26,3,IF(Kundendaten!K1164&gt;=Einstellungen!$C$27,2,1)))))))</f>
        <v/>
      </c>
      <c r="M1163" s="37" t="str">
        <f>IF(Kundendaten!C1164="","",IF(J1163&lt;0,-1,IF(J1163&gt;Einstellungen!$C$11,0,IF(Kundendaten!L1164&gt;=Einstellungen!$C$32,5,IF(Kundendaten!L1164&gt;=Einstellungen!$C$33,4,IF(Kundendaten!L1164&gt;=Einstellungen!$C$34,3,IF(Kundendaten!L1164&gt;=Einstellungen!$C$35,2,1)))))))</f>
        <v/>
      </c>
      <c r="N1163" s="37" t="str">
        <f>IF(Kundendaten!C1164="","",IF(K1163=-1,"",IF(K1163=0,0,IF(SUM(Einstellungen!$G$15,Einstellungen!$G$24,Einstellungen!$G$32)&lt;&gt;100,"—",ROUND((K1163*Einstellungen!$G$15+L1163*Einstellungen!$G$24+M1163*Einstellungen!$G$32)/100,1)))))</f>
        <v/>
      </c>
      <c r="O1163" s="37" t="str">
        <f>IF(Kundendaten!C1164="","",IF(K1163=-1,"⚠ Datenfehler",IF(K1163=0,"Inaktiv",IF(SUM(Einstellungen!$G$15,Einstellungen!$G$24,Einstellungen!$G$32)&lt;&gt;100,"—",IF(N1163&gt;=4,"Champion",IF(N1163&gt;=3,"Entwicklung",IF(N1163&gt;=2,"Gefährdet","Abwanderung")))))))</f>
        <v/>
      </c>
    </row>
    <row r="1164" spans="2:15" ht="14.25" customHeight="1" x14ac:dyDescent="0.35">
      <c r="B1164" s="37" t="str">
        <f>IF(Kundendaten!C1165="","",Kundendaten!B1165)</f>
        <v/>
      </c>
      <c r="C1164" s="38" t="str">
        <f>IF(Kundendaten!C1165="","",IF(Kundendaten!C1165="","",Kundendaten!C1165))</f>
        <v/>
      </c>
      <c r="D1164" s="38" t="str">
        <f>IF(Kundendaten!C1165="","",IF(Kundendaten!D1165="","",Kundendaten!D1165))</f>
        <v/>
      </c>
      <c r="E1164" s="38" t="str">
        <f>IF(Kundendaten!C1165="","",IF(Kundendaten!E1165="","",Kundendaten!E1165))</f>
        <v/>
      </c>
      <c r="F1164" s="38" t="str">
        <f>IF(Kundendaten!C1165="","",IF(Kundendaten!F1165="","",Kundendaten!F1165))</f>
        <v/>
      </c>
      <c r="G1164" s="37" t="str">
        <f>IF(Kundendaten!C1165="","",IF(Kundendaten!G1165="","",Kundendaten!G1165))</f>
        <v/>
      </c>
      <c r="H1164" s="38" t="str">
        <f>IF(Kundendaten!C1165="","",IF(Kundendaten!H1165="","",Kundendaten!H1165))</f>
        <v/>
      </c>
      <c r="I1164" s="37" t="str">
        <f>IF(Kundendaten!C1165="","",IF(Kundendaten!I1165="","",IF(OR(UPPER(Kundendaten!I1165)="D",UPPER(Kundendaten!I1165)="DE",UPPER(Kundendaten!I1165)="DEU",UPPER(Kundendaten!I1165)="DEUTSCHLAND",UPPER(Kundendaten!I1165)="GERMANY",UPPER(Kundendaten!I1165)="GER"),"",IFERROR(UPPER(VLOOKUP(UPPER(Kundendaten!I1165),Laendercodes!$A:$B,2,FALSE())),UPPER(Kundendaten!I1165)))))</f>
        <v/>
      </c>
      <c r="J1164" s="59" t="str">
        <f>IF(Kundendaten!C1165="","",Einstellungen!$C$9-Kundendaten!J1165)</f>
        <v/>
      </c>
      <c r="K1164" s="37" t="str">
        <f>IF(Kundendaten!C1165="","",IF(J1164&lt;0,-1,IF(J1164&gt;Einstellungen!$C$11,0,IF(J1164&lt;=Einstellungen!$D$15,5,IF(J1164&lt;=Einstellungen!$D$16,4,IF(J1164&lt;=Einstellungen!$D$17,3,IF(J1164&lt;=Einstellungen!$D$18,2,1)))))))</f>
        <v/>
      </c>
      <c r="L1164" s="37" t="str">
        <f>IF(Kundendaten!C1165="","",IF(J1164&lt;0,-1,IF(J1164&gt;Einstellungen!$C$11,0,IF(Kundendaten!K1165&gt;=Einstellungen!$C$24,5,IF(Kundendaten!K1165&gt;=Einstellungen!$C$25,4,IF(Kundendaten!K1165&gt;=Einstellungen!$C$26,3,IF(Kundendaten!K1165&gt;=Einstellungen!$C$27,2,1)))))))</f>
        <v/>
      </c>
      <c r="M1164" s="37" t="str">
        <f>IF(Kundendaten!C1165="","",IF(J1164&lt;0,-1,IF(J1164&gt;Einstellungen!$C$11,0,IF(Kundendaten!L1165&gt;=Einstellungen!$C$32,5,IF(Kundendaten!L1165&gt;=Einstellungen!$C$33,4,IF(Kundendaten!L1165&gt;=Einstellungen!$C$34,3,IF(Kundendaten!L1165&gt;=Einstellungen!$C$35,2,1)))))))</f>
        <v/>
      </c>
      <c r="N1164" s="37" t="str">
        <f>IF(Kundendaten!C1165="","",IF(K1164=-1,"",IF(K1164=0,0,IF(SUM(Einstellungen!$G$15,Einstellungen!$G$24,Einstellungen!$G$32)&lt;&gt;100,"—",ROUND((K1164*Einstellungen!$G$15+L1164*Einstellungen!$G$24+M1164*Einstellungen!$G$32)/100,1)))))</f>
        <v/>
      </c>
      <c r="O1164" s="37" t="str">
        <f>IF(Kundendaten!C1165="","",IF(K1164=-1,"⚠ Datenfehler",IF(K1164=0,"Inaktiv",IF(SUM(Einstellungen!$G$15,Einstellungen!$G$24,Einstellungen!$G$32)&lt;&gt;100,"—",IF(N1164&gt;=4,"Champion",IF(N1164&gt;=3,"Entwicklung",IF(N1164&gt;=2,"Gefährdet","Abwanderung")))))))</f>
        <v/>
      </c>
    </row>
    <row r="1165" spans="2:15" ht="14.25" customHeight="1" x14ac:dyDescent="0.35">
      <c r="B1165" s="37" t="str">
        <f>IF(Kundendaten!C1166="","",Kundendaten!B1166)</f>
        <v/>
      </c>
      <c r="C1165" s="38" t="str">
        <f>IF(Kundendaten!C1166="","",IF(Kundendaten!C1166="","",Kundendaten!C1166))</f>
        <v/>
      </c>
      <c r="D1165" s="38" t="str">
        <f>IF(Kundendaten!C1166="","",IF(Kundendaten!D1166="","",Kundendaten!D1166))</f>
        <v/>
      </c>
      <c r="E1165" s="38" t="str">
        <f>IF(Kundendaten!C1166="","",IF(Kundendaten!E1166="","",Kundendaten!E1166))</f>
        <v/>
      </c>
      <c r="F1165" s="38" t="str">
        <f>IF(Kundendaten!C1166="","",IF(Kundendaten!F1166="","",Kundendaten!F1166))</f>
        <v/>
      </c>
      <c r="G1165" s="37" t="str">
        <f>IF(Kundendaten!C1166="","",IF(Kundendaten!G1166="","",Kundendaten!G1166))</f>
        <v/>
      </c>
      <c r="H1165" s="38" t="str">
        <f>IF(Kundendaten!C1166="","",IF(Kundendaten!H1166="","",Kundendaten!H1166))</f>
        <v/>
      </c>
      <c r="I1165" s="37" t="str">
        <f>IF(Kundendaten!C1166="","",IF(Kundendaten!I1166="","",IF(OR(UPPER(Kundendaten!I1166)="D",UPPER(Kundendaten!I1166)="DE",UPPER(Kundendaten!I1166)="DEU",UPPER(Kundendaten!I1166)="DEUTSCHLAND",UPPER(Kundendaten!I1166)="GERMANY",UPPER(Kundendaten!I1166)="GER"),"",IFERROR(UPPER(VLOOKUP(UPPER(Kundendaten!I1166),Laendercodes!$A:$B,2,FALSE())),UPPER(Kundendaten!I1166)))))</f>
        <v/>
      </c>
      <c r="J1165" s="59" t="str">
        <f>IF(Kundendaten!C1166="","",Einstellungen!$C$9-Kundendaten!J1166)</f>
        <v/>
      </c>
      <c r="K1165" s="37" t="str">
        <f>IF(Kundendaten!C1166="","",IF(J1165&lt;0,-1,IF(J1165&gt;Einstellungen!$C$11,0,IF(J1165&lt;=Einstellungen!$D$15,5,IF(J1165&lt;=Einstellungen!$D$16,4,IF(J1165&lt;=Einstellungen!$D$17,3,IF(J1165&lt;=Einstellungen!$D$18,2,1)))))))</f>
        <v/>
      </c>
      <c r="L1165" s="37" t="str">
        <f>IF(Kundendaten!C1166="","",IF(J1165&lt;0,-1,IF(J1165&gt;Einstellungen!$C$11,0,IF(Kundendaten!K1166&gt;=Einstellungen!$C$24,5,IF(Kundendaten!K1166&gt;=Einstellungen!$C$25,4,IF(Kundendaten!K1166&gt;=Einstellungen!$C$26,3,IF(Kundendaten!K1166&gt;=Einstellungen!$C$27,2,1)))))))</f>
        <v/>
      </c>
      <c r="M1165" s="37" t="str">
        <f>IF(Kundendaten!C1166="","",IF(J1165&lt;0,-1,IF(J1165&gt;Einstellungen!$C$11,0,IF(Kundendaten!L1166&gt;=Einstellungen!$C$32,5,IF(Kundendaten!L1166&gt;=Einstellungen!$C$33,4,IF(Kundendaten!L1166&gt;=Einstellungen!$C$34,3,IF(Kundendaten!L1166&gt;=Einstellungen!$C$35,2,1)))))))</f>
        <v/>
      </c>
      <c r="N1165" s="37" t="str">
        <f>IF(Kundendaten!C1166="","",IF(K1165=-1,"",IF(K1165=0,0,IF(SUM(Einstellungen!$G$15,Einstellungen!$G$24,Einstellungen!$G$32)&lt;&gt;100,"—",ROUND((K1165*Einstellungen!$G$15+L1165*Einstellungen!$G$24+M1165*Einstellungen!$G$32)/100,1)))))</f>
        <v/>
      </c>
      <c r="O1165" s="37" t="str">
        <f>IF(Kundendaten!C1166="","",IF(K1165=-1,"⚠ Datenfehler",IF(K1165=0,"Inaktiv",IF(SUM(Einstellungen!$G$15,Einstellungen!$G$24,Einstellungen!$G$32)&lt;&gt;100,"—",IF(N1165&gt;=4,"Champion",IF(N1165&gt;=3,"Entwicklung",IF(N1165&gt;=2,"Gefährdet","Abwanderung")))))))</f>
        <v/>
      </c>
    </row>
    <row r="1166" spans="2:15" ht="14.25" customHeight="1" x14ac:dyDescent="0.35">
      <c r="B1166" s="37" t="str">
        <f>IF(Kundendaten!C1167="","",Kundendaten!B1167)</f>
        <v/>
      </c>
      <c r="C1166" s="38" t="str">
        <f>IF(Kundendaten!C1167="","",IF(Kundendaten!C1167="","",Kundendaten!C1167))</f>
        <v/>
      </c>
      <c r="D1166" s="38" t="str">
        <f>IF(Kundendaten!C1167="","",IF(Kundendaten!D1167="","",Kundendaten!D1167))</f>
        <v/>
      </c>
      <c r="E1166" s="38" t="str">
        <f>IF(Kundendaten!C1167="","",IF(Kundendaten!E1167="","",Kundendaten!E1167))</f>
        <v/>
      </c>
      <c r="F1166" s="38" t="str">
        <f>IF(Kundendaten!C1167="","",IF(Kundendaten!F1167="","",Kundendaten!F1167))</f>
        <v/>
      </c>
      <c r="G1166" s="37" t="str">
        <f>IF(Kundendaten!C1167="","",IF(Kundendaten!G1167="","",Kundendaten!G1167))</f>
        <v/>
      </c>
      <c r="H1166" s="38" t="str">
        <f>IF(Kundendaten!C1167="","",IF(Kundendaten!H1167="","",Kundendaten!H1167))</f>
        <v/>
      </c>
      <c r="I1166" s="37" t="str">
        <f>IF(Kundendaten!C1167="","",IF(Kundendaten!I1167="","",IF(OR(UPPER(Kundendaten!I1167)="D",UPPER(Kundendaten!I1167)="DE",UPPER(Kundendaten!I1167)="DEU",UPPER(Kundendaten!I1167)="DEUTSCHLAND",UPPER(Kundendaten!I1167)="GERMANY",UPPER(Kundendaten!I1167)="GER"),"",IFERROR(UPPER(VLOOKUP(UPPER(Kundendaten!I1167),Laendercodes!$A:$B,2,FALSE())),UPPER(Kundendaten!I1167)))))</f>
        <v/>
      </c>
      <c r="J1166" s="59" t="str">
        <f>IF(Kundendaten!C1167="","",Einstellungen!$C$9-Kundendaten!J1167)</f>
        <v/>
      </c>
      <c r="K1166" s="37" t="str">
        <f>IF(Kundendaten!C1167="","",IF(J1166&lt;0,-1,IF(J1166&gt;Einstellungen!$C$11,0,IF(J1166&lt;=Einstellungen!$D$15,5,IF(J1166&lt;=Einstellungen!$D$16,4,IF(J1166&lt;=Einstellungen!$D$17,3,IF(J1166&lt;=Einstellungen!$D$18,2,1)))))))</f>
        <v/>
      </c>
      <c r="L1166" s="37" t="str">
        <f>IF(Kundendaten!C1167="","",IF(J1166&lt;0,-1,IF(J1166&gt;Einstellungen!$C$11,0,IF(Kundendaten!K1167&gt;=Einstellungen!$C$24,5,IF(Kundendaten!K1167&gt;=Einstellungen!$C$25,4,IF(Kundendaten!K1167&gt;=Einstellungen!$C$26,3,IF(Kundendaten!K1167&gt;=Einstellungen!$C$27,2,1)))))))</f>
        <v/>
      </c>
      <c r="M1166" s="37" t="str">
        <f>IF(Kundendaten!C1167="","",IF(J1166&lt;0,-1,IF(J1166&gt;Einstellungen!$C$11,0,IF(Kundendaten!L1167&gt;=Einstellungen!$C$32,5,IF(Kundendaten!L1167&gt;=Einstellungen!$C$33,4,IF(Kundendaten!L1167&gt;=Einstellungen!$C$34,3,IF(Kundendaten!L1167&gt;=Einstellungen!$C$35,2,1)))))))</f>
        <v/>
      </c>
      <c r="N1166" s="37" t="str">
        <f>IF(Kundendaten!C1167="","",IF(K1166=-1,"",IF(K1166=0,0,IF(SUM(Einstellungen!$G$15,Einstellungen!$G$24,Einstellungen!$G$32)&lt;&gt;100,"—",ROUND((K1166*Einstellungen!$G$15+L1166*Einstellungen!$G$24+M1166*Einstellungen!$G$32)/100,1)))))</f>
        <v/>
      </c>
      <c r="O1166" s="37" t="str">
        <f>IF(Kundendaten!C1167="","",IF(K1166=-1,"⚠ Datenfehler",IF(K1166=0,"Inaktiv",IF(SUM(Einstellungen!$G$15,Einstellungen!$G$24,Einstellungen!$G$32)&lt;&gt;100,"—",IF(N1166&gt;=4,"Champion",IF(N1166&gt;=3,"Entwicklung",IF(N1166&gt;=2,"Gefährdet","Abwanderung")))))))</f>
        <v/>
      </c>
    </row>
    <row r="1167" spans="2:15" ht="14.25" customHeight="1" x14ac:dyDescent="0.35">
      <c r="B1167" s="37" t="str">
        <f>IF(Kundendaten!C1168="","",Kundendaten!B1168)</f>
        <v/>
      </c>
      <c r="C1167" s="38" t="str">
        <f>IF(Kundendaten!C1168="","",IF(Kundendaten!C1168="","",Kundendaten!C1168))</f>
        <v/>
      </c>
      <c r="D1167" s="38" t="str">
        <f>IF(Kundendaten!C1168="","",IF(Kundendaten!D1168="","",Kundendaten!D1168))</f>
        <v/>
      </c>
      <c r="E1167" s="38" t="str">
        <f>IF(Kundendaten!C1168="","",IF(Kundendaten!E1168="","",Kundendaten!E1168))</f>
        <v/>
      </c>
      <c r="F1167" s="38" t="str">
        <f>IF(Kundendaten!C1168="","",IF(Kundendaten!F1168="","",Kundendaten!F1168))</f>
        <v/>
      </c>
      <c r="G1167" s="37" t="str">
        <f>IF(Kundendaten!C1168="","",IF(Kundendaten!G1168="","",Kundendaten!G1168))</f>
        <v/>
      </c>
      <c r="H1167" s="38" t="str">
        <f>IF(Kundendaten!C1168="","",IF(Kundendaten!H1168="","",Kundendaten!H1168))</f>
        <v/>
      </c>
      <c r="I1167" s="37" t="str">
        <f>IF(Kundendaten!C1168="","",IF(Kundendaten!I1168="","",IF(OR(UPPER(Kundendaten!I1168)="D",UPPER(Kundendaten!I1168)="DE",UPPER(Kundendaten!I1168)="DEU",UPPER(Kundendaten!I1168)="DEUTSCHLAND",UPPER(Kundendaten!I1168)="GERMANY",UPPER(Kundendaten!I1168)="GER"),"",IFERROR(UPPER(VLOOKUP(UPPER(Kundendaten!I1168),Laendercodes!$A:$B,2,FALSE())),UPPER(Kundendaten!I1168)))))</f>
        <v/>
      </c>
      <c r="J1167" s="59" t="str">
        <f>IF(Kundendaten!C1168="","",Einstellungen!$C$9-Kundendaten!J1168)</f>
        <v/>
      </c>
      <c r="K1167" s="37" t="str">
        <f>IF(Kundendaten!C1168="","",IF(J1167&lt;0,-1,IF(J1167&gt;Einstellungen!$C$11,0,IF(J1167&lt;=Einstellungen!$D$15,5,IF(J1167&lt;=Einstellungen!$D$16,4,IF(J1167&lt;=Einstellungen!$D$17,3,IF(J1167&lt;=Einstellungen!$D$18,2,1)))))))</f>
        <v/>
      </c>
      <c r="L1167" s="37" t="str">
        <f>IF(Kundendaten!C1168="","",IF(J1167&lt;0,-1,IF(J1167&gt;Einstellungen!$C$11,0,IF(Kundendaten!K1168&gt;=Einstellungen!$C$24,5,IF(Kundendaten!K1168&gt;=Einstellungen!$C$25,4,IF(Kundendaten!K1168&gt;=Einstellungen!$C$26,3,IF(Kundendaten!K1168&gt;=Einstellungen!$C$27,2,1)))))))</f>
        <v/>
      </c>
      <c r="M1167" s="37" t="str">
        <f>IF(Kundendaten!C1168="","",IF(J1167&lt;0,-1,IF(J1167&gt;Einstellungen!$C$11,0,IF(Kundendaten!L1168&gt;=Einstellungen!$C$32,5,IF(Kundendaten!L1168&gt;=Einstellungen!$C$33,4,IF(Kundendaten!L1168&gt;=Einstellungen!$C$34,3,IF(Kundendaten!L1168&gt;=Einstellungen!$C$35,2,1)))))))</f>
        <v/>
      </c>
      <c r="N1167" s="37" t="str">
        <f>IF(Kundendaten!C1168="","",IF(K1167=-1,"",IF(K1167=0,0,IF(SUM(Einstellungen!$G$15,Einstellungen!$G$24,Einstellungen!$G$32)&lt;&gt;100,"—",ROUND((K1167*Einstellungen!$G$15+L1167*Einstellungen!$G$24+M1167*Einstellungen!$G$32)/100,1)))))</f>
        <v/>
      </c>
      <c r="O1167" s="37" t="str">
        <f>IF(Kundendaten!C1168="","",IF(K1167=-1,"⚠ Datenfehler",IF(K1167=0,"Inaktiv",IF(SUM(Einstellungen!$G$15,Einstellungen!$G$24,Einstellungen!$G$32)&lt;&gt;100,"—",IF(N1167&gt;=4,"Champion",IF(N1167&gt;=3,"Entwicklung",IF(N1167&gt;=2,"Gefährdet","Abwanderung")))))))</f>
        <v/>
      </c>
    </row>
    <row r="1168" spans="2:15" ht="14.25" customHeight="1" x14ac:dyDescent="0.35">
      <c r="B1168" s="37" t="str">
        <f>IF(Kundendaten!C1169="","",Kundendaten!B1169)</f>
        <v/>
      </c>
      <c r="C1168" s="38" t="str">
        <f>IF(Kundendaten!C1169="","",IF(Kundendaten!C1169="","",Kundendaten!C1169))</f>
        <v/>
      </c>
      <c r="D1168" s="38" t="str">
        <f>IF(Kundendaten!C1169="","",IF(Kundendaten!D1169="","",Kundendaten!D1169))</f>
        <v/>
      </c>
      <c r="E1168" s="38" t="str">
        <f>IF(Kundendaten!C1169="","",IF(Kundendaten!E1169="","",Kundendaten!E1169))</f>
        <v/>
      </c>
      <c r="F1168" s="38" t="str">
        <f>IF(Kundendaten!C1169="","",IF(Kundendaten!F1169="","",Kundendaten!F1169))</f>
        <v/>
      </c>
      <c r="G1168" s="37" t="str">
        <f>IF(Kundendaten!C1169="","",IF(Kundendaten!G1169="","",Kundendaten!G1169))</f>
        <v/>
      </c>
      <c r="H1168" s="38" t="str">
        <f>IF(Kundendaten!C1169="","",IF(Kundendaten!H1169="","",Kundendaten!H1169))</f>
        <v/>
      </c>
      <c r="I1168" s="37" t="str">
        <f>IF(Kundendaten!C1169="","",IF(Kundendaten!I1169="","",IF(OR(UPPER(Kundendaten!I1169)="D",UPPER(Kundendaten!I1169)="DE",UPPER(Kundendaten!I1169)="DEU",UPPER(Kundendaten!I1169)="DEUTSCHLAND",UPPER(Kundendaten!I1169)="GERMANY",UPPER(Kundendaten!I1169)="GER"),"",IFERROR(UPPER(VLOOKUP(UPPER(Kundendaten!I1169),Laendercodes!$A:$B,2,FALSE())),UPPER(Kundendaten!I1169)))))</f>
        <v/>
      </c>
      <c r="J1168" s="59" t="str">
        <f>IF(Kundendaten!C1169="","",Einstellungen!$C$9-Kundendaten!J1169)</f>
        <v/>
      </c>
      <c r="K1168" s="37" t="str">
        <f>IF(Kundendaten!C1169="","",IF(J1168&lt;0,-1,IF(J1168&gt;Einstellungen!$C$11,0,IF(J1168&lt;=Einstellungen!$D$15,5,IF(J1168&lt;=Einstellungen!$D$16,4,IF(J1168&lt;=Einstellungen!$D$17,3,IF(J1168&lt;=Einstellungen!$D$18,2,1)))))))</f>
        <v/>
      </c>
      <c r="L1168" s="37" t="str">
        <f>IF(Kundendaten!C1169="","",IF(J1168&lt;0,-1,IF(J1168&gt;Einstellungen!$C$11,0,IF(Kundendaten!K1169&gt;=Einstellungen!$C$24,5,IF(Kundendaten!K1169&gt;=Einstellungen!$C$25,4,IF(Kundendaten!K1169&gt;=Einstellungen!$C$26,3,IF(Kundendaten!K1169&gt;=Einstellungen!$C$27,2,1)))))))</f>
        <v/>
      </c>
      <c r="M1168" s="37" t="str">
        <f>IF(Kundendaten!C1169="","",IF(J1168&lt;0,-1,IF(J1168&gt;Einstellungen!$C$11,0,IF(Kundendaten!L1169&gt;=Einstellungen!$C$32,5,IF(Kundendaten!L1169&gt;=Einstellungen!$C$33,4,IF(Kundendaten!L1169&gt;=Einstellungen!$C$34,3,IF(Kundendaten!L1169&gt;=Einstellungen!$C$35,2,1)))))))</f>
        <v/>
      </c>
      <c r="N1168" s="37" t="str">
        <f>IF(Kundendaten!C1169="","",IF(K1168=-1,"",IF(K1168=0,0,IF(SUM(Einstellungen!$G$15,Einstellungen!$G$24,Einstellungen!$G$32)&lt;&gt;100,"—",ROUND((K1168*Einstellungen!$G$15+L1168*Einstellungen!$G$24+M1168*Einstellungen!$G$32)/100,1)))))</f>
        <v/>
      </c>
      <c r="O1168" s="37" t="str">
        <f>IF(Kundendaten!C1169="","",IF(K1168=-1,"⚠ Datenfehler",IF(K1168=0,"Inaktiv",IF(SUM(Einstellungen!$G$15,Einstellungen!$G$24,Einstellungen!$G$32)&lt;&gt;100,"—",IF(N1168&gt;=4,"Champion",IF(N1168&gt;=3,"Entwicklung",IF(N1168&gt;=2,"Gefährdet","Abwanderung")))))))</f>
        <v/>
      </c>
    </row>
    <row r="1169" spans="2:15" ht="14.25" customHeight="1" x14ac:dyDescent="0.35">
      <c r="B1169" s="37" t="str">
        <f>IF(Kundendaten!C1170="","",Kundendaten!B1170)</f>
        <v/>
      </c>
      <c r="C1169" s="38" t="str">
        <f>IF(Kundendaten!C1170="","",IF(Kundendaten!C1170="","",Kundendaten!C1170))</f>
        <v/>
      </c>
      <c r="D1169" s="38" t="str">
        <f>IF(Kundendaten!C1170="","",IF(Kundendaten!D1170="","",Kundendaten!D1170))</f>
        <v/>
      </c>
      <c r="E1169" s="38" t="str">
        <f>IF(Kundendaten!C1170="","",IF(Kundendaten!E1170="","",Kundendaten!E1170))</f>
        <v/>
      </c>
      <c r="F1169" s="38" t="str">
        <f>IF(Kundendaten!C1170="","",IF(Kundendaten!F1170="","",Kundendaten!F1170))</f>
        <v/>
      </c>
      <c r="G1169" s="37" t="str">
        <f>IF(Kundendaten!C1170="","",IF(Kundendaten!G1170="","",Kundendaten!G1170))</f>
        <v/>
      </c>
      <c r="H1169" s="38" t="str">
        <f>IF(Kundendaten!C1170="","",IF(Kundendaten!H1170="","",Kundendaten!H1170))</f>
        <v/>
      </c>
      <c r="I1169" s="37" t="str">
        <f>IF(Kundendaten!C1170="","",IF(Kundendaten!I1170="","",IF(OR(UPPER(Kundendaten!I1170)="D",UPPER(Kundendaten!I1170)="DE",UPPER(Kundendaten!I1170)="DEU",UPPER(Kundendaten!I1170)="DEUTSCHLAND",UPPER(Kundendaten!I1170)="GERMANY",UPPER(Kundendaten!I1170)="GER"),"",IFERROR(UPPER(VLOOKUP(UPPER(Kundendaten!I1170),Laendercodes!$A:$B,2,FALSE())),UPPER(Kundendaten!I1170)))))</f>
        <v/>
      </c>
      <c r="J1169" s="59" t="str">
        <f>IF(Kundendaten!C1170="","",Einstellungen!$C$9-Kundendaten!J1170)</f>
        <v/>
      </c>
      <c r="K1169" s="37" t="str">
        <f>IF(Kundendaten!C1170="","",IF(J1169&lt;0,-1,IF(J1169&gt;Einstellungen!$C$11,0,IF(J1169&lt;=Einstellungen!$D$15,5,IF(J1169&lt;=Einstellungen!$D$16,4,IF(J1169&lt;=Einstellungen!$D$17,3,IF(J1169&lt;=Einstellungen!$D$18,2,1)))))))</f>
        <v/>
      </c>
      <c r="L1169" s="37" t="str">
        <f>IF(Kundendaten!C1170="","",IF(J1169&lt;0,-1,IF(J1169&gt;Einstellungen!$C$11,0,IF(Kundendaten!K1170&gt;=Einstellungen!$C$24,5,IF(Kundendaten!K1170&gt;=Einstellungen!$C$25,4,IF(Kundendaten!K1170&gt;=Einstellungen!$C$26,3,IF(Kundendaten!K1170&gt;=Einstellungen!$C$27,2,1)))))))</f>
        <v/>
      </c>
      <c r="M1169" s="37" t="str">
        <f>IF(Kundendaten!C1170="","",IF(J1169&lt;0,-1,IF(J1169&gt;Einstellungen!$C$11,0,IF(Kundendaten!L1170&gt;=Einstellungen!$C$32,5,IF(Kundendaten!L1170&gt;=Einstellungen!$C$33,4,IF(Kundendaten!L1170&gt;=Einstellungen!$C$34,3,IF(Kundendaten!L1170&gt;=Einstellungen!$C$35,2,1)))))))</f>
        <v/>
      </c>
      <c r="N1169" s="37" t="str">
        <f>IF(Kundendaten!C1170="","",IF(K1169=-1,"",IF(K1169=0,0,IF(SUM(Einstellungen!$G$15,Einstellungen!$G$24,Einstellungen!$G$32)&lt;&gt;100,"—",ROUND((K1169*Einstellungen!$G$15+L1169*Einstellungen!$G$24+M1169*Einstellungen!$G$32)/100,1)))))</f>
        <v/>
      </c>
      <c r="O1169" s="37" t="str">
        <f>IF(Kundendaten!C1170="","",IF(K1169=-1,"⚠ Datenfehler",IF(K1169=0,"Inaktiv",IF(SUM(Einstellungen!$G$15,Einstellungen!$G$24,Einstellungen!$G$32)&lt;&gt;100,"—",IF(N1169&gt;=4,"Champion",IF(N1169&gt;=3,"Entwicklung",IF(N1169&gt;=2,"Gefährdet","Abwanderung")))))))</f>
        <v/>
      </c>
    </row>
    <row r="1170" spans="2:15" ht="14.25" customHeight="1" x14ac:dyDescent="0.35">
      <c r="B1170" s="37" t="str">
        <f>IF(Kundendaten!C1171="","",Kundendaten!B1171)</f>
        <v/>
      </c>
      <c r="C1170" s="38" t="str">
        <f>IF(Kundendaten!C1171="","",IF(Kundendaten!C1171="","",Kundendaten!C1171))</f>
        <v/>
      </c>
      <c r="D1170" s="38" t="str">
        <f>IF(Kundendaten!C1171="","",IF(Kundendaten!D1171="","",Kundendaten!D1171))</f>
        <v/>
      </c>
      <c r="E1170" s="38" t="str">
        <f>IF(Kundendaten!C1171="","",IF(Kundendaten!E1171="","",Kundendaten!E1171))</f>
        <v/>
      </c>
      <c r="F1170" s="38" t="str">
        <f>IF(Kundendaten!C1171="","",IF(Kundendaten!F1171="","",Kundendaten!F1171))</f>
        <v/>
      </c>
      <c r="G1170" s="37" t="str">
        <f>IF(Kundendaten!C1171="","",IF(Kundendaten!G1171="","",Kundendaten!G1171))</f>
        <v/>
      </c>
      <c r="H1170" s="38" t="str">
        <f>IF(Kundendaten!C1171="","",IF(Kundendaten!H1171="","",Kundendaten!H1171))</f>
        <v/>
      </c>
      <c r="I1170" s="37" t="str">
        <f>IF(Kundendaten!C1171="","",IF(Kundendaten!I1171="","",IF(OR(UPPER(Kundendaten!I1171)="D",UPPER(Kundendaten!I1171)="DE",UPPER(Kundendaten!I1171)="DEU",UPPER(Kundendaten!I1171)="DEUTSCHLAND",UPPER(Kundendaten!I1171)="GERMANY",UPPER(Kundendaten!I1171)="GER"),"",IFERROR(UPPER(VLOOKUP(UPPER(Kundendaten!I1171),Laendercodes!$A:$B,2,FALSE())),UPPER(Kundendaten!I1171)))))</f>
        <v/>
      </c>
      <c r="J1170" s="59" t="str">
        <f>IF(Kundendaten!C1171="","",Einstellungen!$C$9-Kundendaten!J1171)</f>
        <v/>
      </c>
      <c r="K1170" s="37" t="str">
        <f>IF(Kundendaten!C1171="","",IF(J1170&lt;0,-1,IF(J1170&gt;Einstellungen!$C$11,0,IF(J1170&lt;=Einstellungen!$D$15,5,IF(J1170&lt;=Einstellungen!$D$16,4,IF(J1170&lt;=Einstellungen!$D$17,3,IF(J1170&lt;=Einstellungen!$D$18,2,1)))))))</f>
        <v/>
      </c>
      <c r="L1170" s="37" t="str">
        <f>IF(Kundendaten!C1171="","",IF(J1170&lt;0,-1,IF(J1170&gt;Einstellungen!$C$11,0,IF(Kundendaten!K1171&gt;=Einstellungen!$C$24,5,IF(Kundendaten!K1171&gt;=Einstellungen!$C$25,4,IF(Kundendaten!K1171&gt;=Einstellungen!$C$26,3,IF(Kundendaten!K1171&gt;=Einstellungen!$C$27,2,1)))))))</f>
        <v/>
      </c>
      <c r="M1170" s="37" t="str">
        <f>IF(Kundendaten!C1171="","",IF(J1170&lt;0,-1,IF(J1170&gt;Einstellungen!$C$11,0,IF(Kundendaten!L1171&gt;=Einstellungen!$C$32,5,IF(Kundendaten!L1171&gt;=Einstellungen!$C$33,4,IF(Kundendaten!L1171&gt;=Einstellungen!$C$34,3,IF(Kundendaten!L1171&gt;=Einstellungen!$C$35,2,1)))))))</f>
        <v/>
      </c>
      <c r="N1170" s="37" t="str">
        <f>IF(Kundendaten!C1171="","",IF(K1170=-1,"",IF(K1170=0,0,IF(SUM(Einstellungen!$G$15,Einstellungen!$G$24,Einstellungen!$G$32)&lt;&gt;100,"—",ROUND((K1170*Einstellungen!$G$15+L1170*Einstellungen!$G$24+M1170*Einstellungen!$G$32)/100,1)))))</f>
        <v/>
      </c>
      <c r="O1170" s="37" t="str">
        <f>IF(Kundendaten!C1171="","",IF(K1170=-1,"⚠ Datenfehler",IF(K1170=0,"Inaktiv",IF(SUM(Einstellungen!$G$15,Einstellungen!$G$24,Einstellungen!$G$32)&lt;&gt;100,"—",IF(N1170&gt;=4,"Champion",IF(N1170&gt;=3,"Entwicklung",IF(N1170&gt;=2,"Gefährdet","Abwanderung")))))))</f>
        <v/>
      </c>
    </row>
    <row r="1171" spans="2:15" ht="14.25" customHeight="1" x14ac:dyDescent="0.35">
      <c r="B1171" s="37" t="str">
        <f>IF(Kundendaten!C1172="","",Kundendaten!B1172)</f>
        <v/>
      </c>
      <c r="C1171" s="38" t="str">
        <f>IF(Kundendaten!C1172="","",IF(Kundendaten!C1172="","",Kundendaten!C1172))</f>
        <v/>
      </c>
      <c r="D1171" s="38" t="str">
        <f>IF(Kundendaten!C1172="","",IF(Kundendaten!D1172="","",Kundendaten!D1172))</f>
        <v/>
      </c>
      <c r="E1171" s="38" t="str">
        <f>IF(Kundendaten!C1172="","",IF(Kundendaten!E1172="","",Kundendaten!E1172))</f>
        <v/>
      </c>
      <c r="F1171" s="38" t="str">
        <f>IF(Kundendaten!C1172="","",IF(Kundendaten!F1172="","",Kundendaten!F1172))</f>
        <v/>
      </c>
      <c r="G1171" s="37" t="str">
        <f>IF(Kundendaten!C1172="","",IF(Kundendaten!G1172="","",Kundendaten!G1172))</f>
        <v/>
      </c>
      <c r="H1171" s="38" t="str">
        <f>IF(Kundendaten!C1172="","",IF(Kundendaten!H1172="","",Kundendaten!H1172))</f>
        <v/>
      </c>
      <c r="I1171" s="37" t="str">
        <f>IF(Kundendaten!C1172="","",IF(Kundendaten!I1172="","",IF(OR(UPPER(Kundendaten!I1172)="D",UPPER(Kundendaten!I1172)="DE",UPPER(Kundendaten!I1172)="DEU",UPPER(Kundendaten!I1172)="DEUTSCHLAND",UPPER(Kundendaten!I1172)="GERMANY",UPPER(Kundendaten!I1172)="GER"),"",IFERROR(UPPER(VLOOKUP(UPPER(Kundendaten!I1172),Laendercodes!$A:$B,2,FALSE())),UPPER(Kundendaten!I1172)))))</f>
        <v/>
      </c>
      <c r="J1171" s="59" t="str">
        <f>IF(Kundendaten!C1172="","",Einstellungen!$C$9-Kundendaten!J1172)</f>
        <v/>
      </c>
      <c r="K1171" s="37" t="str">
        <f>IF(Kundendaten!C1172="","",IF(J1171&lt;0,-1,IF(J1171&gt;Einstellungen!$C$11,0,IF(J1171&lt;=Einstellungen!$D$15,5,IF(J1171&lt;=Einstellungen!$D$16,4,IF(J1171&lt;=Einstellungen!$D$17,3,IF(J1171&lt;=Einstellungen!$D$18,2,1)))))))</f>
        <v/>
      </c>
      <c r="L1171" s="37" t="str">
        <f>IF(Kundendaten!C1172="","",IF(J1171&lt;0,-1,IF(J1171&gt;Einstellungen!$C$11,0,IF(Kundendaten!K1172&gt;=Einstellungen!$C$24,5,IF(Kundendaten!K1172&gt;=Einstellungen!$C$25,4,IF(Kundendaten!K1172&gt;=Einstellungen!$C$26,3,IF(Kundendaten!K1172&gt;=Einstellungen!$C$27,2,1)))))))</f>
        <v/>
      </c>
      <c r="M1171" s="37" t="str">
        <f>IF(Kundendaten!C1172="","",IF(J1171&lt;0,-1,IF(J1171&gt;Einstellungen!$C$11,0,IF(Kundendaten!L1172&gt;=Einstellungen!$C$32,5,IF(Kundendaten!L1172&gt;=Einstellungen!$C$33,4,IF(Kundendaten!L1172&gt;=Einstellungen!$C$34,3,IF(Kundendaten!L1172&gt;=Einstellungen!$C$35,2,1)))))))</f>
        <v/>
      </c>
      <c r="N1171" s="37" t="str">
        <f>IF(Kundendaten!C1172="","",IF(K1171=-1,"",IF(K1171=0,0,IF(SUM(Einstellungen!$G$15,Einstellungen!$G$24,Einstellungen!$G$32)&lt;&gt;100,"—",ROUND((K1171*Einstellungen!$G$15+L1171*Einstellungen!$G$24+M1171*Einstellungen!$G$32)/100,1)))))</f>
        <v/>
      </c>
      <c r="O1171" s="37" t="str">
        <f>IF(Kundendaten!C1172="","",IF(K1171=-1,"⚠ Datenfehler",IF(K1171=0,"Inaktiv",IF(SUM(Einstellungen!$G$15,Einstellungen!$G$24,Einstellungen!$G$32)&lt;&gt;100,"—",IF(N1171&gt;=4,"Champion",IF(N1171&gt;=3,"Entwicklung",IF(N1171&gt;=2,"Gefährdet","Abwanderung")))))))</f>
        <v/>
      </c>
    </row>
    <row r="1172" spans="2:15" ht="14.25" customHeight="1" x14ac:dyDescent="0.35">
      <c r="B1172" s="37" t="str">
        <f>IF(Kundendaten!C1173="","",Kundendaten!B1173)</f>
        <v/>
      </c>
      <c r="C1172" s="38" t="str">
        <f>IF(Kundendaten!C1173="","",IF(Kundendaten!C1173="","",Kundendaten!C1173))</f>
        <v/>
      </c>
      <c r="D1172" s="38" t="str">
        <f>IF(Kundendaten!C1173="","",IF(Kundendaten!D1173="","",Kundendaten!D1173))</f>
        <v/>
      </c>
      <c r="E1172" s="38" t="str">
        <f>IF(Kundendaten!C1173="","",IF(Kundendaten!E1173="","",Kundendaten!E1173))</f>
        <v/>
      </c>
      <c r="F1172" s="38" t="str">
        <f>IF(Kundendaten!C1173="","",IF(Kundendaten!F1173="","",Kundendaten!F1173))</f>
        <v/>
      </c>
      <c r="G1172" s="37" t="str">
        <f>IF(Kundendaten!C1173="","",IF(Kundendaten!G1173="","",Kundendaten!G1173))</f>
        <v/>
      </c>
      <c r="H1172" s="38" t="str">
        <f>IF(Kundendaten!C1173="","",IF(Kundendaten!H1173="","",Kundendaten!H1173))</f>
        <v/>
      </c>
      <c r="I1172" s="37" t="str">
        <f>IF(Kundendaten!C1173="","",IF(Kundendaten!I1173="","",IF(OR(UPPER(Kundendaten!I1173)="D",UPPER(Kundendaten!I1173)="DE",UPPER(Kundendaten!I1173)="DEU",UPPER(Kundendaten!I1173)="DEUTSCHLAND",UPPER(Kundendaten!I1173)="GERMANY",UPPER(Kundendaten!I1173)="GER"),"",IFERROR(UPPER(VLOOKUP(UPPER(Kundendaten!I1173),Laendercodes!$A:$B,2,FALSE())),UPPER(Kundendaten!I1173)))))</f>
        <v/>
      </c>
      <c r="J1172" s="59" t="str">
        <f>IF(Kundendaten!C1173="","",Einstellungen!$C$9-Kundendaten!J1173)</f>
        <v/>
      </c>
      <c r="K1172" s="37" t="str">
        <f>IF(Kundendaten!C1173="","",IF(J1172&lt;0,-1,IF(J1172&gt;Einstellungen!$C$11,0,IF(J1172&lt;=Einstellungen!$D$15,5,IF(J1172&lt;=Einstellungen!$D$16,4,IF(J1172&lt;=Einstellungen!$D$17,3,IF(J1172&lt;=Einstellungen!$D$18,2,1)))))))</f>
        <v/>
      </c>
      <c r="L1172" s="37" t="str">
        <f>IF(Kundendaten!C1173="","",IF(J1172&lt;0,-1,IF(J1172&gt;Einstellungen!$C$11,0,IF(Kundendaten!K1173&gt;=Einstellungen!$C$24,5,IF(Kundendaten!K1173&gt;=Einstellungen!$C$25,4,IF(Kundendaten!K1173&gt;=Einstellungen!$C$26,3,IF(Kundendaten!K1173&gt;=Einstellungen!$C$27,2,1)))))))</f>
        <v/>
      </c>
      <c r="M1172" s="37" t="str">
        <f>IF(Kundendaten!C1173="","",IF(J1172&lt;0,-1,IF(J1172&gt;Einstellungen!$C$11,0,IF(Kundendaten!L1173&gt;=Einstellungen!$C$32,5,IF(Kundendaten!L1173&gt;=Einstellungen!$C$33,4,IF(Kundendaten!L1173&gt;=Einstellungen!$C$34,3,IF(Kundendaten!L1173&gt;=Einstellungen!$C$35,2,1)))))))</f>
        <v/>
      </c>
      <c r="N1172" s="37" t="str">
        <f>IF(Kundendaten!C1173="","",IF(K1172=-1,"",IF(K1172=0,0,IF(SUM(Einstellungen!$G$15,Einstellungen!$G$24,Einstellungen!$G$32)&lt;&gt;100,"—",ROUND((K1172*Einstellungen!$G$15+L1172*Einstellungen!$G$24+M1172*Einstellungen!$G$32)/100,1)))))</f>
        <v/>
      </c>
      <c r="O1172" s="37" t="str">
        <f>IF(Kundendaten!C1173="","",IF(K1172=-1,"⚠ Datenfehler",IF(K1172=0,"Inaktiv",IF(SUM(Einstellungen!$G$15,Einstellungen!$G$24,Einstellungen!$G$32)&lt;&gt;100,"—",IF(N1172&gt;=4,"Champion",IF(N1172&gt;=3,"Entwicklung",IF(N1172&gt;=2,"Gefährdet","Abwanderung")))))))</f>
        <v/>
      </c>
    </row>
    <row r="1173" spans="2:15" ht="14.25" customHeight="1" x14ac:dyDescent="0.35">
      <c r="B1173" s="37" t="str">
        <f>IF(Kundendaten!C1174="","",Kundendaten!B1174)</f>
        <v/>
      </c>
      <c r="C1173" s="38" t="str">
        <f>IF(Kundendaten!C1174="","",IF(Kundendaten!C1174="","",Kundendaten!C1174))</f>
        <v/>
      </c>
      <c r="D1173" s="38" t="str">
        <f>IF(Kundendaten!C1174="","",IF(Kundendaten!D1174="","",Kundendaten!D1174))</f>
        <v/>
      </c>
      <c r="E1173" s="38" t="str">
        <f>IF(Kundendaten!C1174="","",IF(Kundendaten!E1174="","",Kundendaten!E1174))</f>
        <v/>
      </c>
      <c r="F1173" s="38" t="str">
        <f>IF(Kundendaten!C1174="","",IF(Kundendaten!F1174="","",Kundendaten!F1174))</f>
        <v/>
      </c>
      <c r="G1173" s="37" t="str">
        <f>IF(Kundendaten!C1174="","",IF(Kundendaten!G1174="","",Kundendaten!G1174))</f>
        <v/>
      </c>
      <c r="H1173" s="38" t="str">
        <f>IF(Kundendaten!C1174="","",IF(Kundendaten!H1174="","",Kundendaten!H1174))</f>
        <v/>
      </c>
      <c r="I1173" s="37" t="str">
        <f>IF(Kundendaten!C1174="","",IF(Kundendaten!I1174="","",IF(OR(UPPER(Kundendaten!I1174)="D",UPPER(Kundendaten!I1174)="DE",UPPER(Kundendaten!I1174)="DEU",UPPER(Kundendaten!I1174)="DEUTSCHLAND",UPPER(Kundendaten!I1174)="GERMANY",UPPER(Kundendaten!I1174)="GER"),"",IFERROR(UPPER(VLOOKUP(UPPER(Kundendaten!I1174),Laendercodes!$A:$B,2,FALSE())),UPPER(Kundendaten!I1174)))))</f>
        <v/>
      </c>
      <c r="J1173" s="59" t="str">
        <f>IF(Kundendaten!C1174="","",Einstellungen!$C$9-Kundendaten!J1174)</f>
        <v/>
      </c>
      <c r="K1173" s="37" t="str">
        <f>IF(Kundendaten!C1174="","",IF(J1173&lt;0,-1,IF(J1173&gt;Einstellungen!$C$11,0,IF(J1173&lt;=Einstellungen!$D$15,5,IF(J1173&lt;=Einstellungen!$D$16,4,IF(J1173&lt;=Einstellungen!$D$17,3,IF(J1173&lt;=Einstellungen!$D$18,2,1)))))))</f>
        <v/>
      </c>
      <c r="L1173" s="37" t="str">
        <f>IF(Kundendaten!C1174="","",IF(J1173&lt;0,-1,IF(J1173&gt;Einstellungen!$C$11,0,IF(Kundendaten!K1174&gt;=Einstellungen!$C$24,5,IF(Kundendaten!K1174&gt;=Einstellungen!$C$25,4,IF(Kundendaten!K1174&gt;=Einstellungen!$C$26,3,IF(Kundendaten!K1174&gt;=Einstellungen!$C$27,2,1)))))))</f>
        <v/>
      </c>
      <c r="M1173" s="37" t="str">
        <f>IF(Kundendaten!C1174="","",IF(J1173&lt;0,-1,IF(J1173&gt;Einstellungen!$C$11,0,IF(Kundendaten!L1174&gt;=Einstellungen!$C$32,5,IF(Kundendaten!L1174&gt;=Einstellungen!$C$33,4,IF(Kundendaten!L1174&gt;=Einstellungen!$C$34,3,IF(Kundendaten!L1174&gt;=Einstellungen!$C$35,2,1)))))))</f>
        <v/>
      </c>
      <c r="N1173" s="37" t="str">
        <f>IF(Kundendaten!C1174="","",IF(K1173=-1,"",IF(K1173=0,0,IF(SUM(Einstellungen!$G$15,Einstellungen!$G$24,Einstellungen!$G$32)&lt;&gt;100,"—",ROUND((K1173*Einstellungen!$G$15+L1173*Einstellungen!$G$24+M1173*Einstellungen!$G$32)/100,1)))))</f>
        <v/>
      </c>
      <c r="O1173" s="37" t="str">
        <f>IF(Kundendaten!C1174="","",IF(K1173=-1,"⚠ Datenfehler",IF(K1173=0,"Inaktiv",IF(SUM(Einstellungen!$G$15,Einstellungen!$G$24,Einstellungen!$G$32)&lt;&gt;100,"—",IF(N1173&gt;=4,"Champion",IF(N1173&gt;=3,"Entwicklung",IF(N1173&gt;=2,"Gefährdet","Abwanderung")))))))</f>
        <v/>
      </c>
    </row>
    <row r="1174" spans="2:15" ht="14.25" customHeight="1" x14ac:dyDescent="0.35">
      <c r="B1174" s="37" t="str">
        <f>IF(Kundendaten!C1175="","",Kundendaten!B1175)</f>
        <v/>
      </c>
      <c r="C1174" s="38" t="str">
        <f>IF(Kundendaten!C1175="","",IF(Kundendaten!C1175="","",Kundendaten!C1175))</f>
        <v/>
      </c>
      <c r="D1174" s="38" t="str">
        <f>IF(Kundendaten!C1175="","",IF(Kundendaten!D1175="","",Kundendaten!D1175))</f>
        <v/>
      </c>
      <c r="E1174" s="38" t="str">
        <f>IF(Kundendaten!C1175="","",IF(Kundendaten!E1175="","",Kundendaten!E1175))</f>
        <v/>
      </c>
      <c r="F1174" s="38" t="str">
        <f>IF(Kundendaten!C1175="","",IF(Kundendaten!F1175="","",Kundendaten!F1175))</f>
        <v/>
      </c>
      <c r="G1174" s="37" t="str">
        <f>IF(Kundendaten!C1175="","",IF(Kundendaten!G1175="","",Kundendaten!G1175))</f>
        <v/>
      </c>
      <c r="H1174" s="38" t="str">
        <f>IF(Kundendaten!C1175="","",IF(Kundendaten!H1175="","",Kundendaten!H1175))</f>
        <v/>
      </c>
      <c r="I1174" s="37" t="str">
        <f>IF(Kundendaten!C1175="","",IF(Kundendaten!I1175="","",IF(OR(UPPER(Kundendaten!I1175)="D",UPPER(Kundendaten!I1175)="DE",UPPER(Kundendaten!I1175)="DEU",UPPER(Kundendaten!I1175)="DEUTSCHLAND",UPPER(Kundendaten!I1175)="GERMANY",UPPER(Kundendaten!I1175)="GER"),"",IFERROR(UPPER(VLOOKUP(UPPER(Kundendaten!I1175),Laendercodes!$A:$B,2,FALSE())),UPPER(Kundendaten!I1175)))))</f>
        <v/>
      </c>
      <c r="J1174" s="59" t="str">
        <f>IF(Kundendaten!C1175="","",Einstellungen!$C$9-Kundendaten!J1175)</f>
        <v/>
      </c>
      <c r="K1174" s="37" t="str">
        <f>IF(Kundendaten!C1175="","",IF(J1174&lt;0,-1,IF(J1174&gt;Einstellungen!$C$11,0,IF(J1174&lt;=Einstellungen!$D$15,5,IF(J1174&lt;=Einstellungen!$D$16,4,IF(J1174&lt;=Einstellungen!$D$17,3,IF(J1174&lt;=Einstellungen!$D$18,2,1)))))))</f>
        <v/>
      </c>
      <c r="L1174" s="37" t="str">
        <f>IF(Kundendaten!C1175="","",IF(J1174&lt;0,-1,IF(J1174&gt;Einstellungen!$C$11,0,IF(Kundendaten!K1175&gt;=Einstellungen!$C$24,5,IF(Kundendaten!K1175&gt;=Einstellungen!$C$25,4,IF(Kundendaten!K1175&gt;=Einstellungen!$C$26,3,IF(Kundendaten!K1175&gt;=Einstellungen!$C$27,2,1)))))))</f>
        <v/>
      </c>
      <c r="M1174" s="37" t="str">
        <f>IF(Kundendaten!C1175="","",IF(J1174&lt;0,-1,IF(J1174&gt;Einstellungen!$C$11,0,IF(Kundendaten!L1175&gt;=Einstellungen!$C$32,5,IF(Kundendaten!L1175&gt;=Einstellungen!$C$33,4,IF(Kundendaten!L1175&gt;=Einstellungen!$C$34,3,IF(Kundendaten!L1175&gt;=Einstellungen!$C$35,2,1)))))))</f>
        <v/>
      </c>
      <c r="N1174" s="37" t="str">
        <f>IF(Kundendaten!C1175="","",IF(K1174=-1,"",IF(K1174=0,0,IF(SUM(Einstellungen!$G$15,Einstellungen!$G$24,Einstellungen!$G$32)&lt;&gt;100,"—",ROUND((K1174*Einstellungen!$G$15+L1174*Einstellungen!$G$24+M1174*Einstellungen!$G$32)/100,1)))))</f>
        <v/>
      </c>
      <c r="O1174" s="37" t="str">
        <f>IF(Kundendaten!C1175="","",IF(K1174=-1,"⚠ Datenfehler",IF(K1174=0,"Inaktiv",IF(SUM(Einstellungen!$G$15,Einstellungen!$G$24,Einstellungen!$G$32)&lt;&gt;100,"—",IF(N1174&gt;=4,"Champion",IF(N1174&gt;=3,"Entwicklung",IF(N1174&gt;=2,"Gefährdet","Abwanderung")))))))</f>
        <v/>
      </c>
    </row>
    <row r="1175" spans="2:15" ht="14.25" customHeight="1" x14ac:dyDescent="0.35">
      <c r="B1175" s="37" t="str">
        <f>IF(Kundendaten!C1176="","",Kundendaten!B1176)</f>
        <v/>
      </c>
      <c r="C1175" s="38" t="str">
        <f>IF(Kundendaten!C1176="","",IF(Kundendaten!C1176="","",Kundendaten!C1176))</f>
        <v/>
      </c>
      <c r="D1175" s="38" t="str">
        <f>IF(Kundendaten!C1176="","",IF(Kundendaten!D1176="","",Kundendaten!D1176))</f>
        <v/>
      </c>
      <c r="E1175" s="38" t="str">
        <f>IF(Kundendaten!C1176="","",IF(Kundendaten!E1176="","",Kundendaten!E1176))</f>
        <v/>
      </c>
      <c r="F1175" s="38" t="str">
        <f>IF(Kundendaten!C1176="","",IF(Kundendaten!F1176="","",Kundendaten!F1176))</f>
        <v/>
      </c>
      <c r="G1175" s="37" t="str">
        <f>IF(Kundendaten!C1176="","",IF(Kundendaten!G1176="","",Kundendaten!G1176))</f>
        <v/>
      </c>
      <c r="H1175" s="38" t="str">
        <f>IF(Kundendaten!C1176="","",IF(Kundendaten!H1176="","",Kundendaten!H1176))</f>
        <v/>
      </c>
      <c r="I1175" s="37" t="str">
        <f>IF(Kundendaten!C1176="","",IF(Kundendaten!I1176="","",IF(OR(UPPER(Kundendaten!I1176)="D",UPPER(Kundendaten!I1176)="DE",UPPER(Kundendaten!I1176)="DEU",UPPER(Kundendaten!I1176)="DEUTSCHLAND",UPPER(Kundendaten!I1176)="GERMANY",UPPER(Kundendaten!I1176)="GER"),"",IFERROR(UPPER(VLOOKUP(UPPER(Kundendaten!I1176),Laendercodes!$A:$B,2,FALSE())),UPPER(Kundendaten!I1176)))))</f>
        <v/>
      </c>
      <c r="J1175" s="59" t="str">
        <f>IF(Kundendaten!C1176="","",Einstellungen!$C$9-Kundendaten!J1176)</f>
        <v/>
      </c>
      <c r="K1175" s="37" t="str">
        <f>IF(Kundendaten!C1176="","",IF(J1175&lt;0,-1,IF(J1175&gt;Einstellungen!$C$11,0,IF(J1175&lt;=Einstellungen!$D$15,5,IF(J1175&lt;=Einstellungen!$D$16,4,IF(J1175&lt;=Einstellungen!$D$17,3,IF(J1175&lt;=Einstellungen!$D$18,2,1)))))))</f>
        <v/>
      </c>
      <c r="L1175" s="37" t="str">
        <f>IF(Kundendaten!C1176="","",IF(J1175&lt;0,-1,IF(J1175&gt;Einstellungen!$C$11,0,IF(Kundendaten!K1176&gt;=Einstellungen!$C$24,5,IF(Kundendaten!K1176&gt;=Einstellungen!$C$25,4,IF(Kundendaten!K1176&gt;=Einstellungen!$C$26,3,IF(Kundendaten!K1176&gt;=Einstellungen!$C$27,2,1)))))))</f>
        <v/>
      </c>
      <c r="M1175" s="37" t="str">
        <f>IF(Kundendaten!C1176="","",IF(J1175&lt;0,-1,IF(J1175&gt;Einstellungen!$C$11,0,IF(Kundendaten!L1176&gt;=Einstellungen!$C$32,5,IF(Kundendaten!L1176&gt;=Einstellungen!$C$33,4,IF(Kundendaten!L1176&gt;=Einstellungen!$C$34,3,IF(Kundendaten!L1176&gt;=Einstellungen!$C$35,2,1)))))))</f>
        <v/>
      </c>
      <c r="N1175" s="37" t="str">
        <f>IF(Kundendaten!C1176="","",IF(K1175=-1,"",IF(K1175=0,0,IF(SUM(Einstellungen!$G$15,Einstellungen!$G$24,Einstellungen!$G$32)&lt;&gt;100,"—",ROUND((K1175*Einstellungen!$G$15+L1175*Einstellungen!$G$24+M1175*Einstellungen!$G$32)/100,1)))))</f>
        <v/>
      </c>
      <c r="O1175" s="37" t="str">
        <f>IF(Kundendaten!C1176="","",IF(K1175=-1,"⚠ Datenfehler",IF(K1175=0,"Inaktiv",IF(SUM(Einstellungen!$G$15,Einstellungen!$G$24,Einstellungen!$G$32)&lt;&gt;100,"—",IF(N1175&gt;=4,"Champion",IF(N1175&gt;=3,"Entwicklung",IF(N1175&gt;=2,"Gefährdet","Abwanderung")))))))</f>
        <v/>
      </c>
    </row>
    <row r="1176" spans="2:15" ht="14.25" customHeight="1" x14ac:dyDescent="0.35">
      <c r="B1176" s="37" t="str">
        <f>IF(Kundendaten!C1177="","",Kundendaten!B1177)</f>
        <v/>
      </c>
      <c r="C1176" s="38" t="str">
        <f>IF(Kundendaten!C1177="","",IF(Kundendaten!C1177="","",Kundendaten!C1177))</f>
        <v/>
      </c>
      <c r="D1176" s="38" t="str">
        <f>IF(Kundendaten!C1177="","",IF(Kundendaten!D1177="","",Kundendaten!D1177))</f>
        <v/>
      </c>
      <c r="E1176" s="38" t="str">
        <f>IF(Kundendaten!C1177="","",IF(Kundendaten!E1177="","",Kundendaten!E1177))</f>
        <v/>
      </c>
      <c r="F1176" s="38" t="str">
        <f>IF(Kundendaten!C1177="","",IF(Kundendaten!F1177="","",Kundendaten!F1177))</f>
        <v/>
      </c>
      <c r="G1176" s="37" t="str">
        <f>IF(Kundendaten!C1177="","",IF(Kundendaten!G1177="","",Kundendaten!G1177))</f>
        <v/>
      </c>
      <c r="H1176" s="38" t="str">
        <f>IF(Kundendaten!C1177="","",IF(Kundendaten!H1177="","",Kundendaten!H1177))</f>
        <v/>
      </c>
      <c r="I1176" s="37" t="str">
        <f>IF(Kundendaten!C1177="","",IF(Kundendaten!I1177="","",IF(OR(UPPER(Kundendaten!I1177)="D",UPPER(Kundendaten!I1177)="DE",UPPER(Kundendaten!I1177)="DEU",UPPER(Kundendaten!I1177)="DEUTSCHLAND",UPPER(Kundendaten!I1177)="GERMANY",UPPER(Kundendaten!I1177)="GER"),"",IFERROR(UPPER(VLOOKUP(UPPER(Kundendaten!I1177),Laendercodes!$A:$B,2,FALSE())),UPPER(Kundendaten!I1177)))))</f>
        <v/>
      </c>
      <c r="J1176" s="59" t="str">
        <f>IF(Kundendaten!C1177="","",Einstellungen!$C$9-Kundendaten!J1177)</f>
        <v/>
      </c>
      <c r="K1176" s="37" t="str">
        <f>IF(Kundendaten!C1177="","",IF(J1176&lt;0,-1,IF(J1176&gt;Einstellungen!$C$11,0,IF(J1176&lt;=Einstellungen!$D$15,5,IF(J1176&lt;=Einstellungen!$D$16,4,IF(J1176&lt;=Einstellungen!$D$17,3,IF(J1176&lt;=Einstellungen!$D$18,2,1)))))))</f>
        <v/>
      </c>
      <c r="L1176" s="37" t="str">
        <f>IF(Kundendaten!C1177="","",IF(J1176&lt;0,-1,IF(J1176&gt;Einstellungen!$C$11,0,IF(Kundendaten!K1177&gt;=Einstellungen!$C$24,5,IF(Kundendaten!K1177&gt;=Einstellungen!$C$25,4,IF(Kundendaten!K1177&gt;=Einstellungen!$C$26,3,IF(Kundendaten!K1177&gt;=Einstellungen!$C$27,2,1)))))))</f>
        <v/>
      </c>
      <c r="M1176" s="37" t="str">
        <f>IF(Kundendaten!C1177="","",IF(J1176&lt;0,-1,IF(J1176&gt;Einstellungen!$C$11,0,IF(Kundendaten!L1177&gt;=Einstellungen!$C$32,5,IF(Kundendaten!L1177&gt;=Einstellungen!$C$33,4,IF(Kundendaten!L1177&gt;=Einstellungen!$C$34,3,IF(Kundendaten!L1177&gt;=Einstellungen!$C$35,2,1)))))))</f>
        <v/>
      </c>
      <c r="N1176" s="37" t="str">
        <f>IF(Kundendaten!C1177="","",IF(K1176=-1,"",IF(K1176=0,0,IF(SUM(Einstellungen!$G$15,Einstellungen!$G$24,Einstellungen!$G$32)&lt;&gt;100,"—",ROUND((K1176*Einstellungen!$G$15+L1176*Einstellungen!$G$24+M1176*Einstellungen!$G$32)/100,1)))))</f>
        <v/>
      </c>
      <c r="O1176" s="37" t="str">
        <f>IF(Kundendaten!C1177="","",IF(K1176=-1,"⚠ Datenfehler",IF(K1176=0,"Inaktiv",IF(SUM(Einstellungen!$G$15,Einstellungen!$G$24,Einstellungen!$G$32)&lt;&gt;100,"—",IF(N1176&gt;=4,"Champion",IF(N1176&gt;=3,"Entwicklung",IF(N1176&gt;=2,"Gefährdet","Abwanderung")))))))</f>
        <v/>
      </c>
    </row>
    <row r="1177" spans="2:15" ht="14.25" customHeight="1" x14ac:dyDescent="0.35">
      <c r="B1177" s="37" t="str">
        <f>IF(Kundendaten!C1178="","",Kundendaten!B1178)</f>
        <v/>
      </c>
      <c r="C1177" s="38" t="str">
        <f>IF(Kundendaten!C1178="","",IF(Kundendaten!C1178="","",Kundendaten!C1178))</f>
        <v/>
      </c>
      <c r="D1177" s="38" t="str">
        <f>IF(Kundendaten!C1178="","",IF(Kundendaten!D1178="","",Kundendaten!D1178))</f>
        <v/>
      </c>
      <c r="E1177" s="38" t="str">
        <f>IF(Kundendaten!C1178="","",IF(Kundendaten!E1178="","",Kundendaten!E1178))</f>
        <v/>
      </c>
      <c r="F1177" s="38" t="str">
        <f>IF(Kundendaten!C1178="","",IF(Kundendaten!F1178="","",Kundendaten!F1178))</f>
        <v/>
      </c>
      <c r="G1177" s="37" t="str">
        <f>IF(Kundendaten!C1178="","",IF(Kundendaten!G1178="","",Kundendaten!G1178))</f>
        <v/>
      </c>
      <c r="H1177" s="38" t="str">
        <f>IF(Kundendaten!C1178="","",IF(Kundendaten!H1178="","",Kundendaten!H1178))</f>
        <v/>
      </c>
      <c r="I1177" s="37" t="str">
        <f>IF(Kundendaten!C1178="","",IF(Kundendaten!I1178="","",IF(OR(UPPER(Kundendaten!I1178)="D",UPPER(Kundendaten!I1178)="DE",UPPER(Kundendaten!I1178)="DEU",UPPER(Kundendaten!I1178)="DEUTSCHLAND",UPPER(Kundendaten!I1178)="GERMANY",UPPER(Kundendaten!I1178)="GER"),"",IFERROR(UPPER(VLOOKUP(UPPER(Kundendaten!I1178),Laendercodes!$A:$B,2,FALSE())),UPPER(Kundendaten!I1178)))))</f>
        <v/>
      </c>
      <c r="J1177" s="59" t="str">
        <f>IF(Kundendaten!C1178="","",Einstellungen!$C$9-Kundendaten!J1178)</f>
        <v/>
      </c>
      <c r="K1177" s="37" t="str">
        <f>IF(Kundendaten!C1178="","",IF(J1177&lt;0,-1,IF(J1177&gt;Einstellungen!$C$11,0,IF(J1177&lt;=Einstellungen!$D$15,5,IF(J1177&lt;=Einstellungen!$D$16,4,IF(J1177&lt;=Einstellungen!$D$17,3,IF(J1177&lt;=Einstellungen!$D$18,2,1)))))))</f>
        <v/>
      </c>
      <c r="L1177" s="37" t="str">
        <f>IF(Kundendaten!C1178="","",IF(J1177&lt;0,-1,IF(J1177&gt;Einstellungen!$C$11,0,IF(Kundendaten!K1178&gt;=Einstellungen!$C$24,5,IF(Kundendaten!K1178&gt;=Einstellungen!$C$25,4,IF(Kundendaten!K1178&gt;=Einstellungen!$C$26,3,IF(Kundendaten!K1178&gt;=Einstellungen!$C$27,2,1)))))))</f>
        <v/>
      </c>
      <c r="M1177" s="37" t="str">
        <f>IF(Kundendaten!C1178="","",IF(J1177&lt;0,-1,IF(J1177&gt;Einstellungen!$C$11,0,IF(Kundendaten!L1178&gt;=Einstellungen!$C$32,5,IF(Kundendaten!L1178&gt;=Einstellungen!$C$33,4,IF(Kundendaten!L1178&gt;=Einstellungen!$C$34,3,IF(Kundendaten!L1178&gt;=Einstellungen!$C$35,2,1)))))))</f>
        <v/>
      </c>
      <c r="N1177" s="37" t="str">
        <f>IF(Kundendaten!C1178="","",IF(K1177=-1,"",IF(K1177=0,0,IF(SUM(Einstellungen!$G$15,Einstellungen!$G$24,Einstellungen!$G$32)&lt;&gt;100,"—",ROUND((K1177*Einstellungen!$G$15+L1177*Einstellungen!$G$24+M1177*Einstellungen!$G$32)/100,1)))))</f>
        <v/>
      </c>
      <c r="O1177" s="37" t="str">
        <f>IF(Kundendaten!C1178="","",IF(K1177=-1,"⚠ Datenfehler",IF(K1177=0,"Inaktiv",IF(SUM(Einstellungen!$G$15,Einstellungen!$G$24,Einstellungen!$G$32)&lt;&gt;100,"—",IF(N1177&gt;=4,"Champion",IF(N1177&gt;=3,"Entwicklung",IF(N1177&gt;=2,"Gefährdet","Abwanderung")))))))</f>
        <v/>
      </c>
    </row>
    <row r="1178" spans="2:15" ht="14.25" customHeight="1" x14ac:dyDescent="0.35">
      <c r="B1178" s="37" t="str">
        <f>IF(Kundendaten!C1179="","",Kundendaten!B1179)</f>
        <v/>
      </c>
      <c r="C1178" s="38" t="str">
        <f>IF(Kundendaten!C1179="","",IF(Kundendaten!C1179="","",Kundendaten!C1179))</f>
        <v/>
      </c>
      <c r="D1178" s="38" t="str">
        <f>IF(Kundendaten!C1179="","",IF(Kundendaten!D1179="","",Kundendaten!D1179))</f>
        <v/>
      </c>
      <c r="E1178" s="38" t="str">
        <f>IF(Kundendaten!C1179="","",IF(Kundendaten!E1179="","",Kundendaten!E1179))</f>
        <v/>
      </c>
      <c r="F1178" s="38" t="str">
        <f>IF(Kundendaten!C1179="","",IF(Kundendaten!F1179="","",Kundendaten!F1179))</f>
        <v/>
      </c>
      <c r="G1178" s="37" t="str">
        <f>IF(Kundendaten!C1179="","",IF(Kundendaten!G1179="","",Kundendaten!G1179))</f>
        <v/>
      </c>
      <c r="H1178" s="38" t="str">
        <f>IF(Kundendaten!C1179="","",IF(Kundendaten!H1179="","",Kundendaten!H1179))</f>
        <v/>
      </c>
      <c r="I1178" s="37" t="str">
        <f>IF(Kundendaten!C1179="","",IF(Kundendaten!I1179="","",IF(OR(UPPER(Kundendaten!I1179)="D",UPPER(Kundendaten!I1179)="DE",UPPER(Kundendaten!I1179)="DEU",UPPER(Kundendaten!I1179)="DEUTSCHLAND",UPPER(Kundendaten!I1179)="GERMANY",UPPER(Kundendaten!I1179)="GER"),"",IFERROR(UPPER(VLOOKUP(UPPER(Kundendaten!I1179),Laendercodes!$A:$B,2,FALSE())),UPPER(Kundendaten!I1179)))))</f>
        <v/>
      </c>
      <c r="J1178" s="59" t="str">
        <f>IF(Kundendaten!C1179="","",Einstellungen!$C$9-Kundendaten!J1179)</f>
        <v/>
      </c>
      <c r="K1178" s="37" t="str">
        <f>IF(Kundendaten!C1179="","",IF(J1178&lt;0,-1,IF(J1178&gt;Einstellungen!$C$11,0,IF(J1178&lt;=Einstellungen!$D$15,5,IF(J1178&lt;=Einstellungen!$D$16,4,IF(J1178&lt;=Einstellungen!$D$17,3,IF(J1178&lt;=Einstellungen!$D$18,2,1)))))))</f>
        <v/>
      </c>
      <c r="L1178" s="37" t="str">
        <f>IF(Kundendaten!C1179="","",IF(J1178&lt;0,-1,IF(J1178&gt;Einstellungen!$C$11,0,IF(Kundendaten!K1179&gt;=Einstellungen!$C$24,5,IF(Kundendaten!K1179&gt;=Einstellungen!$C$25,4,IF(Kundendaten!K1179&gt;=Einstellungen!$C$26,3,IF(Kundendaten!K1179&gt;=Einstellungen!$C$27,2,1)))))))</f>
        <v/>
      </c>
      <c r="M1178" s="37" t="str">
        <f>IF(Kundendaten!C1179="","",IF(J1178&lt;0,-1,IF(J1178&gt;Einstellungen!$C$11,0,IF(Kundendaten!L1179&gt;=Einstellungen!$C$32,5,IF(Kundendaten!L1179&gt;=Einstellungen!$C$33,4,IF(Kundendaten!L1179&gt;=Einstellungen!$C$34,3,IF(Kundendaten!L1179&gt;=Einstellungen!$C$35,2,1)))))))</f>
        <v/>
      </c>
      <c r="N1178" s="37" t="str">
        <f>IF(Kundendaten!C1179="","",IF(K1178=-1,"",IF(K1178=0,0,IF(SUM(Einstellungen!$G$15,Einstellungen!$G$24,Einstellungen!$G$32)&lt;&gt;100,"—",ROUND((K1178*Einstellungen!$G$15+L1178*Einstellungen!$G$24+M1178*Einstellungen!$G$32)/100,1)))))</f>
        <v/>
      </c>
      <c r="O1178" s="37" t="str">
        <f>IF(Kundendaten!C1179="","",IF(K1178=-1,"⚠ Datenfehler",IF(K1178=0,"Inaktiv",IF(SUM(Einstellungen!$G$15,Einstellungen!$G$24,Einstellungen!$G$32)&lt;&gt;100,"—",IF(N1178&gt;=4,"Champion",IF(N1178&gt;=3,"Entwicklung",IF(N1178&gt;=2,"Gefährdet","Abwanderung")))))))</f>
        <v/>
      </c>
    </row>
    <row r="1179" spans="2:15" ht="14.25" customHeight="1" x14ac:dyDescent="0.35">
      <c r="B1179" s="37" t="str">
        <f>IF(Kundendaten!C1180="","",Kundendaten!B1180)</f>
        <v/>
      </c>
      <c r="C1179" s="38" t="str">
        <f>IF(Kundendaten!C1180="","",IF(Kundendaten!C1180="","",Kundendaten!C1180))</f>
        <v/>
      </c>
      <c r="D1179" s="38" t="str">
        <f>IF(Kundendaten!C1180="","",IF(Kundendaten!D1180="","",Kundendaten!D1180))</f>
        <v/>
      </c>
      <c r="E1179" s="38" t="str">
        <f>IF(Kundendaten!C1180="","",IF(Kundendaten!E1180="","",Kundendaten!E1180))</f>
        <v/>
      </c>
      <c r="F1179" s="38" t="str">
        <f>IF(Kundendaten!C1180="","",IF(Kundendaten!F1180="","",Kundendaten!F1180))</f>
        <v/>
      </c>
      <c r="G1179" s="37" t="str">
        <f>IF(Kundendaten!C1180="","",IF(Kundendaten!G1180="","",Kundendaten!G1180))</f>
        <v/>
      </c>
      <c r="H1179" s="38" t="str">
        <f>IF(Kundendaten!C1180="","",IF(Kundendaten!H1180="","",Kundendaten!H1180))</f>
        <v/>
      </c>
      <c r="I1179" s="37" t="str">
        <f>IF(Kundendaten!C1180="","",IF(Kundendaten!I1180="","",IF(OR(UPPER(Kundendaten!I1180)="D",UPPER(Kundendaten!I1180)="DE",UPPER(Kundendaten!I1180)="DEU",UPPER(Kundendaten!I1180)="DEUTSCHLAND",UPPER(Kundendaten!I1180)="GERMANY",UPPER(Kundendaten!I1180)="GER"),"",IFERROR(UPPER(VLOOKUP(UPPER(Kundendaten!I1180),Laendercodes!$A:$B,2,FALSE())),UPPER(Kundendaten!I1180)))))</f>
        <v/>
      </c>
      <c r="J1179" s="59" t="str">
        <f>IF(Kundendaten!C1180="","",Einstellungen!$C$9-Kundendaten!J1180)</f>
        <v/>
      </c>
      <c r="K1179" s="37" t="str">
        <f>IF(Kundendaten!C1180="","",IF(J1179&lt;0,-1,IF(J1179&gt;Einstellungen!$C$11,0,IF(J1179&lt;=Einstellungen!$D$15,5,IF(J1179&lt;=Einstellungen!$D$16,4,IF(J1179&lt;=Einstellungen!$D$17,3,IF(J1179&lt;=Einstellungen!$D$18,2,1)))))))</f>
        <v/>
      </c>
      <c r="L1179" s="37" t="str">
        <f>IF(Kundendaten!C1180="","",IF(J1179&lt;0,-1,IF(J1179&gt;Einstellungen!$C$11,0,IF(Kundendaten!K1180&gt;=Einstellungen!$C$24,5,IF(Kundendaten!K1180&gt;=Einstellungen!$C$25,4,IF(Kundendaten!K1180&gt;=Einstellungen!$C$26,3,IF(Kundendaten!K1180&gt;=Einstellungen!$C$27,2,1)))))))</f>
        <v/>
      </c>
      <c r="M1179" s="37" t="str">
        <f>IF(Kundendaten!C1180="","",IF(J1179&lt;0,-1,IF(J1179&gt;Einstellungen!$C$11,0,IF(Kundendaten!L1180&gt;=Einstellungen!$C$32,5,IF(Kundendaten!L1180&gt;=Einstellungen!$C$33,4,IF(Kundendaten!L1180&gt;=Einstellungen!$C$34,3,IF(Kundendaten!L1180&gt;=Einstellungen!$C$35,2,1)))))))</f>
        <v/>
      </c>
      <c r="N1179" s="37" t="str">
        <f>IF(Kundendaten!C1180="","",IF(K1179=-1,"",IF(K1179=0,0,IF(SUM(Einstellungen!$G$15,Einstellungen!$G$24,Einstellungen!$G$32)&lt;&gt;100,"—",ROUND((K1179*Einstellungen!$G$15+L1179*Einstellungen!$G$24+M1179*Einstellungen!$G$32)/100,1)))))</f>
        <v/>
      </c>
      <c r="O1179" s="37" t="str">
        <f>IF(Kundendaten!C1180="","",IF(K1179=-1,"⚠ Datenfehler",IF(K1179=0,"Inaktiv",IF(SUM(Einstellungen!$G$15,Einstellungen!$G$24,Einstellungen!$G$32)&lt;&gt;100,"—",IF(N1179&gt;=4,"Champion",IF(N1179&gt;=3,"Entwicklung",IF(N1179&gt;=2,"Gefährdet","Abwanderung")))))))</f>
        <v/>
      </c>
    </row>
    <row r="1180" spans="2:15" ht="14.25" customHeight="1" x14ac:dyDescent="0.35">
      <c r="B1180" s="37" t="str">
        <f>IF(Kundendaten!C1181="","",Kundendaten!B1181)</f>
        <v/>
      </c>
      <c r="C1180" s="38" t="str">
        <f>IF(Kundendaten!C1181="","",IF(Kundendaten!C1181="","",Kundendaten!C1181))</f>
        <v/>
      </c>
      <c r="D1180" s="38" t="str">
        <f>IF(Kundendaten!C1181="","",IF(Kundendaten!D1181="","",Kundendaten!D1181))</f>
        <v/>
      </c>
      <c r="E1180" s="38" t="str">
        <f>IF(Kundendaten!C1181="","",IF(Kundendaten!E1181="","",Kundendaten!E1181))</f>
        <v/>
      </c>
      <c r="F1180" s="38" t="str">
        <f>IF(Kundendaten!C1181="","",IF(Kundendaten!F1181="","",Kundendaten!F1181))</f>
        <v/>
      </c>
      <c r="G1180" s="37" t="str">
        <f>IF(Kundendaten!C1181="","",IF(Kundendaten!G1181="","",Kundendaten!G1181))</f>
        <v/>
      </c>
      <c r="H1180" s="38" t="str">
        <f>IF(Kundendaten!C1181="","",IF(Kundendaten!H1181="","",Kundendaten!H1181))</f>
        <v/>
      </c>
      <c r="I1180" s="37" t="str">
        <f>IF(Kundendaten!C1181="","",IF(Kundendaten!I1181="","",IF(OR(UPPER(Kundendaten!I1181)="D",UPPER(Kundendaten!I1181)="DE",UPPER(Kundendaten!I1181)="DEU",UPPER(Kundendaten!I1181)="DEUTSCHLAND",UPPER(Kundendaten!I1181)="GERMANY",UPPER(Kundendaten!I1181)="GER"),"",IFERROR(UPPER(VLOOKUP(UPPER(Kundendaten!I1181),Laendercodes!$A:$B,2,FALSE())),UPPER(Kundendaten!I1181)))))</f>
        <v/>
      </c>
      <c r="J1180" s="59" t="str">
        <f>IF(Kundendaten!C1181="","",Einstellungen!$C$9-Kundendaten!J1181)</f>
        <v/>
      </c>
      <c r="K1180" s="37" t="str">
        <f>IF(Kundendaten!C1181="","",IF(J1180&lt;0,-1,IF(J1180&gt;Einstellungen!$C$11,0,IF(J1180&lt;=Einstellungen!$D$15,5,IF(J1180&lt;=Einstellungen!$D$16,4,IF(J1180&lt;=Einstellungen!$D$17,3,IF(J1180&lt;=Einstellungen!$D$18,2,1)))))))</f>
        <v/>
      </c>
      <c r="L1180" s="37" t="str">
        <f>IF(Kundendaten!C1181="","",IF(J1180&lt;0,-1,IF(J1180&gt;Einstellungen!$C$11,0,IF(Kundendaten!K1181&gt;=Einstellungen!$C$24,5,IF(Kundendaten!K1181&gt;=Einstellungen!$C$25,4,IF(Kundendaten!K1181&gt;=Einstellungen!$C$26,3,IF(Kundendaten!K1181&gt;=Einstellungen!$C$27,2,1)))))))</f>
        <v/>
      </c>
      <c r="M1180" s="37" t="str">
        <f>IF(Kundendaten!C1181="","",IF(J1180&lt;0,-1,IF(J1180&gt;Einstellungen!$C$11,0,IF(Kundendaten!L1181&gt;=Einstellungen!$C$32,5,IF(Kundendaten!L1181&gt;=Einstellungen!$C$33,4,IF(Kundendaten!L1181&gt;=Einstellungen!$C$34,3,IF(Kundendaten!L1181&gt;=Einstellungen!$C$35,2,1)))))))</f>
        <v/>
      </c>
      <c r="N1180" s="37" t="str">
        <f>IF(Kundendaten!C1181="","",IF(K1180=-1,"",IF(K1180=0,0,IF(SUM(Einstellungen!$G$15,Einstellungen!$G$24,Einstellungen!$G$32)&lt;&gt;100,"—",ROUND((K1180*Einstellungen!$G$15+L1180*Einstellungen!$G$24+M1180*Einstellungen!$G$32)/100,1)))))</f>
        <v/>
      </c>
      <c r="O1180" s="37" t="str">
        <f>IF(Kundendaten!C1181="","",IF(K1180=-1,"⚠ Datenfehler",IF(K1180=0,"Inaktiv",IF(SUM(Einstellungen!$G$15,Einstellungen!$G$24,Einstellungen!$G$32)&lt;&gt;100,"—",IF(N1180&gt;=4,"Champion",IF(N1180&gt;=3,"Entwicklung",IF(N1180&gt;=2,"Gefährdet","Abwanderung")))))))</f>
        <v/>
      </c>
    </row>
    <row r="1181" spans="2:15" ht="14.25" customHeight="1" x14ac:dyDescent="0.35">
      <c r="B1181" s="37" t="str">
        <f>IF(Kundendaten!C1182="","",Kundendaten!B1182)</f>
        <v/>
      </c>
      <c r="C1181" s="38" t="str">
        <f>IF(Kundendaten!C1182="","",IF(Kundendaten!C1182="","",Kundendaten!C1182))</f>
        <v/>
      </c>
      <c r="D1181" s="38" t="str">
        <f>IF(Kundendaten!C1182="","",IF(Kundendaten!D1182="","",Kundendaten!D1182))</f>
        <v/>
      </c>
      <c r="E1181" s="38" t="str">
        <f>IF(Kundendaten!C1182="","",IF(Kundendaten!E1182="","",Kundendaten!E1182))</f>
        <v/>
      </c>
      <c r="F1181" s="38" t="str">
        <f>IF(Kundendaten!C1182="","",IF(Kundendaten!F1182="","",Kundendaten!F1182))</f>
        <v/>
      </c>
      <c r="G1181" s="37" t="str">
        <f>IF(Kundendaten!C1182="","",IF(Kundendaten!G1182="","",Kundendaten!G1182))</f>
        <v/>
      </c>
      <c r="H1181" s="38" t="str">
        <f>IF(Kundendaten!C1182="","",IF(Kundendaten!H1182="","",Kundendaten!H1182))</f>
        <v/>
      </c>
      <c r="I1181" s="37" t="str">
        <f>IF(Kundendaten!C1182="","",IF(Kundendaten!I1182="","",IF(OR(UPPER(Kundendaten!I1182)="D",UPPER(Kundendaten!I1182)="DE",UPPER(Kundendaten!I1182)="DEU",UPPER(Kundendaten!I1182)="DEUTSCHLAND",UPPER(Kundendaten!I1182)="GERMANY",UPPER(Kundendaten!I1182)="GER"),"",IFERROR(UPPER(VLOOKUP(UPPER(Kundendaten!I1182),Laendercodes!$A:$B,2,FALSE())),UPPER(Kundendaten!I1182)))))</f>
        <v/>
      </c>
      <c r="J1181" s="59" t="str">
        <f>IF(Kundendaten!C1182="","",Einstellungen!$C$9-Kundendaten!J1182)</f>
        <v/>
      </c>
      <c r="K1181" s="37" t="str">
        <f>IF(Kundendaten!C1182="","",IF(J1181&lt;0,-1,IF(J1181&gt;Einstellungen!$C$11,0,IF(J1181&lt;=Einstellungen!$D$15,5,IF(J1181&lt;=Einstellungen!$D$16,4,IF(J1181&lt;=Einstellungen!$D$17,3,IF(J1181&lt;=Einstellungen!$D$18,2,1)))))))</f>
        <v/>
      </c>
      <c r="L1181" s="37" t="str">
        <f>IF(Kundendaten!C1182="","",IF(J1181&lt;0,-1,IF(J1181&gt;Einstellungen!$C$11,0,IF(Kundendaten!K1182&gt;=Einstellungen!$C$24,5,IF(Kundendaten!K1182&gt;=Einstellungen!$C$25,4,IF(Kundendaten!K1182&gt;=Einstellungen!$C$26,3,IF(Kundendaten!K1182&gt;=Einstellungen!$C$27,2,1)))))))</f>
        <v/>
      </c>
      <c r="M1181" s="37" t="str">
        <f>IF(Kundendaten!C1182="","",IF(J1181&lt;0,-1,IF(J1181&gt;Einstellungen!$C$11,0,IF(Kundendaten!L1182&gt;=Einstellungen!$C$32,5,IF(Kundendaten!L1182&gt;=Einstellungen!$C$33,4,IF(Kundendaten!L1182&gt;=Einstellungen!$C$34,3,IF(Kundendaten!L1182&gt;=Einstellungen!$C$35,2,1)))))))</f>
        <v/>
      </c>
      <c r="N1181" s="37" t="str">
        <f>IF(Kundendaten!C1182="","",IF(K1181=-1,"",IF(K1181=0,0,IF(SUM(Einstellungen!$G$15,Einstellungen!$G$24,Einstellungen!$G$32)&lt;&gt;100,"—",ROUND((K1181*Einstellungen!$G$15+L1181*Einstellungen!$G$24+M1181*Einstellungen!$G$32)/100,1)))))</f>
        <v/>
      </c>
      <c r="O1181" s="37" t="str">
        <f>IF(Kundendaten!C1182="","",IF(K1181=-1,"⚠ Datenfehler",IF(K1181=0,"Inaktiv",IF(SUM(Einstellungen!$G$15,Einstellungen!$G$24,Einstellungen!$G$32)&lt;&gt;100,"—",IF(N1181&gt;=4,"Champion",IF(N1181&gt;=3,"Entwicklung",IF(N1181&gt;=2,"Gefährdet","Abwanderung")))))))</f>
        <v/>
      </c>
    </row>
    <row r="1182" spans="2:15" ht="14.25" customHeight="1" x14ac:dyDescent="0.35">
      <c r="B1182" s="37" t="str">
        <f>IF(Kundendaten!C1183="","",Kundendaten!B1183)</f>
        <v/>
      </c>
      <c r="C1182" s="38" t="str">
        <f>IF(Kundendaten!C1183="","",IF(Kundendaten!C1183="","",Kundendaten!C1183))</f>
        <v/>
      </c>
      <c r="D1182" s="38" t="str">
        <f>IF(Kundendaten!C1183="","",IF(Kundendaten!D1183="","",Kundendaten!D1183))</f>
        <v/>
      </c>
      <c r="E1182" s="38" t="str">
        <f>IF(Kundendaten!C1183="","",IF(Kundendaten!E1183="","",Kundendaten!E1183))</f>
        <v/>
      </c>
      <c r="F1182" s="38" t="str">
        <f>IF(Kundendaten!C1183="","",IF(Kundendaten!F1183="","",Kundendaten!F1183))</f>
        <v/>
      </c>
      <c r="G1182" s="37" t="str">
        <f>IF(Kundendaten!C1183="","",IF(Kundendaten!G1183="","",Kundendaten!G1183))</f>
        <v/>
      </c>
      <c r="H1182" s="38" t="str">
        <f>IF(Kundendaten!C1183="","",IF(Kundendaten!H1183="","",Kundendaten!H1183))</f>
        <v/>
      </c>
      <c r="I1182" s="37" t="str">
        <f>IF(Kundendaten!C1183="","",IF(Kundendaten!I1183="","",IF(OR(UPPER(Kundendaten!I1183)="D",UPPER(Kundendaten!I1183)="DE",UPPER(Kundendaten!I1183)="DEU",UPPER(Kundendaten!I1183)="DEUTSCHLAND",UPPER(Kundendaten!I1183)="GERMANY",UPPER(Kundendaten!I1183)="GER"),"",IFERROR(UPPER(VLOOKUP(UPPER(Kundendaten!I1183),Laendercodes!$A:$B,2,FALSE())),UPPER(Kundendaten!I1183)))))</f>
        <v/>
      </c>
      <c r="J1182" s="59" t="str">
        <f>IF(Kundendaten!C1183="","",Einstellungen!$C$9-Kundendaten!J1183)</f>
        <v/>
      </c>
      <c r="K1182" s="37" t="str">
        <f>IF(Kundendaten!C1183="","",IF(J1182&lt;0,-1,IF(J1182&gt;Einstellungen!$C$11,0,IF(J1182&lt;=Einstellungen!$D$15,5,IF(J1182&lt;=Einstellungen!$D$16,4,IF(J1182&lt;=Einstellungen!$D$17,3,IF(J1182&lt;=Einstellungen!$D$18,2,1)))))))</f>
        <v/>
      </c>
      <c r="L1182" s="37" t="str">
        <f>IF(Kundendaten!C1183="","",IF(J1182&lt;0,-1,IF(J1182&gt;Einstellungen!$C$11,0,IF(Kundendaten!K1183&gt;=Einstellungen!$C$24,5,IF(Kundendaten!K1183&gt;=Einstellungen!$C$25,4,IF(Kundendaten!K1183&gt;=Einstellungen!$C$26,3,IF(Kundendaten!K1183&gt;=Einstellungen!$C$27,2,1)))))))</f>
        <v/>
      </c>
      <c r="M1182" s="37" t="str">
        <f>IF(Kundendaten!C1183="","",IF(J1182&lt;0,-1,IF(J1182&gt;Einstellungen!$C$11,0,IF(Kundendaten!L1183&gt;=Einstellungen!$C$32,5,IF(Kundendaten!L1183&gt;=Einstellungen!$C$33,4,IF(Kundendaten!L1183&gt;=Einstellungen!$C$34,3,IF(Kundendaten!L1183&gt;=Einstellungen!$C$35,2,1)))))))</f>
        <v/>
      </c>
      <c r="N1182" s="37" t="str">
        <f>IF(Kundendaten!C1183="","",IF(K1182=-1,"",IF(K1182=0,0,IF(SUM(Einstellungen!$G$15,Einstellungen!$G$24,Einstellungen!$G$32)&lt;&gt;100,"—",ROUND((K1182*Einstellungen!$G$15+L1182*Einstellungen!$G$24+M1182*Einstellungen!$G$32)/100,1)))))</f>
        <v/>
      </c>
      <c r="O1182" s="37" t="str">
        <f>IF(Kundendaten!C1183="","",IF(K1182=-1,"⚠ Datenfehler",IF(K1182=0,"Inaktiv",IF(SUM(Einstellungen!$G$15,Einstellungen!$G$24,Einstellungen!$G$32)&lt;&gt;100,"—",IF(N1182&gt;=4,"Champion",IF(N1182&gt;=3,"Entwicklung",IF(N1182&gt;=2,"Gefährdet","Abwanderung")))))))</f>
        <v/>
      </c>
    </row>
    <row r="1183" spans="2:15" ht="14.25" customHeight="1" x14ac:dyDescent="0.35">
      <c r="B1183" s="37" t="str">
        <f>IF(Kundendaten!C1184="","",Kundendaten!B1184)</f>
        <v/>
      </c>
      <c r="C1183" s="38" t="str">
        <f>IF(Kundendaten!C1184="","",IF(Kundendaten!C1184="","",Kundendaten!C1184))</f>
        <v/>
      </c>
      <c r="D1183" s="38" t="str">
        <f>IF(Kundendaten!C1184="","",IF(Kundendaten!D1184="","",Kundendaten!D1184))</f>
        <v/>
      </c>
      <c r="E1183" s="38" t="str">
        <f>IF(Kundendaten!C1184="","",IF(Kundendaten!E1184="","",Kundendaten!E1184))</f>
        <v/>
      </c>
      <c r="F1183" s="38" t="str">
        <f>IF(Kundendaten!C1184="","",IF(Kundendaten!F1184="","",Kundendaten!F1184))</f>
        <v/>
      </c>
      <c r="G1183" s="37" t="str">
        <f>IF(Kundendaten!C1184="","",IF(Kundendaten!G1184="","",Kundendaten!G1184))</f>
        <v/>
      </c>
      <c r="H1183" s="38" t="str">
        <f>IF(Kundendaten!C1184="","",IF(Kundendaten!H1184="","",Kundendaten!H1184))</f>
        <v/>
      </c>
      <c r="I1183" s="37" t="str">
        <f>IF(Kundendaten!C1184="","",IF(Kundendaten!I1184="","",IF(OR(UPPER(Kundendaten!I1184)="D",UPPER(Kundendaten!I1184)="DE",UPPER(Kundendaten!I1184)="DEU",UPPER(Kundendaten!I1184)="DEUTSCHLAND",UPPER(Kundendaten!I1184)="GERMANY",UPPER(Kundendaten!I1184)="GER"),"",IFERROR(UPPER(VLOOKUP(UPPER(Kundendaten!I1184),Laendercodes!$A:$B,2,FALSE())),UPPER(Kundendaten!I1184)))))</f>
        <v/>
      </c>
      <c r="J1183" s="59" t="str">
        <f>IF(Kundendaten!C1184="","",Einstellungen!$C$9-Kundendaten!J1184)</f>
        <v/>
      </c>
      <c r="K1183" s="37" t="str">
        <f>IF(Kundendaten!C1184="","",IF(J1183&lt;0,-1,IF(J1183&gt;Einstellungen!$C$11,0,IF(J1183&lt;=Einstellungen!$D$15,5,IF(J1183&lt;=Einstellungen!$D$16,4,IF(J1183&lt;=Einstellungen!$D$17,3,IF(J1183&lt;=Einstellungen!$D$18,2,1)))))))</f>
        <v/>
      </c>
      <c r="L1183" s="37" t="str">
        <f>IF(Kundendaten!C1184="","",IF(J1183&lt;0,-1,IF(J1183&gt;Einstellungen!$C$11,0,IF(Kundendaten!K1184&gt;=Einstellungen!$C$24,5,IF(Kundendaten!K1184&gt;=Einstellungen!$C$25,4,IF(Kundendaten!K1184&gt;=Einstellungen!$C$26,3,IF(Kundendaten!K1184&gt;=Einstellungen!$C$27,2,1)))))))</f>
        <v/>
      </c>
      <c r="M1183" s="37" t="str">
        <f>IF(Kundendaten!C1184="","",IF(J1183&lt;0,-1,IF(J1183&gt;Einstellungen!$C$11,0,IF(Kundendaten!L1184&gt;=Einstellungen!$C$32,5,IF(Kundendaten!L1184&gt;=Einstellungen!$C$33,4,IF(Kundendaten!L1184&gt;=Einstellungen!$C$34,3,IF(Kundendaten!L1184&gt;=Einstellungen!$C$35,2,1)))))))</f>
        <v/>
      </c>
      <c r="N1183" s="37" t="str">
        <f>IF(Kundendaten!C1184="","",IF(K1183=-1,"",IF(K1183=0,0,IF(SUM(Einstellungen!$G$15,Einstellungen!$G$24,Einstellungen!$G$32)&lt;&gt;100,"—",ROUND((K1183*Einstellungen!$G$15+L1183*Einstellungen!$G$24+M1183*Einstellungen!$G$32)/100,1)))))</f>
        <v/>
      </c>
      <c r="O1183" s="37" t="str">
        <f>IF(Kundendaten!C1184="","",IF(K1183=-1,"⚠ Datenfehler",IF(K1183=0,"Inaktiv",IF(SUM(Einstellungen!$G$15,Einstellungen!$G$24,Einstellungen!$G$32)&lt;&gt;100,"—",IF(N1183&gt;=4,"Champion",IF(N1183&gt;=3,"Entwicklung",IF(N1183&gt;=2,"Gefährdet","Abwanderung")))))))</f>
        <v/>
      </c>
    </row>
    <row r="1184" spans="2:15" ht="14.25" customHeight="1" x14ac:dyDescent="0.35">
      <c r="B1184" s="37" t="str">
        <f>IF(Kundendaten!C1185="","",Kundendaten!B1185)</f>
        <v/>
      </c>
      <c r="C1184" s="38" t="str">
        <f>IF(Kundendaten!C1185="","",IF(Kundendaten!C1185="","",Kundendaten!C1185))</f>
        <v/>
      </c>
      <c r="D1184" s="38" t="str">
        <f>IF(Kundendaten!C1185="","",IF(Kundendaten!D1185="","",Kundendaten!D1185))</f>
        <v/>
      </c>
      <c r="E1184" s="38" t="str">
        <f>IF(Kundendaten!C1185="","",IF(Kundendaten!E1185="","",Kundendaten!E1185))</f>
        <v/>
      </c>
      <c r="F1184" s="38" t="str">
        <f>IF(Kundendaten!C1185="","",IF(Kundendaten!F1185="","",Kundendaten!F1185))</f>
        <v/>
      </c>
      <c r="G1184" s="37" t="str">
        <f>IF(Kundendaten!C1185="","",IF(Kundendaten!G1185="","",Kundendaten!G1185))</f>
        <v/>
      </c>
      <c r="H1184" s="38" t="str">
        <f>IF(Kundendaten!C1185="","",IF(Kundendaten!H1185="","",Kundendaten!H1185))</f>
        <v/>
      </c>
      <c r="I1184" s="37" t="str">
        <f>IF(Kundendaten!C1185="","",IF(Kundendaten!I1185="","",IF(OR(UPPER(Kundendaten!I1185)="D",UPPER(Kundendaten!I1185)="DE",UPPER(Kundendaten!I1185)="DEU",UPPER(Kundendaten!I1185)="DEUTSCHLAND",UPPER(Kundendaten!I1185)="GERMANY",UPPER(Kundendaten!I1185)="GER"),"",IFERROR(UPPER(VLOOKUP(UPPER(Kundendaten!I1185),Laendercodes!$A:$B,2,FALSE())),UPPER(Kundendaten!I1185)))))</f>
        <v/>
      </c>
      <c r="J1184" s="59" t="str">
        <f>IF(Kundendaten!C1185="","",Einstellungen!$C$9-Kundendaten!J1185)</f>
        <v/>
      </c>
      <c r="K1184" s="37" t="str">
        <f>IF(Kundendaten!C1185="","",IF(J1184&lt;0,-1,IF(J1184&gt;Einstellungen!$C$11,0,IF(J1184&lt;=Einstellungen!$D$15,5,IF(J1184&lt;=Einstellungen!$D$16,4,IF(J1184&lt;=Einstellungen!$D$17,3,IF(J1184&lt;=Einstellungen!$D$18,2,1)))))))</f>
        <v/>
      </c>
      <c r="L1184" s="37" t="str">
        <f>IF(Kundendaten!C1185="","",IF(J1184&lt;0,-1,IF(J1184&gt;Einstellungen!$C$11,0,IF(Kundendaten!K1185&gt;=Einstellungen!$C$24,5,IF(Kundendaten!K1185&gt;=Einstellungen!$C$25,4,IF(Kundendaten!K1185&gt;=Einstellungen!$C$26,3,IF(Kundendaten!K1185&gt;=Einstellungen!$C$27,2,1)))))))</f>
        <v/>
      </c>
      <c r="M1184" s="37" t="str">
        <f>IF(Kundendaten!C1185="","",IF(J1184&lt;0,-1,IF(J1184&gt;Einstellungen!$C$11,0,IF(Kundendaten!L1185&gt;=Einstellungen!$C$32,5,IF(Kundendaten!L1185&gt;=Einstellungen!$C$33,4,IF(Kundendaten!L1185&gt;=Einstellungen!$C$34,3,IF(Kundendaten!L1185&gt;=Einstellungen!$C$35,2,1)))))))</f>
        <v/>
      </c>
      <c r="N1184" s="37" t="str">
        <f>IF(Kundendaten!C1185="","",IF(K1184=-1,"",IF(K1184=0,0,IF(SUM(Einstellungen!$G$15,Einstellungen!$G$24,Einstellungen!$G$32)&lt;&gt;100,"—",ROUND((K1184*Einstellungen!$G$15+L1184*Einstellungen!$G$24+M1184*Einstellungen!$G$32)/100,1)))))</f>
        <v/>
      </c>
      <c r="O1184" s="37" t="str">
        <f>IF(Kundendaten!C1185="","",IF(K1184=-1,"⚠ Datenfehler",IF(K1184=0,"Inaktiv",IF(SUM(Einstellungen!$G$15,Einstellungen!$G$24,Einstellungen!$G$32)&lt;&gt;100,"—",IF(N1184&gt;=4,"Champion",IF(N1184&gt;=3,"Entwicklung",IF(N1184&gt;=2,"Gefährdet","Abwanderung")))))))</f>
        <v/>
      </c>
    </row>
    <row r="1185" spans="2:15" ht="14.25" customHeight="1" x14ac:dyDescent="0.35">
      <c r="B1185" s="37" t="str">
        <f>IF(Kundendaten!C1186="","",Kundendaten!B1186)</f>
        <v/>
      </c>
      <c r="C1185" s="38" t="str">
        <f>IF(Kundendaten!C1186="","",IF(Kundendaten!C1186="","",Kundendaten!C1186))</f>
        <v/>
      </c>
      <c r="D1185" s="38" t="str">
        <f>IF(Kundendaten!C1186="","",IF(Kundendaten!D1186="","",Kundendaten!D1186))</f>
        <v/>
      </c>
      <c r="E1185" s="38" t="str">
        <f>IF(Kundendaten!C1186="","",IF(Kundendaten!E1186="","",Kundendaten!E1186))</f>
        <v/>
      </c>
      <c r="F1185" s="38" t="str">
        <f>IF(Kundendaten!C1186="","",IF(Kundendaten!F1186="","",Kundendaten!F1186))</f>
        <v/>
      </c>
      <c r="G1185" s="37" t="str">
        <f>IF(Kundendaten!C1186="","",IF(Kundendaten!G1186="","",Kundendaten!G1186))</f>
        <v/>
      </c>
      <c r="H1185" s="38" t="str">
        <f>IF(Kundendaten!C1186="","",IF(Kundendaten!H1186="","",Kundendaten!H1186))</f>
        <v/>
      </c>
      <c r="I1185" s="37" t="str">
        <f>IF(Kundendaten!C1186="","",IF(Kundendaten!I1186="","",IF(OR(UPPER(Kundendaten!I1186)="D",UPPER(Kundendaten!I1186)="DE",UPPER(Kundendaten!I1186)="DEU",UPPER(Kundendaten!I1186)="DEUTSCHLAND",UPPER(Kundendaten!I1186)="GERMANY",UPPER(Kundendaten!I1186)="GER"),"",IFERROR(UPPER(VLOOKUP(UPPER(Kundendaten!I1186),Laendercodes!$A:$B,2,FALSE())),UPPER(Kundendaten!I1186)))))</f>
        <v/>
      </c>
      <c r="J1185" s="59" t="str">
        <f>IF(Kundendaten!C1186="","",Einstellungen!$C$9-Kundendaten!J1186)</f>
        <v/>
      </c>
      <c r="K1185" s="37" t="str">
        <f>IF(Kundendaten!C1186="","",IF(J1185&lt;0,-1,IF(J1185&gt;Einstellungen!$C$11,0,IF(J1185&lt;=Einstellungen!$D$15,5,IF(J1185&lt;=Einstellungen!$D$16,4,IF(J1185&lt;=Einstellungen!$D$17,3,IF(J1185&lt;=Einstellungen!$D$18,2,1)))))))</f>
        <v/>
      </c>
      <c r="L1185" s="37" t="str">
        <f>IF(Kundendaten!C1186="","",IF(J1185&lt;0,-1,IF(J1185&gt;Einstellungen!$C$11,0,IF(Kundendaten!K1186&gt;=Einstellungen!$C$24,5,IF(Kundendaten!K1186&gt;=Einstellungen!$C$25,4,IF(Kundendaten!K1186&gt;=Einstellungen!$C$26,3,IF(Kundendaten!K1186&gt;=Einstellungen!$C$27,2,1)))))))</f>
        <v/>
      </c>
      <c r="M1185" s="37" t="str">
        <f>IF(Kundendaten!C1186="","",IF(J1185&lt;0,-1,IF(J1185&gt;Einstellungen!$C$11,0,IF(Kundendaten!L1186&gt;=Einstellungen!$C$32,5,IF(Kundendaten!L1186&gt;=Einstellungen!$C$33,4,IF(Kundendaten!L1186&gt;=Einstellungen!$C$34,3,IF(Kundendaten!L1186&gt;=Einstellungen!$C$35,2,1)))))))</f>
        <v/>
      </c>
      <c r="N1185" s="37" t="str">
        <f>IF(Kundendaten!C1186="","",IF(K1185=-1,"",IF(K1185=0,0,IF(SUM(Einstellungen!$G$15,Einstellungen!$G$24,Einstellungen!$G$32)&lt;&gt;100,"—",ROUND((K1185*Einstellungen!$G$15+L1185*Einstellungen!$G$24+M1185*Einstellungen!$G$32)/100,1)))))</f>
        <v/>
      </c>
      <c r="O1185" s="37" t="str">
        <f>IF(Kundendaten!C1186="","",IF(K1185=-1,"⚠ Datenfehler",IF(K1185=0,"Inaktiv",IF(SUM(Einstellungen!$G$15,Einstellungen!$G$24,Einstellungen!$G$32)&lt;&gt;100,"—",IF(N1185&gt;=4,"Champion",IF(N1185&gt;=3,"Entwicklung",IF(N1185&gt;=2,"Gefährdet","Abwanderung")))))))</f>
        <v/>
      </c>
    </row>
    <row r="1186" spans="2:15" ht="14.25" customHeight="1" x14ac:dyDescent="0.35">
      <c r="B1186" s="37" t="str">
        <f>IF(Kundendaten!C1187="","",Kundendaten!B1187)</f>
        <v/>
      </c>
      <c r="C1186" s="38" t="str">
        <f>IF(Kundendaten!C1187="","",IF(Kundendaten!C1187="","",Kundendaten!C1187))</f>
        <v/>
      </c>
      <c r="D1186" s="38" t="str">
        <f>IF(Kundendaten!C1187="","",IF(Kundendaten!D1187="","",Kundendaten!D1187))</f>
        <v/>
      </c>
      <c r="E1186" s="38" t="str">
        <f>IF(Kundendaten!C1187="","",IF(Kundendaten!E1187="","",Kundendaten!E1187))</f>
        <v/>
      </c>
      <c r="F1186" s="38" t="str">
        <f>IF(Kundendaten!C1187="","",IF(Kundendaten!F1187="","",Kundendaten!F1187))</f>
        <v/>
      </c>
      <c r="G1186" s="37" t="str">
        <f>IF(Kundendaten!C1187="","",IF(Kundendaten!G1187="","",Kundendaten!G1187))</f>
        <v/>
      </c>
      <c r="H1186" s="38" t="str">
        <f>IF(Kundendaten!C1187="","",IF(Kundendaten!H1187="","",Kundendaten!H1187))</f>
        <v/>
      </c>
      <c r="I1186" s="37" t="str">
        <f>IF(Kundendaten!C1187="","",IF(Kundendaten!I1187="","",IF(OR(UPPER(Kundendaten!I1187)="D",UPPER(Kundendaten!I1187)="DE",UPPER(Kundendaten!I1187)="DEU",UPPER(Kundendaten!I1187)="DEUTSCHLAND",UPPER(Kundendaten!I1187)="GERMANY",UPPER(Kundendaten!I1187)="GER"),"",IFERROR(UPPER(VLOOKUP(UPPER(Kundendaten!I1187),Laendercodes!$A:$B,2,FALSE())),UPPER(Kundendaten!I1187)))))</f>
        <v/>
      </c>
      <c r="J1186" s="59" t="str">
        <f>IF(Kundendaten!C1187="","",Einstellungen!$C$9-Kundendaten!J1187)</f>
        <v/>
      </c>
      <c r="K1186" s="37" t="str">
        <f>IF(Kundendaten!C1187="","",IF(J1186&lt;0,-1,IF(J1186&gt;Einstellungen!$C$11,0,IF(J1186&lt;=Einstellungen!$D$15,5,IF(J1186&lt;=Einstellungen!$D$16,4,IF(J1186&lt;=Einstellungen!$D$17,3,IF(J1186&lt;=Einstellungen!$D$18,2,1)))))))</f>
        <v/>
      </c>
      <c r="L1186" s="37" t="str">
        <f>IF(Kundendaten!C1187="","",IF(J1186&lt;0,-1,IF(J1186&gt;Einstellungen!$C$11,0,IF(Kundendaten!K1187&gt;=Einstellungen!$C$24,5,IF(Kundendaten!K1187&gt;=Einstellungen!$C$25,4,IF(Kundendaten!K1187&gt;=Einstellungen!$C$26,3,IF(Kundendaten!K1187&gt;=Einstellungen!$C$27,2,1)))))))</f>
        <v/>
      </c>
      <c r="M1186" s="37" t="str">
        <f>IF(Kundendaten!C1187="","",IF(J1186&lt;0,-1,IF(J1186&gt;Einstellungen!$C$11,0,IF(Kundendaten!L1187&gt;=Einstellungen!$C$32,5,IF(Kundendaten!L1187&gt;=Einstellungen!$C$33,4,IF(Kundendaten!L1187&gt;=Einstellungen!$C$34,3,IF(Kundendaten!L1187&gt;=Einstellungen!$C$35,2,1)))))))</f>
        <v/>
      </c>
      <c r="N1186" s="37" t="str">
        <f>IF(Kundendaten!C1187="","",IF(K1186=-1,"",IF(K1186=0,0,IF(SUM(Einstellungen!$G$15,Einstellungen!$G$24,Einstellungen!$G$32)&lt;&gt;100,"—",ROUND((K1186*Einstellungen!$G$15+L1186*Einstellungen!$G$24+M1186*Einstellungen!$G$32)/100,1)))))</f>
        <v/>
      </c>
      <c r="O1186" s="37" t="str">
        <f>IF(Kundendaten!C1187="","",IF(K1186=-1,"⚠ Datenfehler",IF(K1186=0,"Inaktiv",IF(SUM(Einstellungen!$G$15,Einstellungen!$G$24,Einstellungen!$G$32)&lt;&gt;100,"—",IF(N1186&gt;=4,"Champion",IF(N1186&gt;=3,"Entwicklung",IF(N1186&gt;=2,"Gefährdet","Abwanderung")))))))</f>
        <v/>
      </c>
    </row>
    <row r="1187" spans="2:15" ht="14.25" customHeight="1" x14ac:dyDescent="0.35">
      <c r="B1187" s="37" t="str">
        <f>IF(Kundendaten!C1188="","",Kundendaten!B1188)</f>
        <v/>
      </c>
      <c r="C1187" s="38" t="str">
        <f>IF(Kundendaten!C1188="","",IF(Kundendaten!C1188="","",Kundendaten!C1188))</f>
        <v/>
      </c>
      <c r="D1187" s="38" t="str">
        <f>IF(Kundendaten!C1188="","",IF(Kundendaten!D1188="","",Kundendaten!D1188))</f>
        <v/>
      </c>
      <c r="E1187" s="38" t="str">
        <f>IF(Kundendaten!C1188="","",IF(Kundendaten!E1188="","",Kundendaten!E1188))</f>
        <v/>
      </c>
      <c r="F1187" s="38" t="str">
        <f>IF(Kundendaten!C1188="","",IF(Kundendaten!F1188="","",Kundendaten!F1188))</f>
        <v/>
      </c>
      <c r="G1187" s="37" t="str">
        <f>IF(Kundendaten!C1188="","",IF(Kundendaten!G1188="","",Kundendaten!G1188))</f>
        <v/>
      </c>
      <c r="H1187" s="38" t="str">
        <f>IF(Kundendaten!C1188="","",IF(Kundendaten!H1188="","",Kundendaten!H1188))</f>
        <v/>
      </c>
      <c r="I1187" s="37" t="str">
        <f>IF(Kundendaten!C1188="","",IF(Kundendaten!I1188="","",IF(OR(UPPER(Kundendaten!I1188)="D",UPPER(Kundendaten!I1188)="DE",UPPER(Kundendaten!I1188)="DEU",UPPER(Kundendaten!I1188)="DEUTSCHLAND",UPPER(Kundendaten!I1188)="GERMANY",UPPER(Kundendaten!I1188)="GER"),"",IFERROR(UPPER(VLOOKUP(UPPER(Kundendaten!I1188),Laendercodes!$A:$B,2,FALSE())),UPPER(Kundendaten!I1188)))))</f>
        <v/>
      </c>
      <c r="J1187" s="59" t="str">
        <f>IF(Kundendaten!C1188="","",Einstellungen!$C$9-Kundendaten!J1188)</f>
        <v/>
      </c>
      <c r="K1187" s="37" t="str">
        <f>IF(Kundendaten!C1188="","",IF(J1187&lt;0,-1,IF(J1187&gt;Einstellungen!$C$11,0,IF(J1187&lt;=Einstellungen!$D$15,5,IF(J1187&lt;=Einstellungen!$D$16,4,IF(J1187&lt;=Einstellungen!$D$17,3,IF(J1187&lt;=Einstellungen!$D$18,2,1)))))))</f>
        <v/>
      </c>
      <c r="L1187" s="37" t="str">
        <f>IF(Kundendaten!C1188="","",IF(J1187&lt;0,-1,IF(J1187&gt;Einstellungen!$C$11,0,IF(Kundendaten!K1188&gt;=Einstellungen!$C$24,5,IF(Kundendaten!K1188&gt;=Einstellungen!$C$25,4,IF(Kundendaten!K1188&gt;=Einstellungen!$C$26,3,IF(Kundendaten!K1188&gt;=Einstellungen!$C$27,2,1)))))))</f>
        <v/>
      </c>
      <c r="M1187" s="37" t="str">
        <f>IF(Kundendaten!C1188="","",IF(J1187&lt;0,-1,IF(J1187&gt;Einstellungen!$C$11,0,IF(Kundendaten!L1188&gt;=Einstellungen!$C$32,5,IF(Kundendaten!L1188&gt;=Einstellungen!$C$33,4,IF(Kundendaten!L1188&gt;=Einstellungen!$C$34,3,IF(Kundendaten!L1188&gt;=Einstellungen!$C$35,2,1)))))))</f>
        <v/>
      </c>
      <c r="N1187" s="37" t="str">
        <f>IF(Kundendaten!C1188="","",IF(K1187=-1,"",IF(K1187=0,0,IF(SUM(Einstellungen!$G$15,Einstellungen!$G$24,Einstellungen!$G$32)&lt;&gt;100,"—",ROUND((K1187*Einstellungen!$G$15+L1187*Einstellungen!$G$24+M1187*Einstellungen!$G$32)/100,1)))))</f>
        <v/>
      </c>
      <c r="O1187" s="37" t="str">
        <f>IF(Kundendaten!C1188="","",IF(K1187=-1,"⚠ Datenfehler",IF(K1187=0,"Inaktiv",IF(SUM(Einstellungen!$G$15,Einstellungen!$G$24,Einstellungen!$G$32)&lt;&gt;100,"—",IF(N1187&gt;=4,"Champion",IF(N1187&gt;=3,"Entwicklung",IF(N1187&gt;=2,"Gefährdet","Abwanderung")))))))</f>
        <v/>
      </c>
    </row>
    <row r="1188" spans="2:15" ht="14.25" customHeight="1" x14ac:dyDescent="0.35">
      <c r="B1188" s="37" t="str">
        <f>IF(Kundendaten!C1189="","",Kundendaten!B1189)</f>
        <v/>
      </c>
      <c r="C1188" s="38" t="str">
        <f>IF(Kundendaten!C1189="","",IF(Kundendaten!C1189="","",Kundendaten!C1189))</f>
        <v/>
      </c>
      <c r="D1188" s="38" t="str">
        <f>IF(Kundendaten!C1189="","",IF(Kundendaten!D1189="","",Kundendaten!D1189))</f>
        <v/>
      </c>
      <c r="E1188" s="38" t="str">
        <f>IF(Kundendaten!C1189="","",IF(Kundendaten!E1189="","",Kundendaten!E1189))</f>
        <v/>
      </c>
      <c r="F1188" s="38" t="str">
        <f>IF(Kundendaten!C1189="","",IF(Kundendaten!F1189="","",Kundendaten!F1189))</f>
        <v/>
      </c>
      <c r="G1188" s="37" t="str">
        <f>IF(Kundendaten!C1189="","",IF(Kundendaten!G1189="","",Kundendaten!G1189))</f>
        <v/>
      </c>
      <c r="H1188" s="38" t="str">
        <f>IF(Kundendaten!C1189="","",IF(Kundendaten!H1189="","",Kundendaten!H1189))</f>
        <v/>
      </c>
      <c r="I1188" s="37" t="str">
        <f>IF(Kundendaten!C1189="","",IF(Kundendaten!I1189="","",IF(OR(UPPER(Kundendaten!I1189)="D",UPPER(Kundendaten!I1189)="DE",UPPER(Kundendaten!I1189)="DEU",UPPER(Kundendaten!I1189)="DEUTSCHLAND",UPPER(Kundendaten!I1189)="GERMANY",UPPER(Kundendaten!I1189)="GER"),"",IFERROR(UPPER(VLOOKUP(UPPER(Kundendaten!I1189),Laendercodes!$A:$B,2,FALSE())),UPPER(Kundendaten!I1189)))))</f>
        <v/>
      </c>
      <c r="J1188" s="59" t="str">
        <f>IF(Kundendaten!C1189="","",Einstellungen!$C$9-Kundendaten!J1189)</f>
        <v/>
      </c>
      <c r="K1188" s="37" t="str">
        <f>IF(Kundendaten!C1189="","",IF(J1188&lt;0,-1,IF(J1188&gt;Einstellungen!$C$11,0,IF(J1188&lt;=Einstellungen!$D$15,5,IF(J1188&lt;=Einstellungen!$D$16,4,IF(J1188&lt;=Einstellungen!$D$17,3,IF(J1188&lt;=Einstellungen!$D$18,2,1)))))))</f>
        <v/>
      </c>
      <c r="L1188" s="37" t="str">
        <f>IF(Kundendaten!C1189="","",IF(J1188&lt;0,-1,IF(J1188&gt;Einstellungen!$C$11,0,IF(Kundendaten!K1189&gt;=Einstellungen!$C$24,5,IF(Kundendaten!K1189&gt;=Einstellungen!$C$25,4,IF(Kundendaten!K1189&gt;=Einstellungen!$C$26,3,IF(Kundendaten!K1189&gt;=Einstellungen!$C$27,2,1)))))))</f>
        <v/>
      </c>
      <c r="M1188" s="37" t="str">
        <f>IF(Kundendaten!C1189="","",IF(J1188&lt;0,-1,IF(J1188&gt;Einstellungen!$C$11,0,IF(Kundendaten!L1189&gt;=Einstellungen!$C$32,5,IF(Kundendaten!L1189&gt;=Einstellungen!$C$33,4,IF(Kundendaten!L1189&gt;=Einstellungen!$C$34,3,IF(Kundendaten!L1189&gt;=Einstellungen!$C$35,2,1)))))))</f>
        <v/>
      </c>
      <c r="N1188" s="37" t="str">
        <f>IF(Kundendaten!C1189="","",IF(K1188=-1,"",IF(K1188=0,0,IF(SUM(Einstellungen!$G$15,Einstellungen!$G$24,Einstellungen!$G$32)&lt;&gt;100,"—",ROUND((K1188*Einstellungen!$G$15+L1188*Einstellungen!$G$24+M1188*Einstellungen!$G$32)/100,1)))))</f>
        <v/>
      </c>
      <c r="O1188" s="37" t="str">
        <f>IF(Kundendaten!C1189="","",IF(K1188=-1,"⚠ Datenfehler",IF(K1188=0,"Inaktiv",IF(SUM(Einstellungen!$G$15,Einstellungen!$G$24,Einstellungen!$G$32)&lt;&gt;100,"—",IF(N1188&gt;=4,"Champion",IF(N1188&gt;=3,"Entwicklung",IF(N1188&gt;=2,"Gefährdet","Abwanderung")))))))</f>
        <v/>
      </c>
    </row>
    <row r="1189" spans="2:15" ht="14.25" customHeight="1" x14ac:dyDescent="0.35">
      <c r="B1189" s="37" t="str">
        <f>IF(Kundendaten!C1190="","",Kundendaten!B1190)</f>
        <v/>
      </c>
      <c r="C1189" s="38" t="str">
        <f>IF(Kundendaten!C1190="","",IF(Kundendaten!C1190="","",Kundendaten!C1190))</f>
        <v/>
      </c>
      <c r="D1189" s="38" t="str">
        <f>IF(Kundendaten!C1190="","",IF(Kundendaten!D1190="","",Kundendaten!D1190))</f>
        <v/>
      </c>
      <c r="E1189" s="38" t="str">
        <f>IF(Kundendaten!C1190="","",IF(Kundendaten!E1190="","",Kundendaten!E1190))</f>
        <v/>
      </c>
      <c r="F1189" s="38" t="str">
        <f>IF(Kundendaten!C1190="","",IF(Kundendaten!F1190="","",Kundendaten!F1190))</f>
        <v/>
      </c>
      <c r="G1189" s="37" t="str">
        <f>IF(Kundendaten!C1190="","",IF(Kundendaten!G1190="","",Kundendaten!G1190))</f>
        <v/>
      </c>
      <c r="H1189" s="38" t="str">
        <f>IF(Kundendaten!C1190="","",IF(Kundendaten!H1190="","",Kundendaten!H1190))</f>
        <v/>
      </c>
      <c r="I1189" s="37" t="str">
        <f>IF(Kundendaten!C1190="","",IF(Kundendaten!I1190="","",IF(OR(UPPER(Kundendaten!I1190)="D",UPPER(Kundendaten!I1190)="DE",UPPER(Kundendaten!I1190)="DEU",UPPER(Kundendaten!I1190)="DEUTSCHLAND",UPPER(Kundendaten!I1190)="GERMANY",UPPER(Kundendaten!I1190)="GER"),"",IFERROR(UPPER(VLOOKUP(UPPER(Kundendaten!I1190),Laendercodes!$A:$B,2,FALSE())),UPPER(Kundendaten!I1190)))))</f>
        <v/>
      </c>
      <c r="J1189" s="59" t="str">
        <f>IF(Kundendaten!C1190="","",Einstellungen!$C$9-Kundendaten!J1190)</f>
        <v/>
      </c>
      <c r="K1189" s="37" t="str">
        <f>IF(Kundendaten!C1190="","",IF(J1189&lt;0,-1,IF(J1189&gt;Einstellungen!$C$11,0,IF(J1189&lt;=Einstellungen!$D$15,5,IF(J1189&lt;=Einstellungen!$D$16,4,IF(J1189&lt;=Einstellungen!$D$17,3,IF(J1189&lt;=Einstellungen!$D$18,2,1)))))))</f>
        <v/>
      </c>
      <c r="L1189" s="37" t="str">
        <f>IF(Kundendaten!C1190="","",IF(J1189&lt;0,-1,IF(J1189&gt;Einstellungen!$C$11,0,IF(Kundendaten!K1190&gt;=Einstellungen!$C$24,5,IF(Kundendaten!K1190&gt;=Einstellungen!$C$25,4,IF(Kundendaten!K1190&gt;=Einstellungen!$C$26,3,IF(Kundendaten!K1190&gt;=Einstellungen!$C$27,2,1)))))))</f>
        <v/>
      </c>
      <c r="M1189" s="37" t="str">
        <f>IF(Kundendaten!C1190="","",IF(J1189&lt;0,-1,IF(J1189&gt;Einstellungen!$C$11,0,IF(Kundendaten!L1190&gt;=Einstellungen!$C$32,5,IF(Kundendaten!L1190&gt;=Einstellungen!$C$33,4,IF(Kundendaten!L1190&gt;=Einstellungen!$C$34,3,IF(Kundendaten!L1190&gt;=Einstellungen!$C$35,2,1)))))))</f>
        <v/>
      </c>
      <c r="N1189" s="37" t="str">
        <f>IF(Kundendaten!C1190="","",IF(K1189=-1,"",IF(K1189=0,0,IF(SUM(Einstellungen!$G$15,Einstellungen!$G$24,Einstellungen!$G$32)&lt;&gt;100,"—",ROUND((K1189*Einstellungen!$G$15+L1189*Einstellungen!$G$24+M1189*Einstellungen!$G$32)/100,1)))))</f>
        <v/>
      </c>
      <c r="O1189" s="37" t="str">
        <f>IF(Kundendaten!C1190="","",IF(K1189=-1,"⚠ Datenfehler",IF(K1189=0,"Inaktiv",IF(SUM(Einstellungen!$G$15,Einstellungen!$G$24,Einstellungen!$G$32)&lt;&gt;100,"—",IF(N1189&gt;=4,"Champion",IF(N1189&gt;=3,"Entwicklung",IF(N1189&gt;=2,"Gefährdet","Abwanderung")))))))</f>
        <v/>
      </c>
    </row>
    <row r="1190" spans="2:15" ht="14.25" customHeight="1" x14ac:dyDescent="0.35">
      <c r="B1190" s="37" t="str">
        <f>IF(Kundendaten!C1191="","",Kundendaten!B1191)</f>
        <v/>
      </c>
      <c r="C1190" s="38" t="str">
        <f>IF(Kundendaten!C1191="","",IF(Kundendaten!C1191="","",Kundendaten!C1191))</f>
        <v/>
      </c>
      <c r="D1190" s="38" t="str">
        <f>IF(Kundendaten!C1191="","",IF(Kundendaten!D1191="","",Kundendaten!D1191))</f>
        <v/>
      </c>
      <c r="E1190" s="38" t="str">
        <f>IF(Kundendaten!C1191="","",IF(Kundendaten!E1191="","",Kundendaten!E1191))</f>
        <v/>
      </c>
      <c r="F1190" s="38" t="str">
        <f>IF(Kundendaten!C1191="","",IF(Kundendaten!F1191="","",Kundendaten!F1191))</f>
        <v/>
      </c>
      <c r="G1190" s="37" t="str">
        <f>IF(Kundendaten!C1191="","",IF(Kundendaten!G1191="","",Kundendaten!G1191))</f>
        <v/>
      </c>
      <c r="H1190" s="38" t="str">
        <f>IF(Kundendaten!C1191="","",IF(Kundendaten!H1191="","",Kundendaten!H1191))</f>
        <v/>
      </c>
      <c r="I1190" s="37" t="str">
        <f>IF(Kundendaten!C1191="","",IF(Kundendaten!I1191="","",IF(OR(UPPER(Kundendaten!I1191)="D",UPPER(Kundendaten!I1191)="DE",UPPER(Kundendaten!I1191)="DEU",UPPER(Kundendaten!I1191)="DEUTSCHLAND",UPPER(Kundendaten!I1191)="GERMANY",UPPER(Kundendaten!I1191)="GER"),"",IFERROR(UPPER(VLOOKUP(UPPER(Kundendaten!I1191),Laendercodes!$A:$B,2,FALSE())),UPPER(Kundendaten!I1191)))))</f>
        <v/>
      </c>
      <c r="J1190" s="59" t="str">
        <f>IF(Kundendaten!C1191="","",Einstellungen!$C$9-Kundendaten!J1191)</f>
        <v/>
      </c>
      <c r="K1190" s="37" t="str">
        <f>IF(Kundendaten!C1191="","",IF(J1190&lt;0,-1,IF(J1190&gt;Einstellungen!$C$11,0,IF(J1190&lt;=Einstellungen!$D$15,5,IF(J1190&lt;=Einstellungen!$D$16,4,IF(J1190&lt;=Einstellungen!$D$17,3,IF(J1190&lt;=Einstellungen!$D$18,2,1)))))))</f>
        <v/>
      </c>
      <c r="L1190" s="37" t="str">
        <f>IF(Kundendaten!C1191="","",IF(J1190&lt;0,-1,IF(J1190&gt;Einstellungen!$C$11,0,IF(Kundendaten!K1191&gt;=Einstellungen!$C$24,5,IF(Kundendaten!K1191&gt;=Einstellungen!$C$25,4,IF(Kundendaten!K1191&gt;=Einstellungen!$C$26,3,IF(Kundendaten!K1191&gt;=Einstellungen!$C$27,2,1)))))))</f>
        <v/>
      </c>
      <c r="M1190" s="37" t="str">
        <f>IF(Kundendaten!C1191="","",IF(J1190&lt;0,-1,IF(J1190&gt;Einstellungen!$C$11,0,IF(Kundendaten!L1191&gt;=Einstellungen!$C$32,5,IF(Kundendaten!L1191&gt;=Einstellungen!$C$33,4,IF(Kundendaten!L1191&gt;=Einstellungen!$C$34,3,IF(Kundendaten!L1191&gt;=Einstellungen!$C$35,2,1)))))))</f>
        <v/>
      </c>
      <c r="N1190" s="37" t="str">
        <f>IF(Kundendaten!C1191="","",IF(K1190=-1,"",IF(K1190=0,0,IF(SUM(Einstellungen!$G$15,Einstellungen!$G$24,Einstellungen!$G$32)&lt;&gt;100,"—",ROUND((K1190*Einstellungen!$G$15+L1190*Einstellungen!$G$24+M1190*Einstellungen!$G$32)/100,1)))))</f>
        <v/>
      </c>
      <c r="O1190" s="37" t="str">
        <f>IF(Kundendaten!C1191="","",IF(K1190=-1,"⚠ Datenfehler",IF(K1190=0,"Inaktiv",IF(SUM(Einstellungen!$G$15,Einstellungen!$G$24,Einstellungen!$G$32)&lt;&gt;100,"—",IF(N1190&gt;=4,"Champion",IF(N1190&gt;=3,"Entwicklung",IF(N1190&gt;=2,"Gefährdet","Abwanderung")))))))</f>
        <v/>
      </c>
    </row>
    <row r="1191" spans="2:15" ht="14.25" customHeight="1" x14ac:dyDescent="0.35">
      <c r="B1191" s="37" t="str">
        <f>IF(Kundendaten!C1192="","",Kundendaten!B1192)</f>
        <v/>
      </c>
      <c r="C1191" s="38" t="str">
        <f>IF(Kundendaten!C1192="","",IF(Kundendaten!C1192="","",Kundendaten!C1192))</f>
        <v/>
      </c>
      <c r="D1191" s="38" t="str">
        <f>IF(Kundendaten!C1192="","",IF(Kundendaten!D1192="","",Kundendaten!D1192))</f>
        <v/>
      </c>
      <c r="E1191" s="38" t="str">
        <f>IF(Kundendaten!C1192="","",IF(Kundendaten!E1192="","",Kundendaten!E1192))</f>
        <v/>
      </c>
      <c r="F1191" s="38" t="str">
        <f>IF(Kundendaten!C1192="","",IF(Kundendaten!F1192="","",Kundendaten!F1192))</f>
        <v/>
      </c>
      <c r="G1191" s="37" t="str">
        <f>IF(Kundendaten!C1192="","",IF(Kundendaten!G1192="","",Kundendaten!G1192))</f>
        <v/>
      </c>
      <c r="H1191" s="38" t="str">
        <f>IF(Kundendaten!C1192="","",IF(Kundendaten!H1192="","",Kundendaten!H1192))</f>
        <v/>
      </c>
      <c r="I1191" s="37" t="str">
        <f>IF(Kundendaten!C1192="","",IF(Kundendaten!I1192="","",IF(OR(UPPER(Kundendaten!I1192)="D",UPPER(Kundendaten!I1192)="DE",UPPER(Kundendaten!I1192)="DEU",UPPER(Kundendaten!I1192)="DEUTSCHLAND",UPPER(Kundendaten!I1192)="GERMANY",UPPER(Kundendaten!I1192)="GER"),"",IFERROR(UPPER(VLOOKUP(UPPER(Kundendaten!I1192),Laendercodes!$A:$B,2,FALSE())),UPPER(Kundendaten!I1192)))))</f>
        <v/>
      </c>
      <c r="J1191" s="59" t="str">
        <f>IF(Kundendaten!C1192="","",Einstellungen!$C$9-Kundendaten!J1192)</f>
        <v/>
      </c>
      <c r="K1191" s="37" t="str">
        <f>IF(Kundendaten!C1192="","",IF(J1191&lt;0,-1,IF(J1191&gt;Einstellungen!$C$11,0,IF(J1191&lt;=Einstellungen!$D$15,5,IF(J1191&lt;=Einstellungen!$D$16,4,IF(J1191&lt;=Einstellungen!$D$17,3,IF(J1191&lt;=Einstellungen!$D$18,2,1)))))))</f>
        <v/>
      </c>
      <c r="L1191" s="37" t="str">
        <f>IF(Kundendaten!C1192="","",IF(J1191&lt;0,-1,IF(J1191&gt;Einstellungen!$C$11,0,IF(Kundendaten!K1192&gt;=Einstellungen!$C$24,5,IF(Kundendaten!K1192&gt;=Einstellungen!$C$25,4,IF(Kundendaten!K1192&gt;=Einstellungen!$C$26,3,IF(Kundendaten!K1192&gt;=Einstellungen!$C$27,2,1)))))))</f>
        <v/>
      </c>
      <c r="M1191" s="37" t="str">
        <f>IF(Kundendaten!C1192="","",IF(J1191&lt;0,-1,IF(J1191&gt;Einstellungen!$C$11,0,IF(Kundendaten!L1192&gt;=Einstellungen!$C$32,5,IF(Kundendaten!L1192&gt;=Einstellungen!$C$33,4,IF(Kundendaten!L1192&gt;=Einstellungen!$C$34,3,IF(Kundendaten!L1192&gt;=Einstellungen!$C$35,2,1)))))))</f>
        <v/>
      </c>
      <c r="N1191" s="37" t="str">
        <f>IF(Kundendaten!C1192="","",IF(K1191=-1,"",IF(K1191=0,0,IF(SUM(Einstellungen!$G$15,Einstellungen!$G$24,Einstellungen!$G$32)&lt;&gt;100,"—",ROUND((K1191*Einstellungen!$G$15+L1191*Einstellungen!$G$24+M1191*Einstellungen!$G$32)/100,1)))))</f>
        <v/>
      </c>
      <c r="O1191" s="37" t="str">
        <f>IF(Kundendaten!C1192="","",IF(K1191=-1,"⚠ Datenfehler",IF(K1191=0,"Inaktiv",IF(SUM(Einstellungen!$G$15,Einstellungen!$G$24,Einstellungen!$G$32)&lt;&gt;100,"—",IF(N1191&gt;=4,"Champion",IF(N1191&gt;=3,"Entwicklung",IF(N1191&gt;=2,"Gefährdet","Abwanderung")))))))</f>
        <v/>
      </c>
    </row>
    <row r="1192" spans="2:15" ht="14.25" customHeight="1" x14ac:dyDescent="0.35">
      <c r="B1192" s="37" t="str">
        <f>IF(Kundendaten!C1193="","",Kundendaten!B1193)</f>
        <v/>
      </c>
      <c r="C1192" s="38" t="str">
        <f>IF(Kundendaten!C1193="","",IF(Kundendaten!C1193="","",Kundendaten!C1193))</f>
        <v/>
      </c>
      <c r="D1192" s="38" t="str">
        <f>IF(Kundendaten!C1193="","",IF(Kundendaten!D1193="","",Kundendaten!D1193))</f>
        <v/>
      </c>
      <c r="E1192" s="38" t="str">
        <f>IF(Kundendaten!C1193="","",IF(Kundendaten!E1193="","",Kundendaten!E1193))</f>
        <v/>
      </c>
      <c r="F1192" s="38" t="str">
        <f>IF(Kundendaten!C1193="","",IF(Kundendaten!F1193="","",Kundendaten!F1193))</f>
        <v/>
      </c>
      <c r="G1192" s="37" t="str">
        <f>IF(Kundendaten!C1193="","",IF(Kundendaten!G1193="","",Kundendaten!G1193))</f>
        <v/>
      </c>
      <c r="H1192" s="38" t="str">
        <f>IF(Kundendaten!C1193="","",IF(Kundendaten!H1193="","",Kundendaten!H1193))</f>
        <v/>
      </c>
      <c r="I1192" s="37" t="str">
        <f>IF(Kundendaten!C1193="","",IF(Kundendaten!I1193="","",IF(OR(UPPER(Kundendaten!I1193)="D",UPPER(Kundendaten!I1193)="DE",UPPER(Kundendaten!I1193)="DEU",UPPER(Kundendaten!I1193)="DEUTSCHLAND",UPPER(Kundendaten!I1193)="GERMANY",UPPER(Kundendaten!I1193)="GER"),"",IFERROR(UPPER(VLOOKUP(UPPER(Kundendaten!I1193),Laendercodes!$A:$B,2,FALSE())),UPPER(Kundendaten!I1193)))))</f>
        <v/>
      </c>
      <c r="J1192" s="59" t="str">
        <f>IF(Kundendaten!C1193="","",Einstellungen!$C$9-Kundendaten!J1193)</f>
        <v/>
      </c>
      <c r="K1192" s="37" t="str">
        <f>IF(Kundendaten!C1193="","",IF(J1192&lt;0,-1,IF(J1192&gt;Einstellungen!$C$11,0,IF(J1192&lt;=Einstellungen!$D$15,5,IF(J1192&lt;=Einstellungen!$D$16,4,IF(J1192&lt;=Einstellungen!$D$17,3,IF(J1192&lt;=Einstellungen!$D$18,2,1)))))))</f>
        <v/>
      </c>
      <c r="L1192" s="37" t="str">
        <f>IF(Kundendaten!C1193="","",IF(J1192&lt;0,-1,IF(J1192&gt;Einstellungen!$C$11,0,IF(Kundendaten!K1193&gt;=Einstellungen!$C$24,5,IF(Kundendaten!K1193&gt;=Einstellungen!$C$25,4,IF(Kundendaten!K1193&gt;=Einstellungen!$C$26,3,IF(Kundendaten!K1193&gt;=Einstellungen!$C$27,2,1)))))))</f>
        <v/>
      </c>
      <c r="M1192" s="37" t="str">
        <f>IF(Kundendaten!C1193="","",IF(J1192&lt;0,-1,IF(J1192&gt;Einstellungen!$C$11,0,IF(Kundendaten!L1193&gt;=Einstellungen!$C$32,5,IF(Kundendaten!L1193&gt;=Einstellungen!$C$33,4,IF(Kundendaten!L1193&gt;=Einstellungen!$C$34,3,IF(Kundendaten!L1193&gt;=Einstellungen!$C$35,2,1)))))))</f>
        <v/>
      </c>
      <c r="N1192" s="37" t="str">
        <f>IF(Kundendaten!C1193="","",IF(K1192=-1,"",IF(K1192=0,0,IF(SUM(Einstellungen!$G$15,Einstellungen!$G$24,Einstellungen!$G$32)&lt;&gt;100,"—",ROUND((K1192*Einstellungen!$G$15+L1192*Einstellungen!$G$24+M1192*Einstellungen!$G$32)/100,1)))))</f>
        <v/>
      </c>
      <c r="O1192" s="37" t="str">
        <f>IF(Kundendaten!C1193="","",IF(K1192=-1,"⚠ Datenfehler",IF(K1192=0,"Inaktiv",IF(SUM(Einstellungen!$G$15,Einstellungen!$G$24,Einstellungen!$G$32)&lt;&gt;100,"—",IF(N1192&gt;=4,"Champion",IF(N1192&gt;=3,"Entwicklung",IF(N1192&gt;=2,"Gefährdet","Abwanderung")))))))</f>
        <v/>
      </c>
    </row>
    <row r="1193" spans="2:15" ht="14.25" customHeight="1" x14ac:dyDescent="0.35">
      <c r="B1193" s="37" t="str">
        <f>IF(Kundendaten!C1194="","",Kundendaten!B1194)</f>
        <v/>
      </c>
      <c r="C1193" s="38" t="str">
        <f>IF(Kundendaten!C1194="","",IF(Kundendaten!C1194="","",Kundendaten!C1194))</f>
        <v/>
      </c>
      <c r="D1193" s="38" t="str">
        <f>IF(Kundendaten!C1194="","",IF(Kundendaten!D1194="","",Kundendaten!D1194))</f>
        <v/>
      </c>
      <c r="E1193" s="38" t="str">
        <f>IF(Kundendaten!C1194="","",IF(Kundendaten!E1194="","",Kundendaten!E1194))</f>
        <v/>
      </c>
      <c r="F1193" s="38" t="str">
        <f>IF(Kundendaten!C1194="","",IF(Kundendaten!F1194="","",Kundendaten!F1194))</f>
        <v/>
      </c>
      <c r="G1193" s="37" t="str">
        <f>IF(Kundendaten!C1194="","",IF(Kundendaten!G1194="","",Kundendaten!G1194))</f>
        <v/>
      </c>
      <c r="H1193" s="38" t="str">
        <f>IF(Kundendaten!C1194="","",IF(Kundendaten!H1194="","",Kundendaten!H1194))</f>
        <v/>
      </c>
      <c r="I1193" s="37" t="str">
        <f>IF(Kundendaten!C1194="","",IF(Kundendaten!I1194="","",IF(OR(UPPER(Kundendaten!I1194)="D",UPPER(Kundendaten!I1194)="DE",UPPER(Kundendaten!I1194)="DEU",UPPER(Kundendaten!I1194)="DEUTSCHLAND",UPPER(Kundendaten!I1194)="GERMANY",UPPER(Kundendaten!I1194)="GER"),"",IFERROR(UPPER(VLOOKUP(UPPER(Kundendaten!I1194),Laendercodes!$A:$B,2,FALSE())),UPPER(Kundendaten!I1194)))))</f>
        <v/>
      </c>
      <c r="J1193" s="59" t="str">
        <f>IF(Kundendaten!C1194="","",Einstellungen!$C$9-Kundendaten!J1194)</f>
        <v/>
      </c>
      <c r="K1193" s="37" t="str">
        <f>IF(Kundendaten!C1194="","",IF(J1193&lt;0,-1,IF(J1193&gt;Einstellungen!$C$11,0,IF(J1193&lt;=Einstellungen!$D$15,5,IF(J1193&lt;=Einstellungen!$D$16,4,IF(J1193&lt;=Einstellungen!$D$17,3,IF(J1193&lt;=Einstellungen!$D$18,2,1)))))))</f>
        <v/>
      </c>
      <c r="L1193" s="37" t="str">
        <f>IF(Kundendaten!C1194="","",IF(J1193&lt;0,-1,IF(J1193&gt;Einstellungen!$C$11,0,IF(Kundendaten!K1194&gt;=Einstellungen!$C$24,5,IF(Kundendaten!K1194&gt;=Einstellungen!$C$25,4,IF(Kundendaten!K1194&gt;=Einstellungen!$C$26,3,IF(Kundendaten!K1194&gt;=Einstellungen!$C$27,2,1)))))))</f>
        <v/>
      </c>
      <c r="M1193" s="37" t="str">
        <f>IF(Kundendaten!C1194="","",IF(J1193&lt;0,-1,IF(J1193&gt;Einstellungen!$C$11,0,IF(Kundendaten!L1194&gt;=Einstellungen!$C$32,5,IF(Kundendaten!L1194&gt;=Einstellungen!$C$33,4,IF(Kundendaten!L1194&gt;=Einstellungen!$C$34,3,IF(Kundendaten!L1194&gt;=Einstellungen!$C$35,2,1)))))))</f>
        <v/>
      </c>
      <c r="N1193" s="37" t="str">
        <f>IF(Kundendaten!C1194="","",IF(K1193=-1,"",IF(K1193=0,0,IF(SUM(Einstellungen!$G$15,Einstellungen!$G$24,Einstellungen!$G$32)&lt;&gt;100,"—",ROUND((K1193*Einstellungen!$G$15+L1193*Einstellungen!$G$24+M1193*Einstellungen!$G$32)/100,1)))))</f>
        <v/>
      </c>
      <c r="O1193" s="37" t="str">
        <f>IF(Kundendaten!C1194="","",IF(K1193=-1,"⚠ Datenfehler",IF(K1193=0,"Inaktiv",IF(SUM(Einstellungen!$G$15,Einstellungen!$G$24,Einstellungen!$G$32)&lt;&gt;100,"—",IF(N1193&gt;=4,"Champion",IF(N1193&gt;=3,"Entwicklung",IF(N1193&gt;=2,"Gefährdet","Abwanderung")))))))</f>
        <v/>
      </c>
    </row>
    <row r="1194" spans="2:15" ht="14.25" customHeight="1" x14ac:dyDescent="0.35">
      <c r="B1194" s="37" t="str">
        <f>IF(Kundendaten!C1195="","",Kundendaten!B1195)</f>
        <v/>
      </c>
      <c r="C1194" s="38" t="str">
        <f>IF(Kundendaten!C1195="","",IF(Kundendaten!C1195="","",Kundendaten!C1195))</f>
        <v/>
      </c>
      <c r="D1194" s="38" t="str">
        <f>IF(Kundendaten!C1195="","",IF(Kundendaten!D1195="","",Kundendaten!D1195))</f>
        <v/>
      </c>
      <c r="E1194" s="38" t="str">
        <f>IF(Kundendaten!C1195="","",IF(Kundendaten!E1195="","",Kundendaten!E1195))</f>
        <v/>
      </c>
      <c r="F1194" s="38" t="str">
        <f>IF(Kundendaten!C1195="","",IF(Kundendaten!F1195="","",Kundendaten!F1195))</f>
        <v/>
      </c>
      <c r="G1194" s="37" t="str">
        <f>IF(Kundendaten!C1195="","",IF(Kundendaten!G1195="","",Kundendaten!G1195))</f>
        <v/>
      </c>
      <c r="H1194" s="38" t="str">
        <f>IF(Kundendaten!C1195="","",IF(Kundendaten!H1195="","",Kundendaten!H1195))</f>
        <v/>
      </c>
      <c r="I1194" s="37" t="str">
        <f>IF(Kundendaten!C1195="","",IF(Kundendaten!I1195="","",IF(OR(UPPER(Kundendaten!I1195)="D",UPPER(Kundendaten!I1195)="DE",UPPER(Kundendaten!I1195)="DEU",UPPER(Kundendaten!I1195)="DEUTSCHLAND",UPPER(Kundendaten!I1195)="GERMANY",UPPER(Kundendaten!I1195)="GER"),"",IFERROR(UPPER(VLOOKUP(UPPER(Kundendaten!I1195),Laendercodes!$A:$B,2,FALSE())),UPPER(Kundendaten!I1195)))))</f>
        <v/>
      </c>
      <c r="J1194" s="59" t="str">
        <f>IF(Kundendaten!C1195="","",Einstellungen!$C$9-Kundendaten!J1195)</f>
        <v/>
      </c>
      <c r="K1194" s="37" t="str">
        <f>IF(Kundendaten!C1195="","",IF(J1194&lt;0,-1,IF(J1194&gt;Einstellungen!$C$11,0,IF(J1194&lt;=Einstellungen!$D$15,5,IF(J1194&lt;=Einstellungen!$D$16,4,IF(J1194&lt;=Einstellungen!$D$17,3,IF(J1194&lt;=Einstellungen!$D$18,2,1)))))))</f>
        <v/>
      </c>
      <c r="L1194" s="37" t="str">
        <f>IF(Kundendaten!C1195="","",IF(J1194&lt;0,-1,IF(J1194&gt;Einstellungen!$C$11,0,IF(Kundendaten!K1195&gt;=Einstellungen!$C$24,5,IF(Kundendaten!K1195&gt;=Einstellungen!$C$25,4,IF(Kundendaten!K1195&gt;=Einstellungen!$C$26,3,IF(Kundendaten!K1195&gt;=Einstellungen!$C$27,2,1)))))))</f>
        <v/>
      </c>
      <c r="M1194" s="37" t="str">
        <f>IF(Kundendaten!C1195="","",IF(J1194&lt;0,-1,IF(J1194&gt;Einstellungen!$C$11,0,IF(Kundendaten!L1195&gt;=Einstellungen!$C$32,5,IF(Kundendaten!L1195&gt;=Einstellungen!$C$33,4,IF(Kundendaten!L1195&gt;=Einstellungen!$C$34,3,IF(Kundendaten!L1195&gt;=Einstellungen!$C$35,2,1)))))))</f>
        <v/>
      </c>
      <c r="N1194" s="37" t="str">
        <f>IF(Kundendaten!C1195="","",IF(K1194=-1,"",IF(K1194=0,0,IF(SUM(Einstellungen!$G$15,Einstellungen!$G$24,Einstellungen!$G$32)&lt;&gt;100,"—",ROUND((K1194*Einstellungen!$G$15+L1194*Einstellungen!$G$24+M1194*Einstellungen!$G$32)/100,1)))))</f>
        <v/>
      </c>
      <c r="O1194" s="37" t="str">
        <f>IF(Kundendaten!C1195="","",IF(K1194=-1,"⚠ Datenfehler",IF(K1194=0,"Inaktiv",IF(SUM(Einstellungen!$G$15,Einstellungen!$G$24,Einstellungen!$G$32)&lt;&gt;100,"—",IF(N1194&gt;=4,"Champion",IF(N1194&gt;=3,"Entwicklung",IF(N1194&gt;=2,"Gefährdet","Abwanderung")))))))</f>
        <v/>
      </c>
    </row>
    <row r="1195" spans="2:15" ht="14.25" customHeight="1" x14ac:dyDescent="0.35">
      <c r="B1195" s="37" t="str">
        <f>IF(Kundendaten!C1196="","",Kundendaten!B1196)</f>
        <v/>
      </c>
      <c r="C1195" s="38" t="str">
        <f>IF(Kundendaten!C1196="","",IF(Kundendaten!C1196="","",Kundendaten!C1196))</f>
        <v/>
      </c>
      <c r="D1195" s="38" t="str">
        <f>IF(Kundendaten!C1196="","",IF(Kundendaten!D1196="","",Kundendaten!D1196))</f>
        <v/>
      </c>
      <c r="E1195" s="38" t="str">
        <f>IF(Kundendaten!C1196="","",IF(Kundendaten!E1196="","",Kundendaten!E1196))</f>
        <v/>
      </c>
      <c r="F1195" s="38" t="str">
        <f>IF(Kundendaten!C1196="","",IF(Kundendaten!F1196="","",Kundendaten!F1196))</f>
        <v/>
      </c>
      <c r="G1195" s="37" t="str">
        <f>IF(Kundendaten!C1196="","",IF(Kundendaten!G1196="","",Kundendaten!G1196))</f>
        <v/>
      </c>
      <c r="H1195" s="38" t="str">
        <f>IF(Kundendaten!C1196="","",IF(Kundendaten!H1196="","",Kundendaten!H1196))</f>
        <v/>
      </c>
      <c r="I1195" s="37" t="str">
        <f>IF(Kundendaten!C1196="","",IF(Kundendaten!I1196="","",IF(OR(UPPER(Kundendaten!I1196)="D",UPPER(Kundendaten!I1196)="DE",UPPER(Kundendaten!I1196)="DEU",UPPER(Kundendaten!I1196)="DEUTSCHLAND",UPPER(Kundendaten!I1196)="GERMANY",UPPER(Kundendaten!I1196)="GER"),"",IFERROR(UPPER(VLOOKUP(UPPER(Kundendaten!I1196),Laendercodes!$A:$B,2,FALSE())),UPPER(Kundendaten!I1196)))))</f>
        <v/>
      </c>
      <c r="J1195" s="59" t="str">
        <f>IF(Kundendaten!C1196="","",Einstellungen!$C$9-Kundendaten!J1196)</f>
        <v/>
      </c>
      <c r="K1195" s="37" t="str">
        <f>IF(Kundendaten!C1196="","",IF(J1195&lt;0,-1,IF(J1195&gt;Einstellungen!$C$11,0,IF(J1195&lt;=Einstellungen!$D$15,5,IF(J1195&lt;=Einstellungen!$D$16,4,IF(J1195&lt;=Einstellungen!$D$17,3,IF(J1195&lt;=Einstellungen!$D$18,2,1)))))))</f>
        <v/>
      </c>
      <c r="L1195" s="37" t="str">
        <f>IF(Kundendaten!C1196="","",IF(J1195&lt;0,-1,IF(J1195&gt;Einstellungen!$C$11,0,IF(Kundendaten!K1196&gt;=Einstellungen!$C$24,5,IF(Kundendaten!K1196&gt;=Einstellungen!$C$25,4,IF(Kundendaten!K1196&gt;=Einstellungen!$C$26,3,IF(Kundendaten!K1196&gt;=Einstellungen!$C$27,2,1)))))))</f>
        <v/>
      </c>
      <c r="M1195" s="37" t="str">
        <f>IF(Kundendaten!C1196="","",IF(J1195&lt;0,-1,IF(J1195&gt;Einstellungen!$C$11,0,IF(Kundendaten!L1196&gt;=Einstellungen!$C$32,5,IF(Kundendaten!L1196&gt;=Einstellungen!$C$33,4,IF(Kundendaten!L1196&gt;=Einstellungen!$C$34,3,IF(Kundendaten!L1196&gt;=Einstellungen!$C$35,2,1)))))))</f>
        <v/>
      </c>
      <c r="N1195" s="37" t="str">
        <f>IF(Kundendaten!C1196="","",IF(K1195=-1,"",IF(K1195=0,0,IF(SUM(Einstellungen!$G$15,Einstellungen!$G$24,Einstellungen!$G$32)&lt;&gt;100,"—",ROUND((K1195*Einstellungen!$G$15+L1195*Einstellungen!$G$24+M1195*Einstellungen!$G$32)/100,1)))))</f>
        <v/>
      </c>
      <c r="O1195" s="37" t="str">
        <f>IF(Kundendaten!C1196="","",IF(K1195=-1,"⚠ Datenfehler",IF(K1195=0,"Inaktiv",IF(SUM(Einstellungen!$G$15,Einstellungen!$G$24,Einstellungen!$G$32)&lt;&gt;100,"—",IF(N1195&gt;=4,"Champion",IF(N1195&gt;=3,"Entwicklung",IF(N1195&gt;=2,"Gefährdet","Abwanderung")))))))</f>
        <v/>
      </c>
    </row>
    <row r="1196" spans="2:15" ht="14.25" customHeight="1" x14ac:dyDescent="0.35">
      <c r="B1196" s="37" t="str">
        <f>IF(Kundendaten!C1197="","",Kundendaten!B1197)</f>
        <v/>
      </c>
      <c r="C1196" s="38" t="str">
        <f>IF(Kundendaten!C1197="","",IF(Kundendaten!C1197="","",Kundendaten!C1197))</f>
        <v/>
      </c>
      <c r="D1196" s="38" t="str">
        <f>IF(Kundendaten!C1197="","",IF(Kundendaten!D1197="","",Kundendaten!D1197))</f>
        <v/>
      </c>
      <c r="E1196" s="38" t="str">
        <f>IF(Kundendaten!C1197="","",IF(Kundendaten!E1197="","",Kundendaten!E1197))</f>
        <v/>
      </c>
      <c r="F1196" s="38" t="str">
        <f>IF(Kundendaten!C1197="","",IF(Kundendaten!F1197="","",Kundendaten!F1197))</f>
        <v/>
      </c>
      <c r="G1196" s="37" t="str">
        <f>IF(Kundendaten!C1197="","",IF(Kundendaten!G1197="","",Kundendaten!G1197))</f>
        <v/>
      </c>
      <c r="H1196" s="38" t="str">
        <f>IF(Kundendaten!C1197="","",IF(Kundendaten!H1197="","",Kundendaten!H1197))</f>
        <v/>
      </c>
      <c r="I1196" s="37" t="str">
        <f>IF(Kundendaten!C1197="","",IF(Kundendaten!I1197="","",IF(OR(UPPER(Kundendaten!I1197)="D",UPPER(Kundendaten!I1197)="DE",UPPER(Kundendaten!I1197)="DEU",UPPER(Kundendaten!I1197)="DEUTSCHLAND",UPPER(Kundendaten!I1197)="GERMANY",UPPER(Kundendaten!I1197)="GER"),"",IFERROR(UPPER(VLOOKUP(UPPER(Kundendaten!I1197),Laendercodes!$A:$B,2,FALSE())),UPPER(Kundendaten!I1197)))))</f>
        <v/>
      </c>
      <c r="J1196" s="59" t="str">
        <f>IF(Kundendaten!C1197="","",Einstellungen!$C$9-Kundendaten!J1197)</f>
        <v/>
      </c>
      <c r="K1196" s="37" t="str">
        <f>IF(Kundendaten!C1197="","",IF(J1196&lt;0,-1,IF(J1196&gt;Einstellungen!$C$11,0,IF(J1196&lt;=Einstellungen!$D$15,5,IF(J1196&lt;=Einstellungen!$D$16,4,IF(J1196&lt;=Einstellungen!$D$17,3,IF(J1196&lt;=Einstellungen!$D$18,2,1)))))))</f>
        <v/>
      </c>
      <c r="L1196" s="37" t="str">
        <f>IF(Kundendaten!C1197="","",IF(J1196&lt;0,-1,IF(J1196&gt;Einstellungen!$C$11,0,IF(Kundendaten!K1197&gt;=Einstellungen!$C$24,5,IF(Kundendaten!K1197&gt;=Einstellungen!$C$25,4,IF(Kundendaten!K1197&gt;=Einstellungen!$C$26,3,IF(Kundendaten!K1197&gt;=Einstellungen!$C$27,2,1)))))))</f>
        <v/>
      </c>
      <c r="M1196" s="37" t="str">
        <f>IF(Kundendaten!C1197="","",IF(J1196&lt;0,-1,IF(J1196&gt;Einstellungen!$C$11,0,IF(Kundendaten!L1197&gt;=Einstellungen!$C$32,5,IF(Kundendaten!L1197&gt;=Einstellungen!$C$33,4,IF(Kundendaten!L1197&gt;=Einstellungen!$C$34,3,IF(Kundendaten!L1197&gt;=Einstellungen!$C$35,2,1)))))))</f>
        <v/>
      </c>
      <c r="N1196" s="37" t="str">
        <f>IF(Kundendaten!C1197="","",IF(K1196=-1,"",IF(K1196=0,0,IF(SUM(Einstellungen!$G$15,Einstellungen!$G$24,Einstellungen!$G$32)&lt;&gt;100,"—",ROUND((K1196*Einstellungen!$G$15+L1196*Einstellungen!$G$24+M1196*Einstellungen!$G$32)/100,1)))))</f>
        <v/>
      </c>
      <c r="O1196" s="37" t="str">
        <f>IF(Kundendaten!C1197="","",IF(K1196=-1,"⚠ Datenfehler",IF(K1196=0,"Inaktiv",IF(SUM(Einstellungen!$G$15,Einstellungen!$G$24,Einstellungen!$G$32)&lt;&gt;100,"—",IF(N1196&gt;=4,"Champion",IF(N1196&gt;=3,"Entwicklung",IF(N1196&gt;=2,"Gefährdet","Abwanderung")))))))</f>
        <v/>
      </c>
    </row>
    <row r="1197" spans="2:15" ht="14.25" customHeight="1" x14ac:dyDescent="0.35">
      <c r="B1197" s="37" t="str">
        <f>IF(Kundendaten!C1198="","",Kundendaten!B1198)</f>
        <v/>
      </c>
      <c r="C1197" s="38" t="str">
        <f>IF(Kundendaten!C1198="","",IF(Kundendaten!C1198="","",Kundendaten!C1198))</f>
        <v/>
      </c>
      <c r="D1197" s="38" t="str">
        <f>IF(Kundendaten!C1198="","",IF(Kundendaten!D1198="","",Kundendaten!D1198))</f>
        <v/>
      </c>
      <c r="E1197" s="38" t="str">
        <f>IF(Kundendaten!C1198="","",IF(Kundendaten!E1198="","",Kundendaten!E1198))</f>
        <v/>
      </c>
      <c r="F1197" s="38" t="str">
        <f>IF(Kundendaten!C1198="","",IF(Kundendaten!F1198="","",Kundendaten!F1198))</f>
        <v/>
      </c>
      <c r="G1197" s="37" t="str">
        <f>IF(Kundendaten!C1198="","",IF(Kundendaten!G1198="","",Kundendaten!G1198))</f>
        <v/>
      </c>
      <c r="H1197" s="38" t="str">
        <f>IF(Kundendaten!C1198="","",IF(Kundendaten!H1198="","",Kundendaten!H1198))</f>
        <v/>
      </c>
      <c r="I1197" s="37" t="str">
        <f>IF(Kundendaten!C1198="","",IF(Kundendaten!I1198="","",IF(OR(UPPER(Kundendaten!I1198)="D",UPPER(Kundendaten!I1198)="DE",UPPER(Kundendaten!I1198)="DEU",UPPER(Kundendaten!I1198)="DEUTSCHLAND",UPPER(Kundendaten!I1198)="GERMANY",UPPER(Kundendaten!I1198)="GER"),"",IFERROR(UPPER(VLOOKUP(UPPER(Kundendaten!I1198),Laendercodes!$A:$B,2,FALSE())),UPPER(Kundendaten!I1198)))))</f>
        <v/>
      </c>
      <c r="J1197" s="59" t="str">
        <f>IF(Kundendaten!C1198="","",Einstellungen!$C$9-Kundendaten!J1198)</f>
        <v/>
      </c>
      <c r="K1197" s="37" t="str">
        <f>IF(Kundendaten!C1198="","",IF(J1197&lt;0,-1,IF(J1197&gt;Einstellungen!$C$11,0,IF(J1197&lt;=Einstellungen!$D$15,5,IF(J1197&lt;=Einstellungen!$D$16,4,IF(J1197&lt;=Einstellungen!$D$17,3,IF(J1197&lt;=Einstellungen!$D$18,2,1)))))))</f>
        <v/>
      </c>
      <c r="L1197" s="37" t="str">
        <f>IF(Kundendaten!C1198="","",IF(J1197&lt;0,-1,IF(J1197&gt;Einstellungen!$C$11,0,IF(Kundendaten!K1198&gt;=Einstellungen!$C$24,5,IF(Kundendaten!K1198&gt;=Einstellungen!$C$25,4,IF(Kundendaten!K1198&gt;=Einstellungen!$C$26,3,IF(Kundendaten!K1198&gt;=Einstellungen!$C$27,2,1)))))))</f>
        <v/>
      </c>
      <c r="M1197" s="37" t="str">
        <f>IF(Kundendaten!C1198="","",IF(J1197&lt;0,-1,IF(J1197&gt;Einstellungen!$C$11,0,IF(Kundendaten!L1198&gt;=Einstellungen!$C$32,5,IF(Kundendaten!L1198&gt;=Einstellungen!$C$33,4,IF(Kundendaten!L1198&gt;=Einstellungen!$C$34,3,IF(Kundendaten!L1198&gt;=Einstellungen!$C$35,2,1)))))))</f>
        <v/>
      </c>
      <c r="N1197" s="37" t="str">
        <f>IF(Kundendaten!C1198="","",IF(K1197=-1,"",IF(K1197=0,0,IF(SUM(Einstellungen!$G$15,Einstellungen!$G$24,Einstellungen!$G$32)&lt;&gt;100,"—",ROUND((K1197*Einstellungen!$G$15+L1197*Einstellungen!$G$24+M1197*Einstellungen!$G$32)/100,1)))))</f>
        <v/>
      </c>
      <c r="O1197" s="37" t="str">
        <f>IF(Kundendaten!C1198="","",IF(K1197=-1,"⚠ Datenfehler",IF(K1197=0,"Inaktiv",IF(SUM(Einstellungen!$G$15,Einstellungen!$G$24,Einstellungen!$G$32)&lt;&gt;100,"—",IF(N1197&gt;=4,"Champion",IF(N1197&gt;=3,"Entwicklung",IF(N1197&gt;=2,"Gefährdet","Abwanderung")))))))</f>
        <v/>
      </c>
    </row>
    <row r="1198" spans="2:15" ht="14.25" customHeight="1" x14ac:dyDescent="0.35">
      <c r="B1198" s="37" t="str">
        <f>IF(Kundendaten!C1199="","",Kundendaten!B1199)</f>
        <v/>
      </c>
      <c r="C1198" s="38" t="str">
        <f>IF(Kundendaten!C1199="","",IF(Kundendaten!C1199="","",Kundendaten!C1199))</f>
        <v/>
      </c>
      <c r="D1198" s="38" t="str">
        <f>IF(Kundendaten!C1199="","",IF(Kundendaten!D1199="","",Kundendaten!D1199))</f>
        <v/>
      </c>
      <c r="E1198" s="38" t="str">
        <f>IF(Kundendaten!C1199="","",IF(Kundendaten!E1199="","",Kundendaten!E1199))</f>
        <v/>
      </c>
      <c r="F1198" s="38" t="str">
        <f>IF(Kundendaten!C1199="","",IF(Kundendaten!F1199="","",Kundendaten!F1199))</f>
        <v/>
      </c>
      <c r="G1198" s="37" t="str">
        <f>IF(Kundendaten!C1199="","",IF(Kundendaten!G1199="","",Kundendaten!G1199))</f>
        <v/>
      </c>
      <c r="H1198" s="38" t="str">
        <f>IF(Kundendaten!C1199="","",IF(Kundendaten!H1199="","",Kundendaten!H1199))</f>
        <v/>
      </c>
      <c r="I1198" s="37" t="str">
        <f>IF(Kundendaten!C1199="","",IF(Kundendaten!I1199="","",IF(OR(UPPER(Kundendaten!I1199)="D",UPPER(Kundendaten!I1199)="DE",UPPER(Kundendaten!I1199)="DEU",UPPER(Kundendaten!I1199)="DEUTSCHLAND",UPPER(Kundendaten!I1199)="GERMANY",UPPER(Kundendaten!I1199)="GER"),"",IFERROR(UPPER(VLOOKUP(UPPER(Kundendaten!I1199),Laendercodes!$A:$B,2,FALSE())),UPPER(Kundendaten!I1199)))))</f>
        <v/>
      </c>
      <c r="J1198" s="59" t="str">
        <f>IF(Kundendaten!C1199="","",Einstellungen!$C$9-Kundendaten!J1199)</f>
        <v/>
      </c>
      <c r="K1198" s="37" t="str">
        <f>IF(Kundendaten!C1199="","",IF(J1198&lt;0,-1,IF(J1198&gt;Einstellungen!$C$11,0,IF(J1198&lt;=Einstellungen!$D$15,5,IF(J1198&lt;=Einstellungen!$D$16,4,IF(J1198&lt;=Einstellungen!$D$17,3,IF(J1198&lt;=Einstellungen!$D$18,2,1)))))))</f>
        <v/>
      </c>
      <c r="L1198" s="37" t="str">
        <f>IF(Kundendaten!C1199="","",IF(J1198&lt;0,-1,IF(J1198&gt;Einstellungen!$C$11,0,IF(Kundendaten!K1199&gt;=Einstellungen!$C$24,5,IF(Kundendaten!K1199&gt;=Einstellungen!$C$25,4,IF(Kundendaten!K1199&gt;=Einstellungen!$C$26,3,IF(Kundendaten!K1199&gt;=Einstellungen!$C$27,2,1)))))))</f>
        <v/>
      </c>
      <c r="M1198" s="37" t="str">
        <f>IF(Kundendaten!C1199="","",IF(J1198&lt;0,-1,IF(J1198&gt;Einstellungen!$C$11,0,IF(Kundendaten!L1199&gt;=Einstellungen!$C$32,5,IF(Kundendaten!L1199&gt;=Einstellungen!$C$33,4,IF(Kundendaten!L1199&gt;=Einstellungen!$C$34,3,IF(Kundendaten!L1199&gt;=Einstellungen!$C$35,2,1)))))))</f>
        <v/>
      </c>
      <c r="N1198" s="37" t="str">
        <f>IF(Kundendaten!C1199="","",IF(K1198=-1,"",IF(K1198=0,0,IF(SUM(Einstellungen!$G$15,Einstellungen!$G$24,Einstellungen!$G$32)&lt;&gt;100,"—",ROUND((K1198*Einstellungen!$G$15+L1198*Einstellungen!$G$24+M1198*Einstellungen!$G$32)/100,1)))))</f>
        <v/>
      </c>
      <c r="O1198" s="37" t="str">
        <f>IF(Kundendaten!C1199="","",IF(K1198=-1,"⚠ Datenfehler",IF(K1198=0,"Inaktiv",IF(SUM(Einstellungen!$G$15,Einstellungen!$G$24,Einstellungen!$G$32)&lt;&gt;100,"—",IF(N1198&gt;=4,"Champion",IF(N1198&gt;=3,"Entwicklung",IF(N1198&gt;=2,"Gefährdet","Abwanderung")))))))</f>
        <v/>
      </c>
    </row>
    <row r="1199" spans="2:15" ht="14.25" customHeight="1" x14ac:dyDescent="0.35">
      <c r="B1199" s="37" t="str">
        <f>IF(Kundendaten!C1200="","",Kundendaten!B1200)</f>
        <v/>
      </c>
      <c r="C1199" s="38" t="str">
        <f>IF(Kundendaten!C1200="","",IF(Kundendaten!C1200="","",Kundendaten!C1200))</f>
        <v/>
      </c>
      <c r="D1199" s="38" t="str">
        <f>IF(Kundendaten!C1200="","",IF(Kundendaten!D1200="","",Kundendaten!D1200))</f>
        <v/>
      </c>
      <c r="E1199" s="38" t="str">
        <f>IF(Kundendaten!C1200="","",IF(Kundendaten!E1200="","",Kundendaten!E1200))</f>
        <v/>
      </c>
      <c r="F1199" s="38" t="str">
        <f>IF(Kundendaten!C1200="","",IF(Kundendaten!F1200="","",Kundendaten!F1200))</f>
        <v/>
      </c>
      <c r="G1199" s="37" t="str">
        <f>IF(Kundendaten!C1200="","",IF(Kundendaten!G1200="","",Kundendaten!G1200))</f>
        <v/>
      </c>
      <c r="H1199" s="38" t="str">
        <f>IF(Kundendaten!C1200="","",IF(Kundendaten!H1200="","",Kundendaten!H1200))</f>
        <v/>
      </c>
      <c r="I1199" s="37" t="str">
        <f>IF(Kundendaten!C1200="","",IF(Kundendaten!I1200="","",IF(OR(UPPER(Kundendaten!I1200)="D",UPPER(Kundendaten!I1200)="DE",UPPER(Kundendaten!I1200)="DEU",UPPER(Kundendaten!I1200)="DEUTSCHLAND",UPPER(Kundendaten!I1200)="GERMANY",UPPER(Kundendaten!I1200)="GER"),"",IFERROR(UPPER(VLOOKUP(UPPER(Kundendaten!I1200),Laendercodes!$A:$B,2,FALSE())),UPPER(Kundendaten!I1200)))))</f>
        <v/>
      </c>
      <c r="J1199" s="59" t="str">
        <f>IF(Kundendaten!C1200="","",Einstellungen!$C$9-Kundendaten!J1200)</f>
        <v/>
      </c>
      <c r="K1199" s="37" t="str">
        <f>IF(Kundendaten!C1200="","",IF(J1199&lt;0,-1,IF(J1199&gt;Einstellungen!$C$11,0,IF(J1199&lt;=Einstellungen!$D$15,5,IF(J1199&lt;=Einstellungen!$D$16,4,IF(J1199&lt;=Einstellungen!$D$17,3,IF(J1199&lt;=Einstellungen!$D$18,2,1)))))))</f>
        <v/>
      </c>
      <c r="L1199" s="37" t="str">
        <f>IF(Kundendaten!C1200="","",IF(J1199&lt;0,-1,IF(J1199&gt;Einstellungen!$C$11,0,IF(Kundendaten!K1200&gt;=Einstellungen!$C$24,5,IF(Kundendaten!K1200&gt;=Einstellungen!$C$25,4,IF(Kundendaten!K1200&gt;=Einstellungen!$C$26,3,IF(Kundendaten!K1200&gt;=Einstellungen!$C$27,2,1)))))))</f>
        <v/>
      </c>
      <c r="M1199" s="37" t="str">
        <f>IF(Kundendaten!C1200="","",IF(J1199&lt;0,-1,IF(J1199&gt;Einstellungen!$C$11,0,IF(Kundendaten!L1200&gt;=Einstellungen!$C$32,5,IF(Kundendaten!L1200&gt;=Einstellungen!$C$33,4,IF(Kundendaten!L1200&gt;=Einstellungen!$C$34,3,IF(Kundendaten!L1200&gt;=Einstellungen!$C$35,2,1)))))))</f>
        <v/>
      </c>
      <c r="N1199" s="37" t="str">
        <f>IF(Kundendaten!C1200="","",IF(K1199=-1,"",IF(K1199=0,0,IF(SUM(Einstellungen!$G$15,Einstellungen!$G$24,Einstellungen!$G$32)&lt;&gt;100,"—",ROUND((K1199*Einstellungen!$G$15+L1199*Einstellungen!$G$24+M1199*Einstellungen!$G$32)/100,1)))))</f>
        <v/>
      </c>
      <c r="O1199" s="37" t="str">
        <f>IF(Kundendaten!C1200="","",IF(K1199=-1,"⚠ Datenfehler",IF(K1199=0,"Inaktiv",IF(SUM(Einstellungen!$G$15,Einstellungen!$G$24,Einstellungen!$G$32)&lt;&gt;100,"—",IF(N1199&gt;=4,"Champion",IF(N1199&gt;=3,"Entwicklung",IF(N1199&gt;=2,"Gefährdet","Abwanderung")))))))</f>
        <v/>
      </c>
    </row>
    <row r="1200" spans="2:15" ht="14.25" customHeight="1" x14ac:dyDescent="0.35">
      <c r="B1200" s="37" t="str">
        <f>IF(Kundendaten!C1201="","",Kundendaten!B1201)</f>
        <v/>
      </c>
      <c r="C1200" s="38" t="str">
        <f>IF(Kundendaten!C1201="","",IF(Kundendaten!C1201="","",Kundendaten!C1201))</f>
        <v/>
      </c>
      <c r="D1200" s="38" t="str">
        <f>IF(Kundendaten!C1201="","",IF(Kundendaten!D1201="","",Kundendaten!D1201))</f>
        <v/>
      </c>
      <c r="E1200" s="38" t="str">
        <f>IF(Kundendaten!C1201="","",IF(Kundendaten!E1201="","",Kundendaten!E1201))</f>
        <v/>
      </c>
      <c r="F1200" s="38" t="str">
        <f>IF(Kundendaten!C1201="","",IF(Kundendaten!F1201="","",Kundendaten!F1201))</f>
        <v/>
      </c>
      <c r="G1200" s="37" t="str">
        <f>IF(Kundendaten!C1201="","",IF(Kundendaten!G1201="","",Kundendaten!G1201))</f>
        <v/>
      </c>
      <c r="H1200" s="38" t="str">
        <f>IF(Kundendaten!C1201="","",IF(Kundendaten!H1201="","",Kundendaten!H1201))</f>
        <v/>
      </c>
      <c r="I1200" s="37" t="str">
        <f>IF(Kundendaten!C1201="","",IF(Kundendaten!I1201="","",IF(OR(UPPER(Kundendaten!I1201)="D",UPPER(Kundendaten!I1201)="DE",UPPER(Kundendaten!I1201)="DEU",UPPER(Kundendaten!I1201)="DEUTSCHLAND",UPPER(Kundendaten!I1201)="GERMANY",UPPER(Kundendaten!I1201)="GER"),"",IFERROR(UPPER(VLOOKUP(UPPER(Kundendaten!I1201),Laendercodes!$A:$B,2,FALSE())),UPPER(Kundendaten!I1201)))))</f>
        <v/>
      </c>
      <c r="J1200" s="59" t="str">
        <f>IF(Kundendaten!C1201="","",Einstellungen!$C$9-Kundendaten!J1201)</f>
        <v/>
      </c>
      <c r="K1200" s="37" t="str">
        <f>IF(Kundendaten!C1201="","",IF(J1200&lt;0,-1,IF(J1200&gt;Einstellungen!$C$11,0,IF(J1200&lt;=Einstellungen!$D$15,5,IF(J1200&lt;=Einstellungen!$D$16,4,IF(J1200&lt;=Einstellungen!$D$17,3,IF(J1200&lt;=Einstellungen!$D$18,2,1)))))))</f>
        <v/>
      </c>
      <c r="L1200" s="37" t="str">
        <f>IF(Kundendaten!C1201="","",IF(J1200&lt;0,-1,IF(J1200&gt;Einstellungen!$C$11,0,IF(Kundendaten!K1201&gt;=Einstellungen!$C$24,5,IF(Kundendaten!K1201&gt;=Einstellungen!$C$25,4,IF(Kundendaten!K1201&gt;=Einstellungen!$C$26,3,IF(Kundendaten!K1201&gt;=Einstellungen!$C$27,2,1)))))))</f>
        <v/>
      </c>
      <c r="M1200" s="37" t="str">
        <f>IF(Kundendaten!C1201="","",IF(J1200&lt;0,-1,IF(J1200&gt;Einstellungen!$C$11,0,IF(Kundendaten!L1201&gt;=Einstellungen!$C$32,5,IF(Kundendaten!L1201&gt;=Einstellungen!$C$33,4,IF(Kundendaten!L1201&gt;=Einstellungen!$C$34,3,IF(Kundendaten!L1201&gt;=Einstellungen!$C$35,2,1)))))))</f>
        <v/>
      </c>
      <c r="N1200" s="37" t="str">
        <f>IF(Kundendaten!C1201="","",IF(K1200=-1,"",IF(K1200=0,0,IF(SUM(Einstellungen!$G$15,Einstellungen!$G$24,Einstellungen!$G$32)&lt;&gt;100,"—",ROUND((K1200*Einstellungen!$G$15+L1200*Einstellungen!$G$24+M1200*Einstellungen!$G$32)/100,1)))))</f>
        <v/>
      </c>
      <c r="O1200" s="37" t="str">
        <f>IF(Kundendaten!C1201="","",IF(K1200=-1,"⚠ Datenfehler",IF(K1200=0,"Inaktiv",IF(SUM(Einstellungen!$G$15,Einstellungen!$G$24,Einstellungen!$G$32)&lt;&gt;100,"—",IF(N1200&gt;=4,"Champion",IF(N1200&gt;=3,"Entwicklung",IF(N1200&gt;=2,"Gefährdet","Abwanderung")))))))</f>
        <v/>
      </c>
    </row>
    <row r="1201" spans="2:15" ht="14.25" customHeight="1" x14ac:dyDescent="0.35">
      <c r="B1201" s="37" t="str">
        <f>IF(Kundendaten!C1202="","",Kundendaten!B1202)</f>
        <v/>
      </c>
      <c r="C1201" s="38" t="str">
        <f>IF(Kundendaten!C1202="","",IF(Kundendaten!C1202="","",Kundendaten!C1202))</f>
        <v/>
      </c>
      <c r="D1201" s="38" t="str">
        <f>IF(Kundendaten!C1202="","",IF(Kundendaten!D1202="","",Kundendaten!D1202))</f>
        <v/>
      </c>
      <c r="E1201" s="38" t="str">
        <f>IF(Kundendaten!C1202="","",IF(Kundendaten!E1202="","",Kundendaten!E1202))</f>
        <v/>
      </c>
      <c r="F1201" s="38" t="str">
        <f>IF(Kundendaten!C1202="","",IF(Kundendaten!F1202="","",Kundendaten!F1202))</f>
        <v/>
      </c>
      <c r="G1201" s="37" t="str">
        <f>IF(Kundendaten!C1202="","",IF(Kundendaten!G1202="","",Kundendaten!G1202))</f>
        <v/>
      </c>
      <c r="H1201" s="38" t="str">
        <f>IF(Kundendaten!C1202="","",IF(Kundendaten!H1202="","",Kundendaten!H1202))</f>
        <v/>
      </c>
      <c r="I1201" s="37" t="str">
        <f>IF(Kundendaten!C1202="","",IF(Kundendaten!I1202="","",IF(OR(UPPER(Kundendaten!I1202)="D",UPPER(Kundendaten!I1202)="DE",UPPER(Kundendaten!I1202)="DEU",UPPER(Kundendaten!I1202)="DEUTSCHLAND",UPPER(Kundendaten!I1202)="GERMANY",UPPER(Kundendaten!I1202)="GER"),"",IFERROR(UPPER(VLOOKUP(UPPER(Kundendaten!I1202),Laendercodes!$A:$B,2,FALSE())),UPPER(Kundendaten!I1202)))))</f>
        <v/>
      </c>
      <c r="J1201" s="59" t="str">
        <f>IF(Kundendaten!C1202="","",Einstellungen!$C$9-Kundendaten!J1202)</f>
        <v/>
      </c>
      <c r="K1201" s="37" t="str">
        <f>IF(Kundendaten!C1202="","",IF(J1201&lt;0,-1,IF(J1201&gt;Einstellungen!$C$11,0,IF(J1201&lt;=Einstellungen!$D$15,5,IF(J1201&lt;=Einstellungen!$D$16,4,IF(J1201&lt;=Einstellungen!$D$17,3,IF(J1201&lt;=Einstellungen!$D$18,2,1)))))))</f>
        <v/>
      </c>
      <c r="L1201" s="37" t="str">
        <f>IF(Kundendaten!C1202="","",IF(J1201&lt;0,-1,IF(J1201&gt;Einstellungen!$C$11,0,IF(Kundendaten!K1202&gt;=Einstellungen!$C$24,5,IF(Kundendaten!K1202&gt;=Einstellungen!$C$25,4,IF(Kundendaten!K1202&gt;=Einstellungen!$C$26,3,IF(Kundendaten!K1202&gt;=Einstellungen!$C$27,2,1)))))))</f>
        <v/>
      </c>
      <c r="M1201" s="37" t="str">
        <f>IF(Kundendaten!C1202="","",IF(J1201&lt;0,-1,IF(J1201&gt;Einstellungen!$C$11,0,IF(Kundendaten!L1202&gt;=Einstellungen!$C$32,5,IF(Kundendaten!L1202&gt;=Einstellungen!$C$33,4,IF(Kundendaten!L1202&gt;=Einstellungen!$C$34,3,IF(Kundendaten!L1202&gt;=Einstellungen!$C$35,2,1)))))))</f>
        <v/>
      </c>
      <c r="N1201" s="37" t="str">
        <f>IF(Kundendaten!C1202="","",IF(K1201=-1,"",IF(K1201=0,0,IF(SUM(Einstellungen!$G$15,Einstellungen!$G$24,Einstellungen!$G$32)&lt;&gt;100,"—",ROUND((K1201*Einstellungen!$G$15+L1201*Einstellungen!$G$24+M1201*Einstellungen!$G$32)/100,1)))))</f>
        <v/>
      </c>
      <c r="O1201" s="37" t="str">
        <f>IF(Kundendaten!C1202="","",IF(K1201=-1,"⚠ Datenfehler",IF(K1201=0,"Inaktiv",IF(SUM(Einstellungen!$G$15,Einstellungen!$G$24,Einstellungen!$G$32)&lt;&gt;100,"—",IF(N1201&gt;=4,"Champion",IF(N1201&gt;=3,"Entwicklung",IF(N1201&gt;=2,"Gefährdet","Abwanderung")))))))</f>
        <v/>
      </c>
    </row>
    <row r="1202" spans="2:15" ht="14.25" customHeight="1" x14ac:dyDescent="0.35">
      <c r="B1202" s="37" t="str">
        <f>IF(Kundendaten!C1203="","",Kundendaten!B1203)</f>
        <v/>
      </c>
      <c r="C1202" s="38" t="str">
        <f>IF(Kundendaten!C1203="","",IF(Kundendaten!C1203="","",Kundendaten!C1203))</f>
        <v/>
      </c>
      <c r="D1202" s="38" t="str">
        <f>IF(Kundendaten!C1203="","",IF(Kundendaten!D1203="","",Kundendaten!D1203))</f>
        <v/>
      </c>
      <c r="E1202" s="38" t="str">
        <f>IF(Kundendaten!C1203="","",IF(Kundendaten!E1203="","",Kundendaten!E1203))</f>
        <v/>
      </c>
      <c r="F1202" s="38" t="str">
        <f>IF(Kundendaten!C1203="","",IF(Kundendaten!F1203="","",Kundendaten!F1203))</f>
        <v/>
      </c>
      <c r="G1202" s="37" t="str">
        <f>IF(Kundendaten!C1203="","",IF(Kundendaten!G1203="","",Kundendaten!G1203))</f>
        <v/>
      </c>
      <c r="H1202" s="38" t="str">
        <f>IF(Kundendaten!C1203="","",IF(Kundendaten!H1203="","",Kundendaten!H1203))</f>
        <v/>
      </c>
      <c r="I1202" s="37" t="str">
        <f>IF(Kundendaten!C1203="","",IF(Kundendaten!I1203="","",IF(OR(UPPER(Kundendaten!I1203)="D",UPPER(Kundendaten!I1203)="DE",UPPER(Kundendaten!I1203)="DEU",UPPER(Kundendaten!I1203)="DEUTSCHLAND",UPPER(Kundendaten!I1203)="GERMANY",UPPER(Kundendaten!I1203)="GER"),"",IFERROR(UPPER(VLOOKUP(UPPER(Kundendaten!I1203),Laendercodes!$A:$B,2,FALSE())),UPPER(Kundendaten!I1203)))))</f>
        <v/>
      </c>
      <c r="J1202" s="59" t="str">
        <f>IF(Kundendaten!C1203="","",Einstellungen!$C$9-Kundendaten!J1203)</f>
        <v/>
      </c>
      <c r="K1202" s="37" t="str">
        <f>IF(Kundendaten!C1203="","",IF(J1202&lt;0,-1,IF(J1202&gt;Einstellungen!$C$11,0,IF(J1202&lt;=Einstellungen!$D$15,5,IF(J1202&lt;=Einstellungen!$D$16,4,IF(J1202&lt;=Einstellungen!$D$17,3,IF(J1202&lt;=Einstellungen!$D$18,2,1)))))))</f>
        <v/>
      </c>
      <c r="L1202" s="37" t="str">
        <f>IF(Kundendaten!C1203="","",IF(J1202&lt;0,-1,IF(J1202&gt;Einstellungen!$C$11,0,IF(Kundendaten!K1203&gt;=Einstellungen!$C$24,5,IF(Kundendaten!K1203&gt;=Einstellungen!$C$25,4,IF(Kundendaten!K1203&gt;=Einstellungen!$C$26,3,IF(Kundendaten!K1203&gt;=Einstellungen!$C$27,2,1)))))))</f>
        <v/>
      </c>
      <c r="M1202" s="37" t="str">
        <f>IF(Kundendaten!C1203="","",IF(J1202&lt;0,-1,IF(J1202&gt;Einstellungen!$C$11,0,IF(Kundendaten!L1203&gt;=Einstellungen!$C$32,5,IF(Kundendaten!L1203&gt;=Einstellungen!$C$33,4,IF(Kundendaten!L1203&gt;=Einstellungen!$C$34,3,IF(Kundendaten!L1203&gt;=Einstellungen!$C$35,2,1)))))))</f>
        <v/>
      </c>
      <c r="N1202" s="37" t="str">
        <f>IF(Kundendaten!C1203="","",IF(K1202=-1,"",IF(K1202=0,0,IF(SUM(Einstellungen!$G$15,Einstellungen!$G$24,Einstellungen!$G$32)&lt;&gt;100,"—",ROUND((K1202*Einstellungen!$G$15+L1202*Einstellungen!$G$24+M1202*Einstellungen!$G$32)/100,1)))))</f>
        <v/>
      </c>
      <c r="O1202" s="37" t="str">
        <f>IF(Kundendaten!C1203="","",IF(K1202=-1,"⚠ Datenfehler",IF(K1202=0,"Inaktiv",IF(SUM(Einstellungen!$G$15,Einstellungen!$G$24,Einstellungen!$G$32)&lt;&gt;100,"—",IF(N1202&gt;=4,"Champion",IF(N1202&gt;=3,"Entwicklung",IF(N1202&gt;=2,"Gefährdet","Abwanderung")))))))</f>
        <v/>
      </c>
    </row>
    <row r="1203" spans="2:15" ht="14.25" customHeight="1" x14ac:dyDescent="0.35">
      <c r="B1203" s="37" t="str">
        <f>IF(Kundendaten!C1204="","",Kundendaten!B1204)</f>
        <v/>
      </c>
      <c r="C1203" s="38" t="str">
        <f>IF(Kundendaten!C1204="","",IF(Kundendaten!C1204="","",Kundendaten!C1204))</f>
        <v/>
      </c>
      <c r="D1203" s="38" t="str">
        <f>IF(Kundendaten!C1204="","",IF(Kundendaten!D1204="","",Kundendaten!D1204))</f>
        <v/>
      </c>
      <c r="E1203" s="38" t="str">
        <f>IF(Kundendaten!C1204="","",IF(Kundendaten!E1204="","",Kundendaten!E1204))</f>
        <v/>
      </c>
      <c r="F1203" s="38" t="str">
        <f>IF(Kundendaten!C1204="","",IF(Kundendaten!F1204="","",Kundendaten!F1204))</f>
        <v/>
      </c>
      <c r="G1203" s="37" t="str">
        <f>IF(Kundendaten!C1204="","",IF(Kundendaten!G1204="","",Kundendaten!G1204))</f>
        <v/>
      </c>
      <c r="H1203" s="38" t="str">
        <f>IF(Kundendaten!C1204="","",IF(Kundendaten!H1204="","",Kundendaten!H1204))</f>
        <v/>
      </c>
      <c r="I1203" s="37" t="str">
        <f>IF(Kundendaten!C1204="","",IF(Kundendaten!I1204="","",IF(OR(UPPER(Kundendaten!I1204)="D",UPPER(Kundendaten!I1204)="DE",UPPER(Kundendaten!I1204)="DEU",UPPER(Kundendaten!I1204)="DEUTSCHLAND",UPPER(Kundendaten!I1204)="GERMANY",UPPER(Kundendaten!I1204)="GER"),"",IFERROR(UPPER(VLOOKUP(UPPER(Kundendaten!I1204),Laendercodes!$A:$B,2,FALSE())),UPPER(Kundendaten!I1204)))))</f>
        <v/>
      </c>
      <c r="J1203" s="59" t="str">
        <f>IF(Kundendaten!C1204="","",Einstellungen!$C$9-Kundendaten!J1204)</f>
        <v/>
      </c>
      <c r="K1203" s="37" t="str">
        <f>IF(Kundendaten!C1204="","",IF(J1203&lt;0,-1,IF(J1203&gt;Einstellungen!$C$11,0,IF(J1203&lt;=Einstellungen!$D$15,5,IF(J1203&lt;=Einstellungen!$D$16,4,IF(J1203&lt;=Einstellungen!$D$17,3,IF(J1203&lt;=Einstellungen!$D$18,2,1)))))))</f>
        <v/>
      </c>
      <c r="L1203" s="37" t="str">
        <f>IF(Kundendaten!C1204="","",IF(J1203&lt;0,-1,IF(J1203&gt;Einstellungen!$C$11,0,IF(Kundendaten!K1204&gt;=Einstellungen!$C$24,5,IF(Kundendaten!K1204&gt;=Einstellungen!$C$25,4,IF(Kundendaten!K1204&gt;=Einstellungen!$C$26,3,IF(Kundendaten!K1204&gt;=Einstellungen!$C$27,2,1)))))))</f>
        <v/>
      </c>
      <c r="M1203" s="37" t="str">
        <f>IF(Kundendaten!C1204="","",IF(J1203&lt;0,-1,IF(J1203&gt;Einstellungen!$C$11,0,IF(Kundendaten!L1204&gt;=Einstellungen!$C$32,5,IF(Kundendaten!L1204&gt;=Einstellungen!$C$33,4,IF(Kundendaten!L1204&gt;=Einstellungen!$C$34,3,IF(Kundendaten!L1204&gt;=Einstellungen!$C$35,2,1)))))))</f>
        <v/>
      </c>
      <c r="N1203" s="37" t="str">
        <f>IF(Kundendaten!C1204="","",IF(K1203=-1,"",IF(K1203=0,0,IF(SUM(Einstellungen!$G$15,Einstellungen!$G$24,Einstellungen!$G$32)&lt;&gt;100,"—",ROUND((K1203*Einstellungen!$G$15+L1203*Einstellungen!$G$24+M1203*Einstellungen!$G$32)/100,1)))))</f>
        <v/>
      </c>
      <c r="O1203" s="37" t="str">
        <f>IF(Kundendaten!C1204="","",IF(K1203=-1,"⚠ Datenfehler",IF(K1203=0,"Inaktiv",IF(SUM(Einstellungen!$G$15,Einstellungen!$G$24,Einstellungen!$G$32)&lt;&gt;100,"—",IF(N1203&gt;=4,"Champion",IF(N1203&gt;=3,"Entwicklung",IF(N1203&gt;=2,"Gefährdet","Abwanderung")))))))</f>
        <v/>
      </c>
    </row>
    <row r="1204" spans="2:15" ht="14.25" customHeight="1" x14ac:dyDescent="0.35">
      <c r="B1204" s="37" t="str">
        <f>IF(Kundendaten!C1205="","",Kundendaten!B1205)</f>
        <v/>
      </c>
      <c r="C1204" s="38" t="str">
        <f>IF(Kundendaten!C1205="","",IF(Kundendaten!C1205="","",Kundendaten!C1205))</f>
        <v/>
      </c>
      <c r="D1204" s="38" t="str">
        <f>IF(Kundendaten!C1205="","",IF(Kundendaten!D1205="","",Kundendaten!D1205))</f>
        <v/>
      </c>
      <c r="E1204" s="38" t="str">
        <f>IF(Kundendaten!C1205="","",IF(Kundendaten!E1205="","",Kundendaten!E1205))</f>
        <v/>
      </c>
      <c r="F1204" s="38" t="str">
        <f>IF(Kundendaten!C1205="","",IF(Kundendaten!F1205="","",Kundendaten!F1205))</f>
        <v/>
      </c>
      <c r="G1204" s="37" t="str">
        <f>IF(Kundendaten!C1205="","",IF(Kundendaten!G1205="","",Kundendaten!G1205))</f>
        <v/>
      </c>
      <c r="H1204" s="38" t="str">
        <f>IF(Kundendaten!C1205="","",IF(Kundendaten!H1205="","",Kundendaten!H1205))</f>
        <v/>
      </c>
      <c r="I1204" s="37" t="str">
        <f>IF(Kundendaten!C1205="","",IF(Kundendaten!I1205="","",IF(OR(UPPER(Kundendaten!I1205)="D",UPPER(Kundendaten!I1205)="DE",UPPER(Kundendaten!I1205)="DEU",UPPER(Kundendaten!I1205)="DEUTSCHLAND",UPPER(Kundendaten!I1205)="GERMANY",UPPER(Kundendaten!I1205)="GER"),"",IFERROR(UPPER(VLOOKUP(UPPER(Kundendaten!I1205),Laendercodes!$A:$B,2,FALSE())),UPPER(Kundendaten!I1205)))))</f>
        <v/>
      </c>
      <c r="J1204" s="59" t="str">
        <f>IF(Kundendaten!C1205="","",Einstellungen!$C$9-Kundendaten!J1205)</f>
        <v/>
      </c>
      <c r="K1204" s="37" t="str">
        <f>IF(Kundendaten!C1205="","",IF(J1204&lt;0,-1,IF(J1204&gt;Einstellungen!$C$11,0,IF(J1204&lt;=Einstellungen!$D$15,5,IF(J1204&lt;=Einstellungen!$D$16,4,IF(J1204&lt;=Einstellungen!$D$17,3,IF(J1204&lt;=Einstellungen!$D$18,2,1)))))))</f>
        <v/>
      </c>
      <c r="L1204" s="37" t="str">
        <f>IF(Kundendaten!C1205="","",IF(J1204&lt;0,-1,IF(J1204&gt;Einstellungen!$C$11,0,IF(Kundendaten!K1205&gt;=Einstellungen!$C$24,5,IF(Kundendaten!K1205&gt;=Einstellungen!$C$25,4,IF(Kundendaten!K1205&gt;=Einstellungen!$C$26,3,IF(Kundendaten!K1205&gt;=Einstellungen!$C$27,2,1)))))))</f>
        <v/>
      </c>
      <c r="M1204" s="37" t="str">
        <f>IF(Kundendaten!C1205="","",IF(J1204&lt;0,-1,IF(J1204&gt;Einstellungen!$C$11,0,IF(Kundendaten!L1205&gt;=Einstellungen!$C$32,5,IF(Kundendaten!L1205&gt;=Einstellungen!$C$33,4,IF(Kundendaten!L1205&gt;=Einstellungen!$C$34,3,IF(Kundendaten!L1205&gt;=Einstellungen!$C$35,2,1)))))))</f>
        <v/>
      </c>
      <c r="N1204" s="37" t="str">
        <f>IF(Kundendaten!C1205="","",IF(K1204=-1,"",IF(K1204=0,0,IF(SUM(Einstellungen!$G$15,Einstellungen!$G$24,Einstellungen!$G$32)&lt;&gt;100,"—",ROUND((K1204*Einstellungen!$G$15+L1204*Einstellungen!$G$24+M1204*Einstellungen!$G$32)/100,1)))))</f>
        <v/>
      </c>
      <c r="O1204" s="37" t="str">
        <f>IF(Kundendaten!C1205="","",IF(K1204=-1,"⚠ Datenfehler",IF(K1204=0,"Inaktiv",IF(SUM(Einstellungen!$G$15,Einstellungen!$G$24,Einstellungen!$G$32)&lt;&gt;100,"—",IF(N1204&gt;=4,"Champion",IF(N1204&gt;=3,"Entwicklung",IF(N1204&gt;=2,"Gefährdet","Abwanderung")))))))</f>
        <v/>
      </c>
    </row>
    <row r="1205" spans="2:15" ht="14.25" customHeight="1" x14ac:dyDescent="0.35">
      <c r="B1205" s="37" t="str">
        <f>IF(Kundendaten!C1206="","",Kundendaten!B1206)</f>
        <v/>
      </c>
      <c r="C1205" s="38" t="str">
        <f>IF(Kundendaten!C1206="","",IF(Kundendaten!C1206="","",Kundendaten!C1206))</f>
        <v/>
      </c>
      <c r="D1205" s="38" t="str">
        <f>IF(Kundendaten!C1206="","",IF(Kundendaten!D1206="","",Kundendaten!D1206))</f>
        <v/>
      </c>
      <c r="E1205" s="38" t="str">
        <f>IF(Kundendaten!C1206="","",IF(Kundendaten!E1206="","",Kundendaten!E1206))</f>
        <v/>
      </c>
      <c r="F1205" s="38" t="str">
        <f>IF(Kundendaten!C1206="","",IF(Kundendaten!F1206="","",Kundendaten!F1206))</f>
        <v/>
      </c>
      <c r="G1205" s="37" t="str">
        <f>IF(Kundendaten!C1206="","",IF(Kundendaten!G1206="","",Kundendaten!G1206))</f>
        <v/>
      </c>
      <c r="H1205" s="38" t="str">
        <f>IF(Kundendaten!C1206="","",IF(Kundendaten!H1206="","",Kundendaten!H1206))</f>
        <v/>
      </c>
      <c r="I1205" s="37" t="str">
        <f>IF(Kundendaten!C1206="","",IF(Kundendaten!I1206="","",IF(OR(UPPER(Kundendaten!I1206)="D",UPPER(Kundendaten!I1206)="DE",UPPER(Kundendaten!I1206)="DEU",UPPER(Kundendaten!I1206)="DEUTSCHLAND",UPPER(Kundendaten!I1206)="GERMANY",UPPER(Kundendaten!I1206)="GER"),"",IFERROR(UPPER(VLOOKUP(UPPER(Kundendaten!I1206),Laendercodes!$A:$B,2,FALSE())),UPPER(Kundendaten!I1206)))))</f>
        <v/>
      </c>
      <c r="J1205" s="59" t="str">
        <f>IF(Kundendaten!C1206="","",Einstellungen!$C$9-Kundendaten!J1206)</f>
        <v/>
      </c>
      <c r="K1205" s="37" t="str">
        <f>IF(Kundendaten!C1206="","",IF(J1205&lt;0,-1,IF(J1205&gt;Einstellungen!$C$11,0,IF(J1205&lt;=Einstellungen!$D$15,5,IF(J1205&lt;=Einstellungen!$D$16,4,IF(J1205&lt;=Einstellungen!$D$17,3,IF(J1205&lt;=Einstellungen!$D$18,2,1)))))))</f>
        <v/>
      </c>
      <c r="L1205" s="37" t="str">
        <f>IF(Kundendaten!C1206="","",IF(J1205&lt;0,-1,IF(J1205&gt;Einstellungen!$C$11,0,IF(Kundendaten!K1206&gt;=Einstellungen!$C$24,5,IF(Kundendaten!K1206&gt;=Einstellungen!$C$25,4,IF(Kundendaten!K1206&gt;=Einstellungen!$C$26,3,IF(Kundendaten!K1206&gt;=Einstellungen!$C$27,2,1)))))))</f>
        <v/>
      </c>
      <c r="M1205" s="37" t="str">
        <f>IF(Kundendaten!C1206="","",IF(J1205&lt;0,-1,IF(J1205&gt;Einstellungen!$C$11,0,IF(Kundendaten!L1206&gt;=Einstellungen!$C$32,5,IF(Kundendaten!L1206&gt;=Einstellungen!$C$33,4,IF(Kundendaten!L1206&gt;=Einstellungen!$C$34,3,IF(Kundendaten!L1206&gt;=Einstellungen!$C$35,2,1)))))))</f>
        <v/>
      </c>
      <c r="N1205" s="37" t="str">
        <f>IF(Kundendaten!C1206="","",IF(K1205=-1,"",IF(K1205=0,0,IF(SUM(Einstellungen!$G$15,Einstellungen!$G$24,Einstellungen!$G$32)&lt;&gt;100,"—",ROUND((K1205*Einstellungen!$G$15+L1205*Einstellungen!$G$24+M1205*Einstellungen!$G$32)/100,1)))))</f>
        <v/>
      </c>
      <c r="O1205" s="37" t="str">
        <f>IF(Kundendaten!C1206="","",IF(K1205=-1,"⚠ Datenfehler",IF(K1205=0,"Inaktiv",IF(SUM(Einstellungen!$G$15,Einstellungen!$G$24,Einstellungen!$G$32)&lt;&gt;100,"—",IF(N1205&gt;=4,"Champion",IF(N1205&gt;=3,"Entwicklung",IF(N1205&gt;=2,"Gefährdet","Abwanderung")))))))</f>
        <v/>
      </c>
    </row>
    <row r="1206" spans="2:15" ht="14.25" customHeight="1" x14ac:dyDescent="0.35">
      <c r="B1206" s="37" t="str">
        <f>IF(Kundendaten!C1207="","",Kundendaten!B1207)</f>
        <v/>
      </c>
      <c r="C1206" s="38" t="str">
        <f>IF(Kundendaten!C1207="","",IF(Kundendaten!C1207="","",Kundendaten!C1207))</f>
        <v/>
      </c>
      <c r="D1206" s="38" t="str">
        <f>IF(Kundendaten!C1207="","",IF(Kundendaten!D1207="","",Kundendaten!D1207))</f>
        <v/>
      </c>
      <c r="E1206" s="38" t="str">
        <f>IF(Kundendaten!C1207="","",IF(Kundendaten!E1207="","",Kundendaten!E1207))</f>
        <v/>
      </c>
      <c r="F1206" s="38" t="str">
        <f>IF(Kundendaten!C1207="","",IF(Kundendaten!F1207="","",Kundendaten!F1207))</f>
        <v/>
      </c>
      <c r="G1206" s="37" t="str">
        <f>IF(Kundendaten!C1207="","",IF(Kundendaten!G1207="","",Kundendaten!G1207))</f>
        <v/>
      </c>
      <c r="H1206" s="38" t="str">
        <f>IF(Kundendaten!C1207="","",IF(Kundendaten!H1207="","",Kundendaten!H1207))</f>
        <v/>
      </c>
      <c r="I1206" s="37" t="str">
        <f>IF(Kundendaten!C1207="","",IF(Kundendaten!I1207="","",IF(OR(UPPER(Kundendaten!I1207)="D",UPPER(Kundendaten!I1207)="DE",UPPER(Kundendaten!I1207)="DEU",UPPER(Kundendaten!I1207)="DEUTSCHLAND",UPPER(Kundendaten!I1207)="GERMANY",UPPER(Kundendaten!I1207)="GER"),"",IFERROR(UPPER(VLOOKUP(UPPER(Kundendaten!I1207),Laendercodes!$A:$B,2,FALSE())),UPPER(Kundendaten!I1207)))))</f>
        <v/>
      </c>
      <c r="J1206" s="59" t="str">
        <f>IF(Kundendaten!C1207="","",Einstellungen!$C$9-Kundendaten!J1207)</f>
        <v/>
      </c>
      <c r="K1206" s="37" t="str">
        <f>IF(Kundendaten!C1207="","",IF(J1206&lt;0,-1,IF(J1206&gt;Einstellungen!$C$11,0,IF(J1206&lt;=Einstellungen!$D$15,5,IF(J1206&lt;=Einstellungen!$D$16,4,IF(J1206&lt;=Einstellungen!$D$17,3,IF(J1206&lt;=Einstellungen!$D$18,2,1)))))))</f>
        <v/>
      </c>
      <c r="L1206" s="37" t="str">
        <f>IF(Kundendaten!C1207="","",IF(J1206&lt;0,-1,IF(J1206&gt;Einstellungen!$C$11,0,IF(Kundendaten!K1207&gt;=Einstellungen!$C$24,5,IF(Kundendaten!K1207&gt;=Einstellungen!$C$25,4,IF(Kundendaten!K1207&gt;=Einstellungen!$C$26,3,IF(Kundendaten!K1207&gt;=Einstellungen!$C$27,2,1)))))))</f>
        <v/>
      </c>
      <c r="M1206" s="37" t="str">
        <f>IF(Kundendaten!C1207="","",IF(J1206&lt;0,-1,IF(J1206&gt;Einstellungen!$C$11,0,IF(Kundendaten!L1207&gt;=Einstellungen!$C$32,5,IF(Kundendaten!L1207&gt;=Einstellungen!$C$33,4,IF(Kundendaten!L1207&gt;=Einstellungen!$C$34,3,IF(Kundendaten!L1207&gt;=Einstellungen!$C$35,2,1)))))))</f>
        <v/>
      </c>
      <c r="N1206" s="37" t="str">
        <f>IF(Kundendaten!C1207="","",IF(K1206=-1,"",IF(K1206=0,0,IF(SUM(Einstellungen!$G$15,Einstellungen!$G$24,Einstellungen!$G$32)&lt;&gt;100,"—",ROUND((K1206*Einstellungen!$G$15+L1206*Einstellungen!$G$24+M1206*Einstellungen!$G$32)/100,1)))))</f>
        <v/>
      </c>
      <c r="O1206" s="37" t="str">
        <f>IF(Kundendaten!C1207="","",IF(K1206=-1,"⚠ Datenfehler",IF(K1206=0,"Inaktiv",IF(SUM(Einstellungen!$G$15,Einstellungen!$G$24,Einstellungen!$G$32)&lt;&gt;100,"—",IF(N1206&gt;=4,"Champion",IF(N1206&gt;=3,"Entwicklung",IF(N1206&gt;=2,"Gefährdet","Abwanderung")))))))</f>
        <v/>
      </c>
    </row>
    <row r="1207" spans="2:15" ht="14.25" customHeight="1" x14ac:dyDescent="0.35">
      <c r="B1207" s="37" t="str">
        <f>IF(Kundendaten!C1208="","",Kundendaten!B1208)</f>
        <v/>
      </c>
      <c r="C1207" s="38" t="str">
        <f>IF(Kundendaten!C1208="","",IF(Kundendaten!C1208="","",Kundendaten!C1208))</f>
        <v/>
      </c>
      <c r="D1207" s="38" t="str">
        <f>IF(Kundendaten!C1208="","",IF(Kundendaten!D1208="","",Kundendaten!D1208))</f>
        <v/>
      </c>
      <c r="E1207" s="38" t="str">
        <f>IF(Kundendaten!C1208="","",IF(Kundendaten!E1208="","",Kundendaten!E1208))</f>
        <v/>
      </c>
      <c r="F1207" s="38" t="str">
        <f>IF(Kundendaten!C1208="","",IF(Kundendaten!F1208="","",Kundendaten!F1208))</f>
        <v/>
      </c>
      <c r="G1207" s="37" t="str">
        <f>IF(Kundendaten!C1208="","",IF(Kundendaten!G1208="","",Kundendaten!G1208))</f>
        <v/>
      </c>
      <c r="H1207" s="38" t="str">
        <f>IF(Kundendaten!C1208="","",IF(Kundendaten!H1208="","",Kundendaten!H1208))</f>
        <v/>
      </c>
      <c r="I1207" s="37" t="str">
        <f>IF(Kundendaten!C1208="","",IF(Kundendaten!I1208="","",IF(OR(UPPER(Kundendaten!I1208)="D",UPPER(Kundendaten!I1208)="DE",UPPER(Kundendaten!I1208)="DEU",UPPER(Kundendaten!I1208)="DEUTSCHLAND",UPPER(Kundendaten!I1208)="GERMANY",UPPER(Kundendaten!I1208)="GER"),"",IFERROR(UPPER(VLOOKUP(UPPER(Kundendaten!I1208),Laendercodes!$A:$B,2,FALSE())),UPPER(Kundendaten!I1208)))))</f>
        <v/>
      </c>
      <c r="J1207" s="59" t="str">
        <f>IF(Kundendaten!C1208="","",Einstellungen!$C$9-Kundendaten!J1208)</f>
        <v/>
      </c>
      <c r="K1207" s="37" t="str">
        <f>IF(Kundendaten!C1208="","",IF(J1207&lt;0,-1,IF(J1207&gt;Einstellungen!$C$11,0,IF(J1207&lt;=Einstellungen!$D$15,5,IF(J1207&lt;=Einstellungen!$D$16,4,IF(J1207&lt;=Einstellungen!$D$17,3,IF(J1207&lt;=Einstellungen!$D$18,2,1)))))))</f>
        <v/>
      </c>
      <c r="L1207" s="37" t="str">
        <f>IF(Kundendaten!C1208="","",IF(J1207&lt;0,-1,IF(J1207&gt;Einstellungen!$C$11,0,IF(Kundendaten!K1208&gt;=Einstellungen!$C$24,5,IF(Kundendaten!K1208&gt;=Einstellungen!$C$25,4,IF(Kundendaten!K1208&gt;=Einstellungen!$C$26,3,IF(Kundendaten!K1208&gt;=Einstellungen!$C$27,2,1)))))))</f>
        <v/>
      </c>
      <c r="M1207" s="37" t="str">
        <f>IF(Kundendaten!C1208="","",IF(J1207&lt;0,-1,IF(J1207&gt;Einstellungen!$C$11,0,IF(Kundendaten!L1208&gt;=Einstellungen!$C$32,5,IF(Kundendaten!L1208&gt;=Einstellungen!$C$33,4,IF(Kundendaten!L1208&gt;=Einstellungen!$C$34,3,IF(Kundendaten!L1208&gt;=Einstellungen!$C$35,2,1)))))))</f>
        <v/>
      </c>
      <c r="N1207" s="37" t="str">
        <f>IF(Kundendaten!C1208="","",IF(K1207=-1,"",IF(K1207=0,0,IF(SUM(Einstellungen!$G$15,Einstellungen!$G$24,Einstellungen!$G$32)&lt;&gt;100,"—",ROUND((K1207*Einstellungen!$G$15+L1207*Einstellungen!$G$24+M1207*Einstellungen!$G$32)/100,1)))))</f>
        <v/>
      </c>
      <c r="O1207" s="37" t="str">
        <f>IF(Kundendaten!C1208="","",IF(K1207=-1,"⚠ Datenfehler",IF(K1207=0,"Inaktiv",IF(SUM(Einstellungen!$G$15,Einstellungen!$G$24,Einstellungen!$G$32)&lt;&gt;100,"—",IF(N1207&gt;=4,"Champion",IF(N1207&gt;=3,"Entwicklung",IF(N1207&gt;=2,"Gefährdet","Abwanderung")))))))</f>
        <v/>
      </c>
    </row>
    <row r="1208" spans="2:15" ht="14.25" customHeight="1" x14ac:dyDescent="0.35">
      <c r="B1208" s="37" t="str">
        <f>IF(Kundendaten!C1209="","",Kundendaten!B1209)</f>
        <v/>
      </c>
      <c r="C1208" s="38" t="str">
        <f>IF(Kundendaten!C1209="","",IF(Kundendaten!C1209="","",Kundendaten!C1209))</f>
        <v/>
      </c>
      <c r="D1208" s="38" t="str">
        <f>IF(Kundendaten!C1209="","",IF(Kundendaten!D1209="","",Kundendaten!D1209))</f>
        <v/>
      </c>
      <c r="E1208" s="38" t="str">
        <f>IF(Kundendaten!C1209="","",IF(Kundendaten!E1209="","",Kundendaten!E1209))</f>
        <v/>
      </c>
      <c r="F1208" s="38" t="str">
        <f>IF(Kundendaten!C1209="","",IF(Kundendaten!F1209="","",Kundendaten!F1209))</f>
        <v/>
      </c>
      <c r="G1208" s="37" t="str">
        <f>IF(Kundendaten!C1209="","",IF(Kundendaten!G1209="","",Kundendaten!G1209))</f>
        <v/>
      </c>
      <c r="H1208" s="38" t="str">
        <f>IF(Kundendaten!C1209="","",IF(Kundendaten!H1209="","",Kundendaten!H1209))</f>
        <v/>
      </c>
      <c r="I1208" s="37" t="str">
        <f>IF(Kundendaten!C1209="","",IF(Kundendaten!I1209="","",IF(OR(UPPER(Kundendaten!I1209)="D",UPPER(Kundendaten!I1209)="DE",UPPER(Kundendaten!I1209)="DEU",UPPER(Kundendaten!I1209)="DEUTSCHLAND",UPPER(Kundendaten!I1209)="GERMANY",UPPER(Kundendaten!I1209)="GER"),"",IFERROR(UPPER(VLOOKUP(UPPER(Kundendaten!I1209),Laendercodes!$A:$B,2,FALSE())),UPPER(Kundendaten!I1209)))))</f>
        <v/>
      </c>
      <c r="J1208" s="59" t="str">
        <f>IF(Kundendaten!C1209="","",Einstellungen!$C$9-Kundendaten!J1209)</f>
        <v/>
      </c>
      <c r="K1208" s="37" t="str">
        <f>IF(Kundendaten!C1209="","",IF(J1208&lt;0,-1,IF(J1208&gt;Einstellungen!$C$11,0,IF(J1208&lt;=Einstellungen!$D$15,5,IF(J1208&lt;=Einstellungen!$D$16,4,IF(J1208&lt;=Einstellungen!$D$17,3,IF(J1208&lt;=Einstellungen!$D$18,2,1)))))))</f>
        <v/>
      </c>
      <c r="L1208" s="37" t="str">
        <f>IF(Kundendaten!C1209="","",IF(J1208&lt;0,-1,IF(J1208&gt;Einstellungen!$C$11,0,IF(Kundendaten!K1209&gt;=Einstellungen!$C$24,5,IF(Kundendaten!K1209&gt;=Einstellungen!$C$25,4,IF(Kundendaten!K1209&gt;=Einstellungen!$C$26,3,IF(Kundendaten!K1209&gt;=Einstellungen!$C$27,2,1)))))))</f>
        <v/>
      </c>
      <c r="M1208" s="37" t="str">
        <f>IF(Kundendaten!C1209="","",IF(J1208&lt;0,-1,IF(J1208&gt;Einstellungen!$C$11,0,IF(Kundendaten!L1209&gt;=Einstellungen!$C$32,5,IF(Kundendaten!L1209&gt;=Einstellungen!$C$33,4,IF(Kundendaten!L1209&gt;=Einstellungen!$C$34,3,IF(Kundendaten!L1209&gt;=Einstellungen!$C$35,2,1)))))))</f>
        <v/>
      </c>
      <c r="N1208" s="37" t="str">
        <f>IF(Kundendaten!C1209="","",IF(K1208=-1,"",IF(K1208=0,0,IF(SUM(Einstellungen!$G$15,Einstellungen!$G$24,Einstellungen!$G$32)&lt;&gt;100,"—",ROUND((K1208*Einstellungen!$G$15+L1208*Einstellungen!$G$24+M1208*Einstellungen!$G$32)/100,1)))))</f>
        <v/>
      </c>
      <c r="O1208" s="37" t="str">
        <f>IF(Kundendaten!C1209="","",IF(K1208=-1,"⚠ Datenfehler",IF(K1208=0,"Inaktiv",IF(SUM(Einstellungen!$G$15,Einstellungen!$G$24,Einstellungen!$G$32)&lt;&gt;100,"—",IF(N1208&gt;=4,"Champion",IF(N1208&gt;=3,"Entwicklung",IF(N1208&gt;=2,"Gefährdet","Abwanderung")))))))</f>
        <v/>
      </c>
    </row>
    <row r="1209" spans="2:15" ht="14.25" customHeight="1" x14ac:dyDescent="0.35">
      <c r="B1209" s="37" t="str">
        <f>IF(Kundendaten!C1210="","",Kundendaten!B1210)</f>
        <v/>
      </c>
      <c r="C1209" s="38" t="str">
        <f>IF(Kundendaten!C1210="","",IF(Kundendaten!C1210="","",Kundendaten!C1210))</f>
        <v/>
      </c>
      <c r="D1209" s="38" t="str">
        <f>IF(Kundendaten!C1210="","",IF(Kundendaten!D1210="","",Kundendaten!D1210))</f>
        <v/>
      </c>
      <c r="E1209" s="38" t="str">
        <f>IF(Kundendaten!C1210="","",IF(Kundendaten!E1210="","",Kundendaten!E1210))</f>
        <v/>
      </c>
      <c r="F1209" s="38" t="str">
        <f>IF(Kundendaten!C1210="","",IF(Kundendaten!F1210="","",Kundendaten!F1210))</f>
        <v/>
      </c>
      <c r="G1209" s="37" t="str">
        <f>IF(Kundendaten!C1210="","",IF(Kundendaten!G1210="","",Kundendaten!G1210))</f>
        <v/>
      </c>
      <c r="H1209" s="38" t="str">
        <f>IF(Kundendaten!C1210="","",IF(Kundendaten!H1210="","",Kundendaten!H1210))</f>
        <v/>
      </c>
      <c r="I1209" s="37" t="str">
        <f>IF(Kundendaten!C1210="","",IF(Kundendaten!I1210="","",IF(OR(UPPER(Kundendaten!I1210)="D",UPPER(Kundendaten!I1210)="DE",UPPER(Kundendaten!I1210)="DEU",UPPER(Kundendaten!I1210)="DEUTSCHLAND",UPPER(Kundendaten!I1210)="GERMANY",UPPER(Kundendaten!I1210)="GER"),"",IFERROR(UPPER(VLOOKUP(UPPER(Kundendaten!I1210),Laendercodes!$A:$B,2,FALSE())),UPPER(Kundendaten!I1210)))))</f>
        <v/>
      </c>
      <c r="J1209" s="59" t="str">
        <f>IF(Kundendaten!C1210="","",Einstellungen!$C$9-Kundendaten!J1210)</f>
        <v/>
      </c>
      <c r="K1209" s="37" t="str">
        <f>IF(Kundendaten!C1210="","",IF(J1209&lt;0,-1,IF(J1209&gt;Einstellungen!$C$11,0,IF(J1209&lt;=Einstellungen!$D$15,5,IF(J1209&lt;=Einstellungen!$D$16,4,IF(J1209&lt;=Einstellungen!$D$17,3,IF(J1209&lt;=Einstellungen!$D$18,2,1)))))))</f>
        <v/>
      </c>
      <c r="L1209" s="37" t="str">
        <f>IF(Kundendaten!C1210="","",IF(J1209&lt;0,-1,IF(J1209&gt;Einstellungen!$C$11,0,IF(Kundendaten!K1210&gt;=Einstellungen!$C$24,5,IF(Kundendaten!K1210&gt;=Einstellungen!$C$25,4,IF(Kundendaten!K1210&gt;=Einstellungen!$C$26,3,IF(Kundendaten!K1210&gt;=Einstellungen!$C$27,2,1)))))))</f>
        <v/>
      </c>
      <c r="M1209" s="37" t="str">
        <f>IF(Kundendaten!C1210="","",IF(J1209&lt;0,-1,IF(J1209&gt;Einstellungen!$C$11,0,IF(Kundendaten!L1210&gt;=Einstellungen!$C$32,5,IF(Kundendaten!L1210&gt;=Einstellungen!$C$33,4,IF(Kundendaten!L1210&gt;=Einstellungen!$C$34,3,IF(Kundendaten!L1210&gt;=Einstellungen!$C$35,2,1)))))))</f>
        <v/>
      </c>
      <c r="N1209" s="37" t="str">
        <f>IF(Kundendaten!C1210="","",IF(K1209=-1,"",IF(K1209=0,0,IF(SUM(Einstellungen!$G$15,Einstellungen!$G$24,Einstellungen!$G$32)&lt;&gt;100,"—",ROUND((K1209*Einstellungen!$G$15+L1209*Einstellungen!$G$24+M1209*Einstellungen!$G$32)/100,1)))))</f>
        <v/>
      </c>
      <c r="O1209" s="37" t="str">
        <f>IF(Kundendaten!C1210="","",IF(K1209=-1,"⚠ Datenfehler",IF(K1209=0,"Inaktiv",IF(SUM(Einstellungen!$G$15,Einstellungen!$G$24,Einstellungen!$G$32)&lt;&gt;100,"—",IF(N1209&gt;=4,"Champion",IF(N1209&gt;=3,"Entwicklung",IF(N1209&gt;=2,"Gefährdet","Abwanderung")))))))</f>
        <v/>
      </c>
    </row>
    <row r="1210" spans="2:15" ht="14.25" customHeight="1" x14ac:dyDescent="0.35">
      <c r="B1210" s="37" t="str">
        <f>IF(Kundendaten!C1211="","",Kundendaten!B1211)</f>
        <v/>
      </c>
      <c r="C1210" s="38" t="str">
        <f>IF(Kundendaten!C1211="","",IF(Kundendaten!C1211="","",Kundendaten!C1211))</f>
        <v/>
      </c>
      <c r="D1210" s="38" t="str">
        <f>IF(Kundendaten!C1211="","",IF(Kundendaten!D1211="","",Kundendaten!D1211))</f>
        <v/>
      </c>
      <c r="E1210" s="38" t="str">
        <f>IF(Kundendaten!C1211="","",IF(Kundendaten!E1211="","",Kundendaten!E1211))</f>
        <v/>
      </c>
      <c r="F1210" s="38" t="str">
        <f>IF(Kundendaten!C1211="","",IF(Kundendaten!F1211="","",Kundendaten!F1211))</f>
        <v/>
      </c>
      <c r="G1210" s="37" t="str">
        <f>IF(Kundendaten!C1211="","",IF(Kundendaten!G1211="","",Kundendaten!G1211))</f>
        <v/>
      </c>
      <c r="H1210" s="38" t="str">
        <f>IF(Kundendaten!C1211="","",IF(Kundendaten!H1211="","",Kundendaten!H1211))</f>
        <v/>
      </c>
      <c r="I1210" s="37" t="str">
        <f>IF(Kundendaten!C1211="","",IF(Kundendaten!I1211="","",IF(OR(UPPER(Kundendaten!I1211)="D",UPPER(Kundendaten!I1211)="DE",UPPER(Kundendaten!I1211)="DEU",UPPER(Kundendaten!I1211)="DEUTSCHLAND",UPPER(Kundendaten!I1211)="GERMANY",UPPER(Kundendaten!I1211)="GER"),"",IFERROR(UPPER(VLOOKUP(UPPER(Kundendaten!I1211),Laendercodes!$A:$B,2,FALSE())),UPPER(Kundendaten!I1211)))))</f>
        <v/>
      </c>
      <c r="J1210" s="59" t="str">
        <f>IF(Kundendaten!C1211="","",Einstellungen!$C$9-Kundendaten!J1211)</f>
        <v/>
      </c>
      <c r="K1210" s="37" t="str">
        <f>IF(Kundendaten!C1211="","",IF(J1210&lt;0,-1,IF(J1210&gt;Einstellungen!$C$11,0,IF(J1210&lt;=Einstellungen!$D$15,5,IF(J1210&lt;=Einstellungen!$D$16,4,IF(J1210&lt;=Einstellungen!$D$17,3,IF(J1210&lt;=Einstellungen!$D$18,2,1)))))))</f>
        <v/>
      </c>
      <c r="L1210" s="37" t="str">
        <f>IF(Kundendaten!C1211="","",IF(J1210&lt;0,-1,IF(J1210&gt;Einstellungen!$C$11,0,IF(Kundendaten!K1211&gt;=Einstellungen!$C$24,5,IF(Kundendaten!K1211&gt;=Einstellungen!$C$25,4,IF(Kundendaten!K1211&gt;=Einstellungen!$C$26,3,IF(Kundendaten!K1211&gt;=Einstellungen!$C$27,2,1)))))))</f>
        <v/>
      </c>
      <c r="M1210" s="37" t="str">
        <f>IF(Kundendaten!C1211="","",IF(J1210&lt;0,-1,IF(J1210&gt;Einstellungen!$C$11,0,IF(Kundendaten!L1211&gt;=Einstellungen!$C$32,5,IF(Kundendaten!L1211&gt;=Einstellungen!$C$33,4,IF(Kundendaten!L1211&gt;=Einstellungen!$C$34,3,IF(Kundendaten!L1211&gt;=Einstellungen!$C$35,2,1)))))))</f>
        <v/>
      </c>
      <c r="N1210" s="37" t="str">
        <f>IF(Kundendaten!C1211="","",IF(K1210=-1,"",IF(K1210=0,0,IF(SUM(Einstellungen!$G$15,Einstellungen!$G$24,Einstellungen!$G$32)&lt;&gt;100,"—",ROUND((K1210*Einstellungen!$G$15+L1210*Einstellungen!$G$24+M1210*Einstellungen!$G$32)/100,1)))))</f>
        <v/>
      </c>
      <c r="O1210" s="37" t="str">
        <f>IF(Kundendaten!C1211="","",IF(K1210=-1,"⚠ Datenfehler",IF(K1210=0,"Inaktiv",IF(SUM(Einstellungen!$G$15,Einstellungen!$G$24,Einstellungen!$G$32)&lt;&gt;100,"—",IF(N1210&gt;=4,"Champion",IF(N1210&gt;=3,"Entwicklung",IF(N1210&gt;=2,"Gefährdet","Abwanderung")))))))</f>
        <v/>
      </c>
    </row>
    <row r="1211" spans="2:15" ht="14.25" customHeight="1" x14ac:dyDescent="0.35">
      <c r="B1211" s="37" t="str">
        <f>IF(Kundendaten!C1212="","",Kundendaten!B1212)</f>
        <v/>
      </c>
      <c r="C1211" s="38" t="str">
        <f>IF(Kundendaten!C1212="","",IF(Kundendaten!C1212="","",Kundendaten!C1212))</f>
        <v/>
      </c>
      <c r="D1211" s="38" t="str">
        <f>IF(Kundendaten!C1212="","",IF(Kundendaten!D1212="","",Kundendaten!D1212))</f>
        <v/>
      </c>
      <c r="E1211" s="38" t="str">
        <f>IF(Kundendaten!C1212="","",IF(Kundendaten!E1212="","",Kundendaten!E1212))</f>
        <v/>
      </c>
      <c r="F1211" s="38" t="str">
        <f>IF(Kundendaten!C1212="","",IF(Kundendaten!F1212="","",Kundendaten!F1212))</f>
        <v/>
      </c>
      <c r="G1211" s="37" t="str">
        <f>IF(Kundendaten!C1212="","",IF(Kundendaten!G1212="","",Kundendaten!G1212))</f>
        <v/>
      </c>
      <c r="H1211" s="38" t="str">
        <f>IF(Kundendaten!C1212="","",IF(Kundendaten!H1212="","",Kundendaten!H1212))</f>
        <v/>
      </c>
      <c r="I1211" s="37" t="str">
        <f>IF(Kundendaten!C1212="","",IF(Kundendaten!I1212="","",IF(OR(UPPER(Kundendaten!I1212)="D",UPPER(Kundendaten!I1212)="DE",UPPER(Kundendaten!I1212)="DEU",UPPER(Kundendaten!I1212)="DEUTSCHLAND",UPPER(Kundendaten!I1212)="GERMANY",UPPER(Kundendaten!I1212)="GER"),"",IFERROR(UPPER(VLOOKUP(UPPER(Kundendaten!I1212),Laendercodes!$A:$B,2,FALSE())),UPPER(Kundendaten!I1212)))))</f>
        <v/>
      </c>
      <c r="J1211" s="59" t="str">
        <f>IF(Kundendaten!C1212="","",Einstellungen!$C$9-Kundendaten!J1212)</f>
        <v/>
      </c>
      <c r="K1211" s="37" t="str">
        <f>IF(Kundendaten!C1212="","",IF(J1211&lt;0,-1,IF(J1211&gt;Einstellungen!$C$11,0,IF(J1211&lt;=Einstellungen!$D$15,5,IF(J1211&lt;=Einstellungen!$D$16,4,IF(J1211&lt;=Einstellungen!$D$17,3,IF(J1211&lt;=Einstellungen!$D$18,2,1)))))))</f>
        <v/>
      </c>
      <c r="L1211" s="37" t="str">
        <f>IF(Kundendaten!C1212="","",IF(J1211&lt;0,-1,IF(J1211&gt;Einstellungen!$C$11,0,IF(Kundendaten!K1212&gt;=Einstellungen!$C$24,5,IF(Kundendaten!K1212&gt;=Einstellungen!$C$25,4,IF(Kundendaten!K1212&gt;=Einstellungen!$C$26,3,IF(Kundendaten!K1212&gt;=Einstellungen!$C$27,2,1)))))))</f>
        <v/>
      </c>
      <c r="M1211" s="37" t="str">
        <f>IF(Kundendaten!C1212="","",IF(J1211&lt;0,-1,IF(J1211&gt;Einstellungen!$C$11,0,IF(Kundendaten!L1212&gt;=Einstellungen!$C$32,5,IF(Kundendaten!L1212&gt;=Einstellungen!$C$33,4,IF(Kundendaten!L1212&gt;=Einstellungen!$C$34,3,IF(Kundendaten!L1212&gt;=Einstellungen!$C$35,2,1)))))))</f>
        <v/>
      </c>
      <c r="N1211" s="37" t="str">
        <f>IF(Kundendaten!C1212="","",IF(K1211=-1,"",IF(K1211=0,0,IF(SUM(Einstellungen!$G$15,Einstellungen!$G$24,Einstellungen!$G$32)&lt;&gt;100,"—",ROUND((K1211*Einstellungen!$G$15+L1211*Einstellungen!$G$24+M1211*Einstellungen!$G$32)/100,1)))))</f>
        <v/>
      </c>
      <c r="O1211" s="37" t="str">
        <f>IF(Kundendaten!C1212="","",IF(K1211=-1,"⚠ Datenfehler",IF(K1211=0,"Inaktiv",IF(SUM(Einstellungen!$G$15,Einstellungen!$G$24,Einstellungen!$G$32)&lt;&gt;100,"—",IF(N1211&gt;=4,"Champion",IF(N1211&gt;=3,"Entwicklung",IF(N1211&gt;=2,"Gefährdet","Abwanderung")))))))</f>
        <v/>
      </c>
    </row>
    <row r="1212" spans="2:15" ht="14.25" customHeight="1" x14ac:dyDescent="0.35">
      <c r="B1212" s="37" t="str">
        <f>IF(Kundendaten!C1213="","",Kundendaten!B1213)</f>
        <v/>
      </c>
      <c r="C1212" s="38" t="str">
        <f>IF(Kundendaten!C1213="","",IF(Kundendaten!C1213="","",Kundendaten!C1213))</f>
        <v/>
      </c>
      <c r="D1212" s="38" t="str">
        <f>IF(Kundendaten!C1213="","",IF(Kundendaten!D1213="","",Kundendaten!D1213))</f>
        <v/>
      </c>
      <c r="E1212" s="38" t="str">
        <f>IF(Kundendaten!C1213="","",IF(Kundendaten!E1213="","",Kundendaten!E1213))</f>
        <v/>
      </c>
      <c r="F1212" s="38" t="str">
        <f>IF(Kundendaten!C1213="","",IF(Kundendaten!F1213="","",Kundendaten!F1213))</f>
        <v/>
      </c>
      <c r="G1212" s="37" t="str">
        <f>IF(Kundendaten!C1213="","",IF(Kundendaten!G1213="","",Kundendaten!G1213))</f>
        <v/>
      </c>
      <c r="H1212" s="38" t="str">
        <f>IF(Kundendaten!C1213="","",IF(Kundendaten!H1213="","",Kundendaten!H1213))</f>
        <v/>
      </c>
      <c r="I1212" s="37" t="str">
        <f>IF(Kundendaten!C1213="","",IF(Kundendaten!I1213="","",IF(OR(UPPER(Kundendaten!I1213)="D",UPPER(Kundendaten!I1213)="DE",UPPER(Kundendaten!I1213)="DEU",UPPER(Kundendaten!I1213)="DEUTSCHLAND",UPPER(Kundendaten!I1213)="GERMANY",UPPER(Kundendaten!I1213)="GER"),"",IFERROR(UPPER(VLOOKUP(UPPER(Kundendaten!I1213),Laendercodes!$A:$B,2,FALSE())),UPPER(Kundendaten!I1213)))))</f>
        <v/>
      </c>
      <c r="J1212" s="59" t="str">
        <f>IF(Kundendaten!C1213="","",Einstellungen!$C$9-Kundendaten!J1213)</f>
        <v/>
      </c>
      <c r="K1212" s="37" t="str">
        <f>IF(Kundendaten!C1213="","",IF(J1212&lt;0,-1,IF(J1212&gt;Einstellungen!$C$11,0,IF(J1212&lt;=Einstellungen!$D$15,5,IF(J1212&lt;=Einstellungen!$D$16,4,IF(J1212&lt;=Einstellungen!$D$17,3,IF(J1212&lt;=Einstellungen!$D$18,2,1)))))))</f>
        <v/>
      </c>
      <c r="L1212" s="37" t="str">
        <f>IF(Kundendaten!C1213="","",IF(J1212&lt;0,-1,IF(J1212&gt;Einstellungen!$C$11,0,IF(Kundendaten!K1213&gt;=Einstellungen!$C$24,5,IF(Kundendaten!K1213&gt;=Einstellungen!$C$25,4,IF(Kundendaten!K1213&gt;=Einstellungen!$C$26,3,IF(Kundendaten!K1213&gt;=Einstellungen!$C$27,2,1)))))))</f>
        <v/>
      </c>
      <c r="M1212" s="37" t="str">
        <f>IF(Kundendaten!C1213="","",IF(J1212&lt;0,-1,IF(J1212&gt;Einstellungen!$C$11,0,IF(Kundendaten!L1213&gt;=Einstellungen!$C$32,5,IF(Kundendaten!L1213&gt;=Einstellungen!$C$33,4,IF(Kundendaten!L1213&gt;=Einstellungen!$C$34,3,IF(Kundendaten!L1213&gt;=Einstellungen!$C$35,2,1)))))))</f>
        <v/>
      </c>
      <c r="N1212" s="37" t="str">
        <f>IF(Kundendaten!C1213="","",IF(K1212=-1,"",IF(K1212=0,0,IF(SUM(Einstellungen!$G$15,Einstellungen!$G$24,Einstellungen!$G$32)&lt;&gt;100,"—",ROUND((K1212*Einstellungen!$G$15+L1212*Einstellungen!$G$24+M1212*Einstellungen!$G$32)/100,1)))))</f>
        <v/>
      </c>
      <c r="O1212" s="37" t="str">
        <f>IF(Kundendaten!C1213="","",IF(K1212=-1,"⚠ Datenfehler",IF(K1212=0,"Inaktiv",IF(SUM(Einstellungen!$G$15,Einstellungen!$G$24,Einstellungen!$G$32)&lt;&gt;100,"—",IF(N1212&gt;=4,"Champion",IF(N1212&gt;=3,"Entwicklung",IF(N1212&gt;=2,"Gefährdet","Abwanderung")))))))</f>
        <v/>
      </c>
    </row>
    <row r="1213" spans="2:15" ht="14.25" customHeight="1" x14ac:dyDescent="0.35">
      <c r="B1213" s="37" t="str">
        <f>IF(Kundendaten!C1214="","",Kundendaten!B1214)</f>
        <v/>
      </c>
      <c r="C1213" s="38" t="str">
        <f>IF(Kundendaten!C1214="","",IF(Kundendaten!C1214="","",Kundendaten!C1214))</f>
        <v/>
      </c>
      <c r="D1213" s="38" t="str">
        <f>IF(Kundendaten!C1214="","",IF(Kundendaten!D1214="","",Kundendaten!D1214))</f>
        <v/>
      </c>
      <c r="E1213" s="38" t="str">
        <f>IF(Kundendaten!C1214="","",IF(Kundendaten!E1214="","",Kundendaten!E1214))</f>
        <v/>
      </c>
      <c r="F1213" s="38" t="str">
        <f>IF(Kundendaten!C1214="","",IF(Kundendaten!F1214="","",Kundendaten!F1214))</f>
        <v/>
      </c>
      <c r="G1213" s="37" t="str">
        <f>IF(Kundendaten!C1214="","",IF(Kundendaten!G1214="","",Kundendaten!G1214))</f>
        <v/>
      </c>
      <c r="H1213" s="38" t="str">
        <f>IF(Kundendaten!C1214="","",IF(Kundendaten!H1214="","",Kundendaten!H1214))</f>
        <v/>
      </c>
      <c r="I1213" s="37" t="str">
        <f>IF(Kundendaten!C1214="","",IF(Kundendaten!I1214="","",IF(OR(UPPER(Kundendaten!I1214)="D",UPPER(Kundendaten!I1214)="DE",UPPER(Kundendaten!I1214)="DEU",UPPER(Kundendaten!I1214)="DEUTSCHLAND",UPPER(Kundendaten!I1214)="GERMANY",UPPER(Kundendaten!I1214)="GER"),"",IFERROR(UPPER(VLOOKUP(UPPER(Kundendaten!I1214),Laendercodes!$A:$B,2,FALSE())),UPPER(Kundendaten!I1214)))))</f>
        <v/>
      </c>
      <c r="J1213" s="59" t="str">
        <f>IF(Kundendaten!C1214="","",Einstellungen!$C$9-Kundendaten!J1214)</f>
        <v/>
      </c>
      <c r="K1213" s="37" t="str">
        <f>IF(Kundendaten!C1214="","",IF(J1213&lt;0,-1,IF(J1213&gt;Einstellungen!$C$11,0,IF(J1213&lt;=Einstellungen!$D$15,5,IF(J1213&lt;=Einstellungen!$D$16,4,IF(J1213&lt;=Einstellungen!$D$17,3,IF(J1213&lt;=Einstellungen!$D$18,2,1)))))))</f>
        <v/>
      </c>
      <c r="L1213" s="37" t="str">
        <f>IF(Kundendaten!C1214="","",IF(J1213&lt;0,-1,IF(J1213&gt;Einstellungen!$C$11,0,IF(Kundendaten!K1214&gt;=Einstellungen!$C$24,5,IF(Kundendaten!K1214&gt;=Einstellungen!$C$25,4,IF(Kundendaten!K1214&gt;=Einstellungen!$C$26,3,IF(Kundendaten!K1214&gt;=Einstellungen!$C$27,2,1)))))))</f>
        <v/>
      </c>
      <c r="M1213" s="37" t="str">
        <f>IF(Kundendaten!C1214="","",IF(J1213&lt;0,-1,IF(J1213&gt;Einstellungen!$C$11,0,IF(Kundendaten!L1214&gt;=Einstellungen!$C$32,5,IF(Kundendaten!L1214&gt;=Einstellungen!$C$33,4,IF(Kundendaten!L1214&gt;=Einstellungen!$C$34,3,IF(Kundendaten!L1214&gt;=Einstellungen!$C$35,2,1)))))))</f>
        <v/>
      </c>
      <c r="N1213" s="37" t="str">
        <f>IF(Kundendaten!C1214="","",IF(K1213=-1,"",IF(K1213=0,0,IF(SUM(Einstellungen!$G$15,Einstellungen!$G$24,Einstellungen!$G$32)&lt;&gt;100,"—",ROUND((K1213*Einstellungen!$G$15+L1213*Einstellungen!$G$24+M1213*Einstellungen!$G$32)/100,1)))))</f>
        <v/>
      </c>
      <c r="O1213" s="37" t="str">
        <f>IF(Kundendaten!C1214="","",IF(K1213=-1,"⚠ Datenfehler",IF(K1213=0,"Inaktiv",IF(SUM(Einstellungen!$G$15,Einstellungen!$G$24,Einstellungen!$G$32)&lt;&gt;100,"—",IF(N1213&gt;=4,"Champion",IF(N1213&gt;=3,"Entwicklung",IF(N1213&gt;=2,"Gefährdet","Abwanderung")))))))</f>
        <v/>
      </c>
    </row>
    <row r="1214" spans="2:15" ht="14.25" customHeight="1" x14ac:dyDescent="0.35">
      <c r="B1214" s="37" t="str">
        <f>IF(Kundendaten!C1215="","",Kundendaten!B1215)</f>
        <v/>
      </c>
      <c r="C1214" s="38" t="str">
        <f>IF(Kundendaten!C1215="","",IF(Kundendaten!C1215="","",Kundendaten!C1215))</f>
        <v/>
      </c>
      <c r="D1214" s="38" t="str">
        <f>IF(Kundendaten!C1215="","",IF(Kundendaten!D1215="","",Kundendaten!D1215))</f>
        <v/>
      </c>
      <c r="E1214" s="38" t="str">
        <f>IF(Kundendaten!C1215="","",IF(Kundendaten!E1215="","",Kundendaten!E1215))</f>
        <v/>
      </c>
      <c r="F1214" s="38" t="str">
        <f>IF(Kundendaten!C1215="","",IF(Kundendaten!F1215="","",Kundendaten!F1215))</f>
        <v/>
      </c>
      <c r="G1214" s="37" t="str">
        <f>IF(Kundendaten!C1215="","",IF(Kundendaten!G1215="","",Kundendaten!G1215))</f>
        <v/>
      </c>
      <c r="H1214" s="38" t="str">
        <f>IF(Kundendaten!C1215="","",IF(Kundendaten!H1215="","",Kundendaten!H1215))</f>
        <v/>
      </c>
      <c r="I1214" s="37" t="str">
        <f>IF(Kundendaten!C1215="","",IF(Kundendaten!I1215="","",IF(OR(UPPER(Kundendaten!I1215)="D",UPPER(Kundendaten!I1215)="DE",UPPER(Kundendaten!I1215)="DEU",UPPER(Kundendaten!I1215)="DEUTSCHLAND",UPPER(Kundendaten!I1215)="GERMANY",UPPER(Kundendaten!I1215)="GER"),"",IFERROR(UPPER(VLOOKUP(UPPER(Kundendaten!I1215),Laendercodes!$A:$B,2,FALSE())),UPPER(Kundendaten!I1215)))))</f>
        <v/>
      </c>
      <c r="J1214" s="59" t="str">
        <f>IF(Kundendaten!C1215="","",Einstellungen!$C$9-Kundendaten!J1215)</f>
        <v/>
      </c>
      <c r="K1214" s="37" t="str">
        <f>IF(Kundendaten!C1215="","",IF(J1214&lt;0,-1,IF(J1214&gt;Einstellungen!$C$11,0,IF(J1214&lt;=Einstellungen!$D$15,5,IF(J1214&lt;=Einstellungen!$D$16,4,IF(J1214&lt;=Einstellungen!$D$17,3,IF(J1214&lt;=Einstellungen!$D$18,2,1)))))))</f>
        <v/>
      </c>
      <c r="L1214" s="37" t="str">
        <f>IF(Kundendaten!C1215="","",IF(J1214&lt;0,-1,IF(J1214&gt;Einstellungen!$C$11,0,IF(Kundendaten!K1215&gt;=Einstellungen!$C$24,5,IF(Kundendaten!K1215&gt;=Einstellungen!$C$25,4,IF(Kundendaten!K1215&gt;=Einstellungen!$C$26,3,IF(Kundendaten!K1215&gt;=Einstellungen!$C$27,2,1)))))))</f>
        <v/>
      </c>
      <c r="M1214" s="37" t="str">
        <f>IF(Kundendaten!C1215="","",IF(J1214&lt;0,-1,IF(J1214&gt;Einstellungen!$C$11,0,IF(Kundendaten!L1215&gt;=Einstellungen!$C$32,5,IF(Kundendaten!L1215&gt;=Einstellungen!$C$33,4,IF(Kundendaten!L1215&gt;=Einstellungen!$C$34,3,IF(Kundendaten!L1215&gt;=Einstellungen!$C$35,2,1)))))))</f>
        <v/>
      </c>
      <c r="N1214" s="37" t="str">
        <f>IF(Kundendaten!C1215="","",IF(K1214=-1,"",IF(K1214=0,0,IF(SUM(Einstellungen!$G$15,Einstellungen!$G$24,Einstellungen!$G$32)&lt;&gt;100,"—",ROUND((K1214*Einstellungen!$G$15+L1214*Einstellungen!$G$24+M1214*Einstellungen!$G$32)/100,1)))))</f>
        <v/>
      </c>
      <c r="O1214" s="37" t="str">
        <f>IF(Kundendaten!C1215="","",IF(K1214=-1,"⚠ Datenfehler",IF(K1214=0,"Inaktiv",IF(SUM(Einstellungen!$G$15,Einstellungen!$G$24,Einstellungen!$G$32)&lt;&gt;100,"—",IF(N1214&gt;=4,"Champion",IF(N1214&gt;=3,"Entwicklung",IF(N1214&gt;=2,"Gefährdet","Abwanderung")))))))</f>
        <v/>
      </c>
    </row>
    <row r="1215" spans="2:15" ht="14.25" customHeight="1" x14ac:dyDescent="0.35">
      <c r="B1215" s="37" t="str">
        <f>IF(Kundendaten!C1216="","",Kundendaten!B1216)</f>
        <v/>
      </c>
      <c r="C1215" s="38" t="str">
        <f>IF(Kundendaten!C1216="","",IF(Kundendaten!C1216="","",Kundendaten!C1216))</f>
        <v/>
      </c>
      <c r="D1215" s="38" t="str">
        <f>IF(Kundendaten!C1216="","",IF(Kundendaten!D1216="","",Kundendaten!D1216))</f>
        <v/>
      </c>
      <c r="E1215" s="38" t="str">
        <f>IF(Kundendaten!C1216="","",IF(Kundendaten!E1216="","",Kundendaten!E1216))</f>
        <v/>
      </c>
      <c r="F1215" s="38" t="str">
        <f>IF(Kundendaten!C1216="","",IF(Kundendaten!F1216="","",Kundendaten!F1216))</f>
        <v/>
      </c>
      <c r="G1215" s="37" t="str">
        <f>IF(Kundendaten!C1216="","",IF(Kundendaten!G1216="","",Kundendaten!G1216))</f>
        <v/>
      </c>
      <c r="H1215" s="38" t="str">
        <f>IF(Kundendaten!C1216="","",IF(Kundendaten!H1216="","",Kundendaten!H1216))</f>
        <v/>
      </c>
      <c r="I1215" s="37" t="str">
        <f>IF(Kundendaten!C1216="","",IF(Kundendaten!I1216="","",IF(OR(UPPER(Kundendaten!I1216)="D",UPPER(Kundendaten!I1216)="DE",UPPER(Kundendaten!I1216)="DEU",UPPER(Kundendaten!I1216)="DEUTSCHLAND",UPPER(Kundendaten!I1216)="GERMANY",UPPER(Kundendaten!I1216)="GER"),"",IFERROR(UPPER(VLOOKUP(UPPER(Kundendaten!I1216),Laendercodes!$A:$B,2,FALSE())),UPPER(Kundendaten!I1216)))))</f>
        <v/>
      </c>
      <c r="J1215" s="59" t="str">
        <f>IF(Kundendaten!C1216="","",Einstellungen!$C$9-Kundendaten!J1216)</f>
        <v/>
      </c>
      <c r="K1215" s="37" t="str">
        <f>IF(Kundendaten!C1216="","",IF(J1215&lt;0,-1,IF(J1215&gt;Einstellungen!$C$11,0,IF(J1215&lt;=Einstellungen!$D$15,5,IF(J1215&lt;=Einstellungen!$D$16,4,IF(J1215&lt;=Einstellungen!$D$17,3,IF(J1215&lt;=Einstellungen!$D$18,2,1)))))))</f>
        <v/>
      </c>
      <c r="L1215" s="37" t="str">
        <f>IF(Kundendaten!C1216="","",IF(J1215&lt;0,-1,IF(J1215&gt;Einstellungen!$C$11,0,IF(Kundendaten!K1216&gt;=Einstellungen!$C$24,5,IF(Kundendaten!K1216&gt;=Einstellungen!$C$25,4,IF(Kundendaten!K1216&gt;=Einstellungen!$C$26,3,IF(Kundendaten!K1216&gt;=Einstellungen!$C$27,2,1)))))))</f>
        <v/>
      </c>
      <c r="M1215" s="37" t="str">
        <f>IF(Kundendaten!C1216="","",IF(J1215&lt;0,-1,IF(J1215&gt;Einstellungen!$C$11,0,IF(Kundendaten!L1216&gt;=Einstellungen!$C$32,5,IF(Kundendaten!L1216&gt;=Einstellungen!$C$33,4,IF(Kundendaten!L1216&gt;=Einstellungen!$C$34,3,IF(Kundendaten!L1216&gt;=Einstellungen!$C$35,2,1)))))))</f>
        <v/>
      </c>
      <c r="N1215" s="37" t="str">
        <f>IF(Kundendaten!C1216="","",IF(K1215=-1,"",IF(K1215=0,0,IF(SUM(Einstellungen!$G$15,Einstellungen!$G$24,Einstellungen!$G$32)&lt;&gt;100,"—",ROUND((K1215*Einstellungen!$G$15+L1215*Einstellungen!$G$24+M1215*Einstellungen!$G$32)/100,1)))))</f>
        <v/>
      </c>
      <c r="O1215" s="37" t="str">
        <f>IF(Kundendaten!C1216="","",IF(K1215=-1,"⚠ Datenfehler",IF(K1215=0,"Inaktiv",IF(SUM(Einstellungen!$G$15,Einstellungen!$G$24,Einstellungen!$G$32)&lt;&gt;100,"—",IF(N1215&gt;=4,"Champion",IF(N1215&gt;=3,"Entwicklung",IF(N1215&gt;=2,"Gefährdet","Abwanderung")))))))</f>
        <v/>
      </c>
    </row>
    <row r="1216" spans="2:15" ht="14.25" customHeight="1" x14ac:dyDescent="0.35">
      <c r="B1216" s="37" t="str">
        <f>IF(Kundendaten!C1217="","",Kundendaten!B1217)</f>
        <v/>
      </c>
      <c r="C1216" s="38" t="str">
        <f>IF(Kundendaten!C1217="","",IF(Kundendaten!C1217="","",Kundendaten!C1217))</f>
        <v/>
      </c>
      <c r="D1216" s="38" t="str">
        <f>IF(Kundendaten!C1217="","",IF(Kundendaten!D1217="","",Kundendaten!D1217))</f>
        <v/>
      </c>
      <c r="E1216" s="38" t="str">
        <f>IF(Kundendaten!C1217="","",IF(Kundendaten!E1217="","",Kundendaten!E1217))</f>
        <v/>
      </c>
      <c r="F1216" s="38" t="str">
        <f>IF(Kundendaten!C1217="","",IF(Kundendaten!F1217="","",Kundendaten!F1217))</f>
        <v/>
      </c>
      <c r="G1216" s="37" t="str">
        <f>IF(Kundendaten!C1217="","",IF(Kundendaten!G1217="","",Kundendaten!G1217))</f>
        <v/>
      </c>
      <c r="H1216" s="38" t="str">
        <f>IF(Kundendaten!C1217="","",IF(Kundendaten!H1217="","",Kundendaten!H1217))</f>
        <v/>
      </c>
      <c r="I1216" s="37" t="str">
        <f>IF(Kundendaten!C1217="","",IF(Kundendaten!I1217="","",IF(OR(UPPER(Kundendaten!I1217)="D",UPPER(Kundendaten!I1217)="DE",UPPER(Kundendaten!I1217)="DEU",UPPER(Kundendaten!I1217)="DEUTSCHLAND",UPPER(Kundendaten!I1217)="GERMANY",UPPER(Kundendaten!I1217)="GER"),"",IFERROR(UPPER(VLOOKUP(UPPER(Kundendaten!I1217),Laendercodes!$A:$B,2,FALSE())),UPPER(Kundendaten!I1217)))))</f>
        <v/>
      </c>
      <c r="J1216" s="59" t="str">
        <f>IF(Kundendaten!C1217="","",Einstellungen!$C$9-Kundendaten!J1217)</f>
        <v/>
      </c>
      <c r="K1216" s="37" t="str">
        <f>IF(Kundendaten!C1217="","",IF(J1216&lt;0,-1,IF(J1216&gt;Einstellungen!$C$11,0,IF(J1216&lt;=Einstellungen!$D$15,5,IF(J1216&lt;=Einstellungen!$D$16,4,IF(J1216&lt;=Einstellungen!$D$17,3,IF(J1216&lt;=Einstellungen!$D$18,2,1)))))))</f>
        <v/>
      </c>
      <c r="L1216" s="37" t="str">
        <f>IF(Kundendaten!C1217="","",IF(J1216&lt;0,-1,IF(J1216&gt;Einstellungen!$C$11,0,IF(Kundendaten!K1217&gt;=Einstellungen!$C$24,5,IF(Kundendaten!K1217&gt;=Einstellungen!$C$25,4,IF(Kundendaten!K1217&gt;=Einstellungen!$C$26,3,IF(Kundendaten!K1217&gt;=Einstellungen!$C$27,2,1)))))))</f>
        <v/>
      </c>
      <c r="M1216" s="37" t="str">
        <f>IF(Kundendaten!C1217="","",IF(J1216&lt;0,-1,IF(J1216&gt;Einstellungen!$C$11,0,IF(Kundendaten!L1217&gt;=Einstellungen!$C$32,5,IF(Kundendaten!L1217&gt;=Einstellungen!$C$33,4,IF(Kundendaten!L1217&gt;=Einstellungen!$C$34,3,IF(Kundendaten!L1217&gt;=Einstellungen!$C$35,2,1)))))))</f>
        <v/>
      </c>
      <c r="N1216" s="37" t="str">
        <f>IF(Kundendaten!C1217="","",IF(K1216=-1,"",IF(K1216=0,0,IF(SUM(Einstellungen!$G$15,Einstellungen!$G$24,Einstellungen!$G$32)&lt;&gt;100,"—",ROUND((K1216*Einstellungen!$G$15+L1216*Einstellungen!$G$24+M1216*Einstellungen!$G$32)/100,1)))))</f>
        <v/>
      </c>
      <c r="O1216" s="37" t="str">
        <f>IF(Kundendaten!C1217="","",IF(K1216=-1,"⚠ Datenfehler",IF(K1216=0,"Inaktiv",IF(SUM(Einstellungen!$G$15,Einstellungen!$G$24,Einstellungen!$G$32)&lt;&gt;100,"—",IF(N1216&gt;=4,"Champion",IF(N1216&gt;=3,"Entwicklung",IF(N1216&gt;=2,"Gefährdet","Abwanderung")))))))</f>
        <v/>
      </c>
    </row>
    <row r="1217" spans="2:15" ht="14.25" customHeight="1" x14ac:dyDescent="0.35">
      <c r="B1217" s="37" t="str">
        <f>IF(Kundendaten!C1218="","",Kundendaten!B1218)</f>
        <v/>
      </c>
      <c r="C1217" s="38" t="str">
        <f>IF(Kundendaten!C1218="","",IF(Kundendaten!C1218="","",Kundendaten!C1218))</f>
        <v/>
      </c>
      <c r="D1217" s="38" t="str">
        <f>IF(Kundendaten!C1218="","",IF(Kundendaten!D1218="","",Kundendaten!D1218))</f>
        <v/>
      </c>
      <c r="E1217" s="38" t="str">
        <f>IF(Kundendaten!C1218="","",IF(Kundendaten!E1218="","",Kundendaten!E1218))</f>
        <v/>
      </c>
      <c r="F1217" s="38" t="str">
        <f>IF(Kundendaten!C1218="","",IF(Kundendaten!F1218="","",Kundendaten!F1218))</f>
        <v/>
      </c>
      <c r="G1217" s="37" t="str">
        <f>IF(Kundendaten!C1218="","",IF(Kundendaten!G1218="","",Kundendaten!G1218))</f>
        <v/>
      </c>
      <c r="H1217" s="38" t="str">
        <f>IF(Kundendaten!C1218="","",IF(Kundendaten!H1218="","",Kundendaten!H1218))</f>
        <v/>
      </c>
      <c r="I1217" s="37" t="str">
        <f>IF(Kundendaten!C1218="","",IF(Kundendaten!I1218="","",IF(OR(UPPER(Kundendaten!I1218)="D",UPPER(Kundendaten!I1218)="DE",UPPER(Kundendaten!I1218)="DEU",UPPER(Kundendaten!I1218)="DEUTSCHLAND",UPPER(Kundendaten!I1218)="GERMANY",UPPER(Kundendaten!I1218)="GER"),"",IFERROR(UPPER(VLOOKUP(UPPER(Kundendaten!I1218),Laendercodes!$A:$B,2,FALSE())),UPPER(Kundendaten!I1218)))))</f>
        <v/>
      </c>
      <c r="J1217" s="59" t="str">
        <f>IF(Kundendaten!C1218="","",Einstellungen!$C$9-Kundendaten!J1218)</f>
        <v/>
      </c>
      <c r="K1217" s="37" t="str">
        <f>IF(Kundendaten!C1218="","",IF(J1217&lt;0,-1,IF(J1217&gt;Einstellungen!$C$11,0,IF(J1217&lt;=Einstellungen!$D$15,5,IF(J1217&lt;=Einstellungen!$D$16,4,IF(J1217&lt;=Einstellungen!$D$17,3,IF(J1217&lt;=Einstellungen!$D$18,2,1)))))))</f>
        <v/>
      </c>
      <c r="L1217" s="37" t="str">
        <f>IF(Kundendaten!C1218="","",IF(J1217&lt;0,-1,IF(J1217&gt;Einstellungen!$C$11,0,IF(Kundendaten!K1218&gt;=Einstellungen!$C$24,5,IF(Kundendaten!K1218&gt;=Einstellungen!$C$25,4,IF(Kundendaten!K1218&gt;=Einstellungen!$C$26,3,IF(Kundendaten!K1218&gt;=Einstellungen!$C$27,2,1)))))))</f>
        <v/>
      </c>
      <c r="M1217" s="37" t="str">
        <f>IF(Kundendaten!C1218="","",IF(J1217&lt;0,-1,IF(J1217&gt;Einstellungen!$C$11,0,IF(Kundendaten!L1218&gt;=Einstellungen!$C$32,5,IF(Kundendaten!L1218&gt;=Einstellungen!$C$33,4,IF(Kundendaten!L1218&gt;=Einstellungen!$C$34,3,IF(Kundendaten!L1218&gt;=Einstellungen!$C$35,2,1)))))))</f>
        <v/>
      </c>
      <c r="N1217" s="37" t="str">
        <f>IF(Kundendaten!C1218="","",IF(K1217=-1,"",IF(K1217=0,0,IF(SUM(Einstellungen!$G$15,Einstellungen!$G$24,Einstellungen!$G$32)&lt;&gt;100,"—",ROUND((K1217*Einstellungen!$G$15+L1217*Einstellungen!$G$24+M1217*Einstellungen!$G$32)/100,1)))))</f>
        <v/>
      </c>
      <c r="O1217" s="37" t="str">
        <f>IF(Kundendaten!C1218="","",IF(K1217=-1,"⚠ Datenfehler",IF(K1217=0,"Inaktiv",IF(SUM(Einstellungen!$G$15,Einstellungen!$G$24,Einstellungen!$G$32)&lt;&gt;100,"—",IF(N1217&gt;=4,"Champion",IF(N1217&gt;=3,"Entwicklung",IF(N1217&gt;=2,"Gefährdet","Abwanderung")))))))</f>
        <v/>
      </c>
    </row>
    <row r="1218" spans="2:15" ht="14.25" customHeight="1" x14ac:dyDescent="0.35">
      <c r="B1218" s="37" t="str">
        <f>IF(Kundendaten!C1219="","",Kundendaten!B1219)</f>
        <v/>
      </c>
      <c r="C1218" s="38" t="str">
        <f>IF(Kundendaten!C1219="","",IF(Kundendaten!C1219="","",Kundendaten!C1219))</f>
        <v/>
      </c>
      <c r="D1218" s="38" t="str">
        <f>IF(Kundendaten!C1219="","",IF(Kundendaten!D1219="","",Kundendaten!D1219))</f>
        <v/>
      </c>
      <c r="E1218" s="38" t="str">
        <f>IF(Kundendaten!C1219="","",IF(Kundendaten!E1219="","",Kundendaten!E1219))</f>
        <v/>
      </c>
      <c r="F1218" s="38" t="str">
        <f>IF(Kundendaten!C1219="","",IF(Kundendaten!F1219="","",Kundendaten!F1219))</f>
        <v/>
      </c>
      <c r="G1218" s="37" t="str">
        <f>IF(Kundendaten!C1219="","",IF(Kundendaten!G1219="","",Kundendaten!G1219))</f>
        <v/>
      </c>
      <c r="H1218" s="38" t="str">
        <f>IF(Kundendaten!C1219="","",IF(Kundendaten!H1219="","",Kundendaten!H1219))</f>
        <v/>
      </c>
      <c r="I1218" s="37" t="str">
        <f>IF(Kundendaten!C1219="","",IF(Kundendaten!I1219="","",IF(OR(UPPER(Kundendaten!I1219)="D",UPPER(Kundendaten!I1219)="DE",UPPER(Kundendaten!I1219)="DEU",UPPER(Kundendaten!I1219)="DEUTSCHLAND",UPPER(Kundendaten!I1219)="GERMANY",UPPER(Kundendaten!I1219)="GER"),"",IFERROR(UPPER(VLOOKUP(UPPER(Kundendaten!I1219),Laendercodes!$A:$B,2,FALSE())),UPPER(Kundendaten!I1219)))))</f>
        <v/>
      </c>
      <c r="J1218" s="59" t="str">
        <f>IF(Kundendaten!C1219="","",Einstellungen!$C$9-Kundendaten!J1219)</f>
        <v/>
      </c>
      <c r="K1218" s="37" t="str">
        <f>IF(Kundendaten!C1219="","",IF(J1218&lt;0,-1,IF(J1218&gt;Einstellungen!$C$11,0,IF(J1218&lt;=Einstellungen!$D$15,5,IF(J1218&lt;=Einstellungen!$D$16,4,IF(J1218&lt;=Einstellungen!$D$17,3,IF(J1218&lt;=Einstellungen!$D$18,2,1)))))))</f>
        <v/>
      </c>
      <c r="L1218" s="37" t="str">
        <f>IF(Kundendaten!C1219="","",IF(J1218&lt;0,-1,IF(J1218&gt;Einstellungen!$C$11,0,IF(Kundendaten!K1219&gt;=Einstellungen!$C$24,5,IF(Kundendaten!K1219&gt;=Einstellungen!$C$25,4,IF(Kundendaten!K1219&gt;=Einstellungen!$C$26,3,IF(Kundendaten!K1219&gt;=Einstellungen!$C$27,2,1)))))))</f>
        <v/>
      </c>
      <c r="M1218" s="37" t="str">
        <f>IF(Kundendaten!C1219="","",IF(J1218&lt;0,-1,IF(J1218&gt;Einstellungen!$C$11,0,IF(Kundendaten!L1219&gt;=Einstellungen!$C$32,5,IF(Kundendaten!L1219&gt;=Einstellungen!$C$33,4,IF(Kundendaten!L1219&gt;=Einstellungen!$C$34,3,IF(Kundendaten!L1219&gt;=Einstellungen!$C$35,2,1)))))))</f>
        <v/>
      </c>
      <c r="N1218" s="37" t="str">
        <f>IF(Kundendaten!C1219="","",IF(K1218=-1,"",IF(K1218=0,0,IF(SUM(Einstellungen!$G$15,Einstellungen!$G$24,Einstellungen!$G$32)&lt;&gt;100,"—",ROUND((K1218*Einstellungen!$G$15+L1218*Einstellungen!$G$24+M1218*Einstellungen!$G$32)/100,1)))))</f>
        <v/>
      </c>
      <c r="O1218" s="37" t="str">
        <f>IF(Kundendaten!C1219="","",IF(K1218=-1,"⚠ Datenfehler",IF(K1218=0,"Inaktiv",IF(SUM(Einstellungen!$G$15,Einstellungen!$G$24,Einstellungen!$G$32)&lt;&gt;100,"—",IF(N1218&gt;=4,"Champion",IF(N1218&gt;=3,"Entwicklung",IF(N1218&gt;=2,"Gefährdet","Abwanderung")))))))</f>
        <v/>
      </c>
    </row>
    <row r="1219" spans="2:15" ht="14.25" customHeight="1" x14ac:dyDescent="0.35">
      <c r="B1219" s="37" t="str">
        <f>IF(Kundendaten!C1220="","",Kundendaten!B1220)</f>
        <v/>
      </c>
      <c r="C1219" s="38" t="str">
        <f>IF(Kundendaten!C1220="","",IF(Kundendaten!C1220="","",Kundendaten!C1220))</f>
        <v/>
      </c>
      <c r="D1219" s="38" t="str">
        <f>IF(Kundendaten!C1220="","",IF(Kundendaten!D1220="","",Kundendaten!D1220))</f>
        <v/>
      </c>
      <c r="E1219" s="38" t="str">
        <f>IF(Kundendaten!C1220="","",IF(Kundendaten!E1220="","",Kundendaten!E1220))</f>
        <v/>
      </c>
      <c r="F1219" s="38" t="str">
        <f>IF(Kundendaten!C1220="","",IF(Kundendaten!F1220="","",Kundendaten!F1220))</f>
        <v/>
      </c>
      <c r="G1219" s="37" t="str">
        <f>IF(Kundendaten!C1220="","",IF(Kundendaten!G1220="","",Kundendaten!G1220))</f>
        <v/>
      </c>
      <c r="H1219" s="38" t="str">
        <f>IF(Kundendaten!C1220="","",IF(Kundendaten!H1220="","",Kundendaten!H1220))</f>
        <v/>
      </c>
      <c r="I1219" s="37" t="str">
        <f>IF(Kundendaten!C1220="","",IF(Kundendaten!I1220="","",IF(OR(UPPER(Kundendaten!I1220)="D",UPPER(Kundendaten!I1220)="DE",UPPER(Kundendaten!I1220)="DEU",UPPER(Kundendaten!I1220)="DEUTSCHLAND",UPPER(Kundendaten!I1220)="GERMANY",UPPER(Kundendaten!I1220)="GER"),"",IFERROR(UPPER(VLOOKUP(UPPER(Kundendaten!I1220),Laendercodes!$A:$B,2,FALSE())),UPPER(Kundendaten!I1220)))))</f>
        <v/>
      </c>
      <c r="J1219" s="59" t="str">
        <f>IF(Kundendaten!C1220="","",Einstellungen!$C$9-Kundendaten!J1220)</f>
        <v/>
      </c>
      <c r="K1219" s="37" t="str">
        <f>IF(Kundendaten!C1220="","",IF(J1219&lt;0,-1,IF(J1219&gt;Einstellungen!$C$11,0,IF(J1219&lt;=Einstellungen!$D$15,5,IF(J1219&lt;=Einstellungen!$D$16,4,IF(J1219&lt;=Einstellungen!$D$17,3,IF(J1219&lt;=Einstellungen!$D$18,2,1)))))))</f>
        <v/>
      </c>
      <c r="L1219" s="37" t="str">
        <f>IF(Kundendaten!C1220="","",IF(J1219&lt;0,-1,IF(J1219&gt;Einstellungen!$C$11,0,IF(Kundendaten!K1220&gt;=Einstellungen!$C$24,5,IF(Kundendaten!K1220&gt;=Einstellungen!$C$25,4,IF(Kundendaten!K1220&gt;=Einstellungen!$C$26,3,IF(Kundendaten!K1220&gt;=Einstellungen!$C$27,2,1)))))))</f>
        <v/>
      </c>
      <c r="M1219" s="37" t="str">
        <f>IF(Kundendaten!C1220="","",IF(J1219&lt;0,-1,IF(J1219&gt;Einstellungen!$C$11,0,IF(Kundendaten!L1220&gt;=Einstellungen!$C$32,5,IF(Kundendaten!L1220&gt;=Einstellungen!$C$33,4,IF(Kundendaten!L1220&gt;=Einstellungen!$C$34,3,IF(Kundendaten!L1220&gt;=Einstellungen!$C$35,2,1)))))))</f>
        <v/>
      </c>
      <c r="N1219" s="37" t="str">
        <f>IF(Kundendaten!C1220="","",IF(K1219=-1,"",IF(K1219=0,0,IF(SUM(Einstellungen!$G$15,Einstellungen!$G$24,Einstellungen!$G$32)&lt;&gt;100,"—",ROUND((K1219*Einstellungen!$G$15+L1219*Einstellungen!$G$24+M1219*Einstellungen!$G$32)/100,1)))))</f>
        <v/>
      </c>
      <c r="O1219" s="37" t="str">
        <f>IF(Kundendaten!C1220="","",IF(K1219=-1,"⚠ Datenfehler",IF(K1219=0,"Inaktiv",IF(SUM(Einstellungen!$G$15,Einstellungen!$G$24,Einstellungen!$G$32)&lt;&gt;100,"—",IF(N1219&gt;=4,"Champion",IF(N1219&gt;=3,"Entwicklung",IF(N1219&gt;=2,"Gefährdet","Abwanderung")))))))</f>
        <v/>
      </c>
    </row>
    <row r="1220" spans="2:15" ht="14.25" customHeight="1" x14ac:dyDescent="0.35">
      <c r="B1220" s="37" t="str">
        <f>IF(Kundendaten!C1221="","",Kundendaten!B1221)</f>
        <v/>
      </c>
      <c r="C1220" s="38" t="str">
        <f>IF(Kundendaten!C1221="","",IF(Kundendaten!C1221="","",Kundendaten!C1221))</f>
        <v/>
      </c>
      <c r="D1220" s="38" t="str">
        <f>IF(Kundendaten!C1221="","",IF(Kundendaten!D1221="","",Kundendaten!D1221))</f>
        <v/>
      </c>
      <c r="E1220" s="38" t="str">
        <f>IF(Kundendaten!C1221="","",IF(Kundendaten!E1221="","",Kundendaten!E1221))</f>
        <v/>
      </c>
      <c r="F1220" s="38" t="str">
        <f>IF(Kundendaten!C1221="","",IF(Kundendaten!F1221="","",Kundendaten!F1221))</f>
        <v/>
      </c>
      <c r="G1220" s="37" t="str">
        <f>IF(Kundendaten!C1221="","",IF(Kundendaten!G1221="","",Kundendaten!G1221))</f>
        <v/>
      </c>
      <c r="H1220" s="38" t="str">
        <f>IF(Kundendaten!C1221="","",IF(Kundendaten!H1221="","",Kundendaten!H1221))</f>
        <v/>
      </c>
      <c r="I1220" s="37" t="str">
        <f>IF(Kundendaten!C1221="","",IF(Kundendaten!I1221="","",IF(OR(UPPER(Kundendaten!I1221)="D",UPPER(Kundendaten!I1221)="DE",UPPER(Kundendaten!I1221)="DEU",UPPER(Kundendaten!I1221)="DEUTSCHLAND",UPPER(Kundendaten!I1221)="GERMANY",UPPER(Kundendaten!I1221)="GER"),"",IFERROR(UPPER(VLOOKUP(UPPER(Kundendaten!I1221),Laendercodes!$A:$B,2,FALSE())),UPPER(Kundendaten!I1221)))))</f>
        <v/>
      </c>
      <c r="J1220" s="59" t="str">
        <f>IF(Kundendaten!C1221="","",Einstellungen!$C$9-Kundendaten!J1221)</f>
        <v/>
      </c>
      <c r="K1220" s="37" t="str">
        <f>IF(Kundendaten!C1221="","",IF(J1220&lt;0,-1,IF(J1220&gt;Einstellungen!$C$11,0,IF(J1220&lt;=Einstellungen!$D$15,5,IF(J1220&lt;=Einstellungen!$D$16,4,IF(J1220&lt;=Einstellungen!$D$17,3,IF(J1220&lt;=Einstellungen!$D$18,2,1)))))))</f>
        <v/>
      </c>
      <c r="L1220" s="37" t="str">
        <f>IF(Kundendaten!C1221="","",IF(J1220&lt;0,-1,IF(J1220&gt;Einstellungen!$C$11,0,IF(Kundendaten!K1221&gt;=Einstellungen!$C$24,5,IF(Kundendaten!K1221&gt;=Einstellungen!$C$25,4,IF(Kundendaten!K1221&gt;=Einstellungen!$C$26,3,IF(Kundendaten!K1221&gt;=Einstellungen!$C$27,2,1)))))))</f>
        <v/>
      </c>
      <c r="M1220" s="37" t="str">
        <f>IF(Kundendaten!C1221="","",IF(J1220&lt;0,-1,IF(J1220&gt;Einstellungen!$C$11,0,IF(Kundendaten!L1221&gt;=Einstellungen!$C$32,5,IF(Kundendaten!L1221&gt;=Einstellungen!$C$33,4,IF(Kundendaten!L1221&gt;=Einstellungen!$C$34,3,IF(Kundendaten!L1221&gt;=Einstellungen!$C$35,2,1)))))))</f>
        <v/>
      </c>
      <c r="N1220" s="37" t="str">
        <f>IF(Kundendaten!C1221="","",IF(K1220=-1,"",IF(K1220=0,0,IF(SUM(Einstellungen!$G$15,Einstellungen!$G$24,Einstellungen!$G$32)&lt;&gt;100,"—",ROUND((K1220*Einstellungen!$G$15+L1220*Einstellungen!$G$24+M1220*Einstellungen!$G$32)/100,1)))))</f>
        <v/>
      </c>
      <c r="O1220" s="37" t="str">
        <f>IF(Kundendaten!C1221="","",IF(K1220=-1,"⚠ Datenfehler",IF(K1220=0,"Inaktiv",IF(SUM(Einstellungen!$G$15,Einstellungen!$G$24,Einstellungen!$G$32)&lt;&gt;100,"—",IF(N1220&gt;=4,"Champion",IF(N1220&gt;=3,"Entwicklung",IF(N1220&gt;=2,"Gefährdet","Abwanderung")))))))</f>
        <v/>
      </c>
    </row>
    <row r="1221" spans="2:15" ht="14.25" customHeight="1" x14ac:dyDescent="0.35">
      <c r="B1221" s="37" t="str">
        <f>IF(Kundendaten!C1222="","",Kundendaten!B1222)</f>
        <v/>
      </c>
      <c r="C1221" s="38" t="str">
        <f>IF(Kundendaten!C1222="","",IF(Kundendaten!C1222="","",Kundendaten!C1222))</f>
        <v/>
      </c>
      <c r="D1221" s="38" t="str">
        <f>IF(Kundendaten!C1222="","",IF(Kundendaten!D1222="","",Kundendaten!D1222))</f>
        <v/>
      </c>
      <c r="E1221" s="38" t="str">
        <f>IF(Kundendaten!C1222="","",IF(Kundendaten!E1222="","",Kundendaten!E1222))</f>
        <v/>
      </c>
      <c r="F1221" s="38" t="str">
        <f>IF(Kundendaten!C1222="","",IF(Kundendaten!F1222="","",Kundendaten!F1222))</f>
        <v/>
      </c>
      <c r="G1221" s="37" t="str">
        <f>IF(Kundendaten!C1222="","",IF(Kundendaten!G1222="","",Kundendaten!G1222))</f>
        <v/>
      </c>
      <c r="H1221" s="38" t="str">
        <f>IF(Kundendaten!C1222="","",IF(Kundendaten!H1222="","",Kundendaten!H1222))</f>
        <v/>
      </c>
      <c r="I1221" s="37" t="str">
        <f>IF(Kundendaten!C1222="","",IF(Kundendaten!I1222="","",IF(OR(UPPER(Kundendaten!I1222)="D",UPPER(Kundendaten!I1222)="DE",UPPER(Kundendaten!I1222)="DEU",UPPER(Kundendaten!I1222)="DEUTSCHLAND",UPPER(Kundendaten!I1222)="GERMANY",UPPER(Kundendaten!I1222)="GER"),"",IFERROR(UPPER(VLOOKUP(UPPER(Kundendaten!I1222),Laendercodes!$A:$B,2,FALSE())),UPPER(Kundendaten!I1222)))))</f>
        <v/>
      </c>
      <c r="J1221" s="59" t="str">
        <f>IF(Kundendaten!C1222="","",Einstellungen!$C$9-Kundendaten!J1222)</f>
        <v/>
      </c>
      <c r="K1221" s="37" t="str">
        <f>IF(Kundendaten!C1222="","",IF(J1221&lt;0,-1,IF(J1221&gt;Einstellungen!$C$11,0,IF(J1221&lt;=Einstellungen!$D$15,5,IF(J1221&lt;=Einstellungen!$D$16,4,IF(J1221&lt;=Einstellungen!$D$17,3,IF(J1221&lt;=Einstellungen!$D$18,2,1)))))))</f>
        <v/>
      </c>
      <c r="L1221" s="37" t="str">
        <f>IF(Kundendaten!C1222="","",IF(J1221&lt;0,-1,IF(J1221&gt;Einstellungen!$C$11,0,IF(Kundendaten!K1222&gt;=Einstellungen!$C$24,5,IF(Kundendaten!K1222&gt;=Einstellungen!$C$25,4,IF(Kundendaten!K1222&gt;=Einstellungen!$C$26,3,IF(Kundendaten!K1222&gt;=Einstellungen!$C$27,2,1)))))))</f>
        <v/>
      </c>
      <c r="M1221" s="37" t="str">
        <f>IF(Kundendaten!C1222="","",IF(J1221&lt;0,-1,IF(J1221&gt;Einstellungen!$C$11,0,IF(Kundendaten!L1222&gt;=Einstellungen!$C$32,5,IF(Kundendaten!L1222&gt;=Einstellungen!$C$33,4,IF(Kundendaten!L1222&gt;=Einstellungen!$C$34,3,IF(Kundendaten!L1222&gt;=Einstellungen!$C$35,2,1)))))))</f>
        <v/>
      </c>
      <c r="N1221" s="37" t="str">
        <f>IF(Kundendaten!C1222="","",IF(K1221=-1,"",IF(K1221=0,0,IF(SUM(Einstellungen!$G$15,Einstellungen!$G$24,Einstellungen!$G$32)&lt;&gt;100,"—",ROUND((K1221*Einstellungen!$G$15+L1221*Einstellungen!$G$24+M1221*Einstellungen!$G$32)/100,1)))))</f>
        <v/>
      </c>
      <c r="O1221" s="37" t="str">
        <f>IF(Kundendaten!C1222="","",IF(K1221=-1,"⚠ Datenfehler",IF(K1221=0,"Inaktiv",IF(SUM(Einstellungen!$G$15,Einstellungen!$G$24,Einstellungen!$G$32)&lt;&gt;100,"—",IF(N1221&gt;=4,"Champion",IF(N1221&gt;=3,"Entwicklung",IF(N1221&gt;=2,"Gefährdet","Abwanderung")))))))</f>
        <v/>
      </c>
    </row>
    <row r="1222" spans="2:15" ht="14.25" customHeight="1" x14ac:dyDescent="0.35">
      <c r="B1222" s="37" t="str">
        <f>IF(Kundendaten!C1223="","",Kundendaten!B1223)</f>
        <v/>
      </c>
      <c r="C1222" s="38" t="str">
        <f>IF(Kundendaten!C1223="","",IF(Kundendaten!C1223="","",Kundendaten!C1223))</f>
        <v/>
      </c>
      <c r="D1222" s="38" t="str">
        <f>IF(Kundendaten!C1223="","",IF(Kundendaten!D1223="","",Kundendaten!D1223))</f>
        <v/>
      </c>
      <c r="E1222" s="38" t="str">
        <f>IF(Kundendaten!C1223="","",IF(Kundendaten!E1223="","",Kundendaten!E1223))</f>
        <v/>
      </c>
      <c r="F1222" s="38" t="str">
        <f>IF(Kundendaten!C1223="","",IF(Kundendaten!F1223="","",Kundendaten!F1223))</f>
        <v/>
      </c>
      <c r="G1222" s="37" t="str">
        <f>IF(Kundendaten!C1223="","",IF(Kundendaten!G1223="","",Kundendaten!G1223))</f>
        <v/>
      </c>
      <c r="H1222" s="38" t="str">
        <f>IF(Kundendaten!C1223="","",IF(Kundendaten!H1223="","",Kundendaten!H1223))</f>
        <v/>
      </c>
      <c r="I1222" s="37" t="str">
        <f>IF(Kundendaten!C1223="","",IF(Kundendaten!I1223="","",IF(OR(UPPER(Kundendaten!I1223)="D",UPPER(Kundendaten!I1223)="DE",UPPER(Kundendaten!I1223)="DEU",UPPER(Kundendaten!I1223)="DEUTSCHLAND",UPPER(Kundendaten!I1223)="GERMANY",UPPER(Kundendaten!I1223)="GER"),"",IFERROR(UPPER(VLOOKUP(UPPER(Kundendaten!I1223),Laendercodes!$A:$B,2,FALSE())),UPPER(Kundendaten!I1223)))))</f>
        <v/>
      </c>
      <c r="J1222" s="59" t="str">
        <f>IF(Kundendaten!C1223="","",Einstellungen!$C$9-Kundendaten!J1223)</f>
        <v/>
      </c>
      <c r="K1222" s="37" t="str">
        <f>IF(Kundendaten!C1223="","",IF(J1222&lt;0,-1,IF(J1222&gt;Einstellungen!$C$11,0,IF(J1222&lt;=Einstellungen!$D$15,5,IF(J1222&lt;=Einstellungen!$D$16,4,IF(J1222&lt;=Einstellungen!$D$17,3,IF(J1222&lt;=Einstellungen!$D$18,2,1)))))))</f>
        <v/>
      </c>
      <c r="L1222" s="37" t="str">
        <f>IF(Kundendaten!C1223="","",IF(J1222&lt;0,-1,IF(J1222&gt;Einstellungen!$C$11,0,IF(Kundendaten!K1223&gt;=Einstellungen!$C$24,5,IF(Kundendaten!K1223&gt;=Einstellungen!$C$25,4,IF(Kundendaten!K1223&gt;=Einstellungen!$C$26,3,IF(Kundendaten!K1223&gt;=Einstellungen!$C$27,2,1)))))))</f>
        <v/>
      </c>
      <c r="M1222" s="37" t="str">
        <f>IF(Kundendaten!C1223="","",IF(J1222&lt;0,-1,IF(J1222&gt;Einstellungen!$C$11,0,IF(Kundendaten!L1223&gt;=Einstellungen!$C$32,5,IF(Kundendaten!L1223&gt;=Einstellungen!$C$33,4,IF(Kundendaten!L1223&gt;=Einstellungen!$C$34,3,IF(Kundendaten!L1223&gt;=Einstellungen!$C$35,2,1)))))))</f>
        <v/>
      </c>
      <c r="N1222" s="37" t="str">
        <f>IF(Kundendaten!C1223="","",IF(K1222=-1,"",IF(K1222=0,0,IF(SUM(Einstellungen!$G$15,Einstellungen!$G$24,Einstellungen!$G$32)&lt;&gt;100,"—",ROUND((K1222*Einstellungen!$G$15+L1222*Einstellungen!$G$24+M1222*Einstellungen!$G$32)/100,1)))))</f>
        <v/>
      </c>
      <c r="O1222" s="37" t="str">
        <f>IF(Kundendaten!C1223="","",IF(K1222=-1,"⚠ Datenfehler",IF(K1222=0,"Inaktiv",IF(SUM(Einstellungen!$G$15,Einstellungen!$G$24,Einstellungen!$G$32)&lt;&gt;100,"—",IF(N1222&gt;=4,"Champion",IF(N1222&gt;=3,"Entwicklung",IF(N1222&gt;=2,"Gefährdet","Abwanderung")))))))</f>
        <v/>
      </c>
    </row>
    <row r="1223" spans="2:15" ht="14.25" customHeight="1" x14ac:dyDescent="0.35">
      <c r="B1223" s="37" t="str">
        <f>IF(Kundendaten!C1224="","",Kundendaten!B1224)</f>
        <v/>
      </c>
      <c r="C1223" s="38" t="str">
        <f>IF(Kundendaten!C1224="","",IF(Kundendaten!C1224="","",Kundendaten!C1224))</f>
        <v/>
      </c>
      <c r="D1223" s="38" t="str">
        <f>IF(Kundendaten!C1224="","",IF(Kundendaten!D1224="","",Kundendaten!D1224))</f>
        <v/>
      </c>
      <c r="E1223" s="38" t="str">
        <f>IF(Kundendaten!C1224="","",IF(Kundendaten!E1224="","",Kundendaten!E1224))</f>
        <v/>
      </c>
      <c r="F1223" s="38" t="str">
        <f>IF(Kundendaten!C1224="","",IF(Kundendaten!F1224="","",Kundendaten!F1224))</f>
        <v/>
      </c>
      <c r="G1223" s="37" t="str">
        <f>IF(Kundendaten!C1224="","",IF(Kundendaten!G1224="","",Kundendaten!G1224))</f>
        <v/>
      </c>
      <c r="H1223" s="38" t="str">
        <f>IF(Kundendaten!C1224="","",IF(Kundendaten!H1224="","",Kundendaten!H1224))</f>
        <v/>
      </c>
      <c r="I1223" s="37" t="str">
        <f>IF(Kundendaten!C1224="","",IF(Kundendaten!I1224="","",IF(OR(UPPER(Kundendaten!I1224)="D",UPPER(Kundendaten!I1224)="DE",UPPER(Kundendaten!I1224)="DEU",UPPER(Kundendaten!I1224)="DEUTSCHLAND",UPPER(Kundendaten!I1224)="GERMANY",UPPER(Kundendaten!I1224)="GER"),"",IFERROR(UPPER(VLOOKUP(UPPER(Kundendaten!I1224),Laendercodes!$A:$B,2,FALSE())),UPPER(Kundendaten!I1224)))))</f>
        <v/>
      </c>
      <c r="J1223" s="59" t="str">
        <f>IF(Kundendaten!C1224="","",Einstellungen!$C$9-Kundendaten!J1224)</f>
        <v/>
      </c>
      <c r="K1223" s="37" t="str">
        <f>IF(Kundendaten!C1224="","",IF(J1223&lt;0,-1,IF(J1223&gt;Einstellungen!$C$11,0,IF(J1223&lt;=Einstellungen!$D$15,5,IF(J1223&lt;=Einstellungen!$D$16,4,IF(J1223&lt;=Einstellungen!$D$17,3,IF(J1223&lt;=Einstellungen!$D$18,2,1)))))))</f>
        <v/>
      </c>
      <c r="L1223" s="37" t="str">
        <f>IF(Kundendaten!C1224="","",IF(J1223&lt;0,-1,IF(J1223&gt;Einstellungen!$C$11,0,IF(Kundendaten!K1224&gt;=Einstellungen!$C$24,5,IF(Kundendaten!K1224&gt;=Einstellungen!$C$25,4,IF(Kundendaten!K1224&gt;=Einstellungen!$C$26,3,IF(Kundendaten!K1224&gt;=Einstellungen!$C$27,2,1)))))))</f>
        <v/>
      </c>
      <c r="M1223" s="37" t="str">
        <f>IF(Kundendaten!C1224="","",IF(J1223&lt;0,-1,IF(J1223&gt;Einstellungen!$C$11,0,IF(Kundendaten!L1224&gt;=Einstellungen!$C$32,5,IF(Kundendaten!L1224&gt;=Einstellungen!$C$33,4,IF(Kundendaten!L1224&gt;=Einstellungen!$C$34,3,IF(Kundendaten!L1224&gt;=Einstellungen!$C$35,2,1)))))))</f>
        <v/>
      </c>
      <c r="N1223" s="37" t="str">
        <f>IF(Kundendaten!C1224="","",IF(K1223=-1,"",IF(K1223=0,0,IF(SUM(Einstellungen!$G$15,Einstellungen!$G$24,Einstellungen!$G$32)&lt;&gt;100,"—",ROUND((K1223*Einstellungen!$G$15+L1223*Einstellungen!$G$24+M1223*Einstellungen!$G$32)/100,1)))))</f>
        <v/>
      </c>
      <c r="O1223" s="37" t="str">
        <f>IF(Kundendaten!C1224="","",IF(K1223=-1,"⚠ Datenfehler",IF(K1223=0,"Inaktiv",IF(SUM(Einstellungen!$G$15,Einstellungen!$G$24,Einstellungen!$G$32)&lt;&gt;100,"—",IF(N1223&gt;=4,"Champion",IF(N1223&gt;=3,"Entwicklung",IF(N1223&gt;=2,"Gefährdet","Abwanderung")))))))</f>
        <v/>
      </c>
    </row>
    <row r="1224" spans="2:15" ht="14.25" customHeight="1" x14ac:dyDescent="0.35">
      <c r="B1224" s="37" t="str">
        <f>IF(Kundendaten!C1225="","",Kundendaten!B1225)</f>
        <v/>
      </c>
      <c r="C1224" s="38" t="str">
        <f>IF(Kundendaten!C1225="","",IF(Kundendaten!C1225="","",Kundendaten!C1225))</f>
        <v/>
      </c>
      <c r="D1224" s="38" t="str">
        <f>IF(Kundendaten!C1225="","",IF(Kundendaten!D1225="","",Kundendaten!D1225))</f>
        <v/>
      </c>
      <c r="E1224" s="38" t="str">
        <f>IF(Kundendaten!C1225="","",IF(Kundendaten!E1225="","",Kundendaten!E1225))</f>
        <v/>
      </c>
      <c r="F1224" s="38" t="str">
        <f>IF(Kundendaten!C1225="","",IF(Kundendaten!F1225="","",Kundendaten!F1225))</f>
        <v/>
      </c>
      <c r="G1224" s="37" t="str">
        <f>IF(Kundendaten!C1225="","",IF(Kundendaten!G1225="","",Kundendaten!G1225))</f>
        <v/>
      </c>
      <c r="H1224" s="38" t="str">
        <f>IF(Kundendaten!C1225="","",IF(Kundendaten!H1225="","",Kundendaten!H1225))</f>
        <v/>
      </c>
      <c r="I1224" s="37" t="str">
        <f>IF(Kundendaten!C1225="","",IF(Kundendaten!I1225="","",IF(OR(UPPER(Kundendaten!I1225)="D",UPPER(Kundendaten!I1225)="DE",UPPER(Kundendaten!I1225)="DEU",UPPER(Kundendaten!I1225)="DEUTSCHLAND",UPPER(Kundendaten!I1225)="GERMANY",UPPER(Kundendaten!I1225)="GER"),"",IFERROR(UPPER(VLOOKUP(UPPER(Kundendaten!I1225),Laendercodes!$A:$B,2,FALSE())),UPPER(Kundendaten!I1225)))))</f>
        <v/>
      </c>
      <c r="J1224" s="59" t="str">
        <f>IF(Kundendaten!C1225="","",Einstellungen!$C$9-Kundendaten!J1225)</f>
        <v/>
      </c>
      <c r="K1224" s="37" t="str">
        <f>IF(Kundendaten!C1225="","",IF(J1224&lt;0,-1,IF(J1224&gt;Einstellungen!$C$11,0,IF(J1224&lt;=Einstellungen!$D$15,5,IF(J1224&lt;=Einstellungen!$D$16,4,IF(J1224&lt;=Einstellungen!$D$17,3,IF(J1224&lt;=Einstellungen!$D$18,2,1)))))))</f>
        <v/>
      </c>
      <c r="L1224" s="37" t="str">
        <f>IF(Kundendaten!C1225="","",IF(J1224&lt;0,-1,IF(J1224&gt;Einstellungen!$C$11,0,IF(Kundendaten!K1225&gt;=Einstellungen!$C$24,5,IF(Kundendaten!K1225&gt;=Einstellungen!$C$25,4,IF(Kundendaten!K1225&gt;=Einstellungen!$C$26,3,IF(Kundendaten!K1225&gt;=Einstellungen!$C$27,2,1)))))))</f>
        <v/>
      </c>
      <c r="M1224" s="37" t="str">
        <f>IF(Kundendaten!C1225="","",IF(J1224&lt;0,-1,IF(J1224&gt;Einstellungen!$C$11,0,IF(Kundendaten!L1225&gt;=Einstellungen!$C$32,5,IF(Kundendaten!L1225&gt;=Einstellungen!$C$33,4,IF(Kundendaten!L1225&gt;=Einstellungen!$C$34,3,IF(Kundendaten!L1225&gt;=Einstellungen!$C$35,2,1)))))))</f>
        <v/>
      </c>
      <c r="N1224" s="37" t="str">
        <f>IF(Kundendaten!C1225="","",IF(K1224=-1,"",IF(K1224=0,0,IF(SUM(Einstellungen!$G$15,Einstellungen!$G$24,Einstellungen!$G$32)&lt;&gt;100,"—",ROUND((K1224*Einstellungen!$G$15+L1224*Einstellungen!$G$24+M1224*Einstellungen!$G$32)/100,1)))))</f>
        <v/>
      </c>
      <c r="O1224" s="37" t="str">
        <f>IF(Kundendaten!C1225="","",IF(K1224=-1,"⚠ Datenfehler",IF(K1224=0,"Inaktiv",IF(SUM(Einstellungen!$G$15,Einstellungen!$G$24,Einstellungen!$G$32)&lt;&gt;100,"—",IF(N1224&gt;=4,"Champion",IF(N1224&gt;=3,"Entwicklung",IF(N1224&gt;=2,"Gefährdet","Abwanderung")))))))</f>
        <v/>
      </c>
    </row>
    <row r="1225" spans="2:15" ht="14.25" customHeight="1" x14ac:dyDescent="0.35">
      <c r="B1225" s="37" t="str">
        <f>IF(Kundendaten!C1226="","",Kundendaten!B1226)</f>
        <v/>
      </c>
      <c r="C1225" s="38" t="str">
        <f>IF(Kundendaten!C1226="","",IF(Kundendaten!C1226="","",Kundendaten!C1226))</f>
        <v/>
      </c>
      <c r="D1225" s="38" t="str">
        <f>IF(Kundendaten!C1226="","",IF(Kundendaten!D1226="","",Kundendaten!D1226))</f>
        <v/>
      </c>
      <c r="E1225" s="38" t="str">
        <f>IF(Kundendaten!C1226="","",IF(Kundendaten!E1226="","",Kundendaten!E1226))</f>
        <v/>
      </c>
      <c r="F1225" s="38" t="str">
        <f>IF(Kundendaten!C1226="","",IF(Kundendaten!F1226="","",Kundendaten!F1226))</f>
        <v/>
      </c>
      <c r="G1225" s="37" t="str">
        <f>IF(Kundendaten!C1226="","",IF(Kundendaten!G1226="","",Kundendaten!G1226))</f>
        <v/>
      </c>
      <c r="H1225" s="38" t="str">
        <f>IF(Kundendaten!C1226="","",IF(Kundendaten!H1226="","",Kundendaten!H1226))</f>
        <v/>
      </c>
      <c r="I1225" s="37" t="str">
        <f>IF(Kundendaten!C1226="","",IF(Kundendaten!I1226="","",IF(OR(UPPER(Kundendaten!I1226)="D",UPPER(Kundendaten!I1226)="DE",UPPER(Kundendaten!I1226)="DEU",UPPER(Kundendaten!I1226)="DEUTSCHLAND",UPPER(Kundendaten!I1226)="GERMANY",UPPER(Kundendaten!I1226)="GER"),"",IFERROR(UPPER(VLOOKUP(UPPER(Kundendaten!I1226),Laendercodes!$A:$B,2,FALSE())),UPPER(Kundendaten!I1226)))))</f>
        <v/>
      </c>
      <c r="J1225" s="59" t="str">
        <f>IF(Kundendaten!C1226="","",Einstellungen!$C$9-Kundendaten!J1226)</f>
        <v/>
      </c>
      <c r="K1225" s="37" t="str">
        <f>IF(Kundendaten!C1226="","",IF(J1225&lt;0,-1,IF(J1225&gt;Einstellungen!$C$11,0,IF(J1225&lt;=Einstellungen!$D$15,5,IF(J1225&lt;=Einstellungen!$D$16,4,IF(J1225&lt;=Einstellungen!$D$17,3,IF(J1225&lt;=Einstellungen!$D$18,2,1)))))))</f>
        <v/>
      </c>
      <c r="L1225" s="37" t="str">
        <f>IF(Kundendaten!C1226="","",IF(J1225&lt;0,-1,IF(J1225&gt;Einstellungen!$C$11,0,IF(Kundendaten!K1226&gt;=Einstellungen!$C$24,5,IF(Kundendaten!K1226&gt;=Einstellungen!$C$25,4,IF(Kundendaten!K1226&gt;=Einstellungen!$C$26,3,IF(Kundendaten!K1226&gt;=Einstellungen!$C$27,2,1)))))))</f>
        <v/>
      </c>
      <c r="M1225" s="37" t="str">
        <f>IF(Kundendaten!C1226="","",IF(J1225&lt;0,-1,IF(J1225&gt;Einstellungen!$C$11,0,IF(Kundendaten!L1226&gt;=Einstellungen!$C$32,5,IF(Kundendaten!L1226&gt;=Einstellungen!$C$33,4,IF(Kundendaten!L1226&gt;=Einstellungen!$C$34,3,IF(Kundendaten!L1226&gt;=Einstellungen!$C$35,2,1)))))))</f>
        <v/>
      </c>
      <c r="N1225" s="37" t="str">
        <f>IF(Kundendaten!C1226="","",IF(K1225=-1,"",IF(K1225=0,0,IF(SUM(Einstellungen!$G$15,Einstellungen!$G$24,Einstellungen!$G$32)&lt;&gt;100,"—",ROUND((K1225*Einstellungen!$G$15+L1225*Einstellungen!$G$24+M1225*Einstellungen!$G$32)/100,1)))))</f>
        <v/>
      </c>
      <c r="O1225" s="37" t="str">
        <f>IF(Kundendaten!C1226="","",IF(K1225=-1,"⚠ Datenfehler",IF(K1225=0,"Inaktiv",IF(SUM(Einstellungen!$G$15,Einstellungen!$G$24,Einstellungen!$G$32)&lt;&gt;100,"—",IF(N1225&gt;=4,"Champion",IF(N1225&gt;=3,"Entwicklung",IF(N1225&gt;=2,"Gefährdet","Abwanderung")))))))</f>
        <v/>
      </c>
    </row>
    <row r="1226" spans="2:15" ht="14.25" customHeight="1" x14ac:dyDescent="0.35">
      <c r="B1226" s="37" t="str">
        <f>IF(Kundendaten!C1227="","",Kundendaten!B1227)</f>
        <v/>
      </c>
      <c r="C1226" s="38" t="str">
        <f>IF(Kundendaten!C1227="","",IF(Kundendaten!C1227="","",Kundendaten!C1227))</f>
        <v/>
      </c>
      <c r="D1226" s="38" t="str">
        <f>IF(Kundendaten!C1227="","",IF(Kundendaten!D1227="","",Kundendaten!D1227))</f>
        <v/>
      </c>
      <c r="E1226" s="38" t="str">
        <f>IF(Kundendaten!C1227="","",IF(Kundendaten!E1227="","",Kundendaten!E1227))</f>
        <v/>
      </c>
      <c r="F1226" s="38" t="str">
        <f>IF(Kundendaten!C1227="","",IF(Kundendaten!F1227="","",Kundendaten!F1227))</f>
        <v/>
      </c>
      <c r="G1226" s="37" t="str">
        <f>IF(Kundendaten!C1227="","",IF(Kundendaten!G1227="","",Kundendaten!G1227))</f>
        <v/>
      </c>
      <c r="H1226" s="38" t="str">
        <f>IF(Kundendaten!C1227="","",IF(Kundendaten!H1227="","",Kundendaten!H1227))</f>
        <v/>
      </c>
      <c r="I1226" s="37" t="str">
        <f>IF(Kundendaten!C1227="","",IF(Kundendaten!I1227="","",IF(OR(UPPER(Kundendaten!I1227)="D",UPPER(Kundendaten!I1227)="DE",UPPER(Kundendaten!I1227)="DEU",UPPER(Kundendaten!I1227)="DEUTSCHLAND",UPPER(Kundendaten!I1227)="GERMANY",UPPER(Kundendaten!I1227)="GER"),"",IFERROR(UPPER(VLOOKUP(UPPER(Kundendaten!I1227),Laendercodes!$A:$B,2,FALSE())),UPPER(Kundendaten!I1227)))))</f>
        <v/>
      </c>
      <c r="J1226" s="59" t="str">
        <f>IF(Kundendaten!C1227="","",Einstellungen!$C$9-Kundendaten!J1227)</f>
        <v/>
      </c>
      <c r="K1226" s="37" t="str">
        <f>IF(Kundendaten!C1227="","",IF(J1226&lt;0,-1,IF(J1226&gt;Einstellungen!$C$11,0,IF(J1226&lt;=Einstellungen!$D$15,5,IF(J1226&lt;=Einstellungen!$D$16,4,IF(J1226&lt;=Einstellungen!$D$17,3,IF(J1226&lt;=Einstellungen!$D$18,2,1)))))))</f>
        <v/>
      </c>
      <c r="L1226" s="37" t="str">
        <f>IF(Kundendaten!C1227="","",IF(J1226&lt;0,-1,IF(J1226&gt;Einstellungen!$C$11,0,IF(Kundendaten!K1227&gt;=Einstellungen!$C$24,5,IF(Kundendaten!K1227&gt;=Einstellungen!$C$25,4,IF(Kundendaten!K1227&gt;=Einstellungen!$C$26,3,IF(Kundendaten!K1227&gt;=Einstellungen!$C$27,2,1)))))))</f>
        <v/>
      </c>
      <c r="M1226" s="37" t="str">
        <f>IF(Kundendaten!C1227="","",IF(J1226&lt;0,-1,IF(J1226&gt;Einstellungen!$C$11,0,IF(Kundendaten!L1227&gt;=Einstellungen!$C$32,5,IF(Kundendaten!L1227&gt;=Einstellungen!$C$33,4,IF(Kundendaten!L1227&gt;=Einstellungen!$C$34,3,IF(Kundendaten!L1227&gt;=Einstellungen!$C$35,2,1)))))))</f>
        <v/>
      </c>
      <c r="N1226" s="37" t="str">
        <f>IF(Kundendaten!C1227="","",IF(K1226=-1,"",IF(K1226=0,0,IF(SUM(Einstellungen!$G$15,Einstellungen!$G$24,Einstellungen!$G$32)&lt;&gt;100,"—",ROUND((K1226*Einstellungen!$G$15+L1226*Einstellungen!$G$24+M1226*Einstellungen!$G$32)/100,1)))))</f>
        <v/>
      </c>
      <c r="O1226" s="37" t="str">
        <f>IF(Kundendaten!C1227="","",IF(K1226=-1,"⚠ Datenfehler",IF(K1226=0,"Inaktiv",IF(SUM(Einstellungen!$G$15,Einstellungen!$G$24,Einstellungen!$G$32)&lt;&gt;100,"—",IF(N1226&gt;=4,"Champion",IF(N1226&gt;=3,"Entwicklung",IF(N1226&gt;=2,"Gefährdet","Abwanderung")))))))</f>
        <v/>
      </c>
    </row>
    <row r="1227" spans="2:15" ht="14.25" customHeight="1" x14ac:dyDescent="0.35">
      <c r="B1227" s="37" t="str">
        <f>IF(Kundendaten!C1228="","",Kundendaten!B1228)</f>
        <v/>
      </c>
      <c r="C1227" s="38" t="str">
        <f>IF(Kundendaten!C1228="","",IF(Kundendaten!C1228="","",Kundendaten!C1228))</f>
        <v/>
      </c>
      <c r="D1227" s="38" t="str">
        <f>IF(Kundendaten!C1228="","",IF(Kundendaten!D1228="","",Kundendaten!D1228))</f>
        <v/>
      </c>
      <c r="E1227" s="38" t="str">
        <f>IF(Kundendaten!C1228="","",IF(Kundendaten!E1228="","",Kundendaten!E1228))</f>
        <v/>
      </c>
      <c r="F1227" s="38" t="str">
        <f>IF(Kundendaten!C1228="","",IF(Kundendaten!F1228="","",Kundendaten!F1228))</f>
        <v/>
      </c>
      <c r="G1227" s="37" t="str">
        <f>IF(Kundendaten!C1228="","",IF(Kundendaten!G1228="","",Kundendaten!G1228))</f>
        <v/>
      </c>
      <c r="H1227" s="38" t="str">
        <f>IF(Kundendaten!C1228="","",IF(Kundendaten!H1228="","",Kundendaten!H1228))</f>
        <v/>
      </c>
      <c r="I1227" s="37" t="str">
        <f>IF(Kundendaten!C1228="","",IF(Kundendaten!I1228="","",IF(OR(UPPER(Kundendaten!I1228)="D",UPPER(Kundendaten!I1228)="DE",UPPER(Kundendaten!I1228)="DEU",UPPER(Kundendaten!I1228)="DEUTSCHLAND",UPPER(Kundendaten!I1228)="GERMANY",UPPER(Kundendaten!I1228)="GER"),"",IFERROR(UPPER(VLOOKUP(UPPER(Kundendaten!I1228),Laendercodes!$A:$B,2,FALSE())),UPPER(Kundendaten!I1228)))))</f>
        <v/>
      </c>
      <c r="J1227" s="59" t="str">
        <f>IF(Kundendaten!C1228="","",Einstellungen!$C$9-Kundendaten!J1228)</f>
        <v/>
      </c>
      <c r="K1227" s="37" t="str">
        <f>IF(Kundendaten!C1228="","",IF(J1227&lt;0,-1,IF(J1227&gt;Einstellungen!$C$11,0,IF(J1227&lt;=Einstellungen!$D$15,5,IF(J1227&lt;=Einstellungen!$D$16,4,IF(J1227&lt;=Einstellungen!$D$17,3,IF(J1227&lt;=Einstellungen!$D$18,2,1)))))))</f>
        <v/>
      </c>
      <c r="L1227" s="37" t="str">
        <f>IF(Kundendaten!C1228="","",IF(J1227&lt;0,-1,IF(J1227&gt;Einstellungen!$C$11,0,IF(Kundendaten!K1228&gt;=Einstellungen!$C$24,5,IF(Kundendaten!K1228&gt;=Einstellungen!$C$25,4,IF(Kundendaten!K1228&gt;=Einstellungen!$C$26,3,IF(Kundendaten!K1228&gt;=Einstellungen!$C$27,2,1)))))))</f>
        <v/>
      </c>
      <c r="M1227" s="37" t="str">
        <f>IF(Kundendaten!C1228="","",IF(J1227&lt;0,-1,IF(J1227&gt;Einstellungen!$C$11,0,IF(Kundendaten!L1228&gt;=Einstellungen!$C$32,5,IF(Kundendaten!L1228&gt;=Einstellungen!$C$33,4,IF(Kundendaten!L1228&gt;=Einstellungen!$C$34,3,IF(Kundendaten!L1228&gt;=Einstellungen!$C$35,2,1)))))))</f>
        <v/>
      </c>
      <c r="N1227" s="37" t="str">
        <f>IF(Kundendaten!C1228="","",IF(K1227=-1,"",IF(K1227=0,0,IF(SUM(Einstellungen!$G$15,Einstellungen!$G$24,Einstellungen!$G$32)&lt;&gt;100,"—",ROUND((K1227*Einstellungen!$G$15+L1227*Einstellungen!$G$24+M1227*Einstellungen!$G$32)/100,1)))))</f>
        <v/>
      </c>
      <c r="O1227" s="37" t="str">
        <f>IF(Kundendaten!C1228="","",IF(K1227=-1,"⚠ Datenfehler",IF(K1227=0,"Inaktiv",IF(SUM(Einstellungen!$G$15,Einstellungen!$G$24,Einstellungen!$G$32)&lt;&gt;100,"—",IF(N1227&gt;=4,"Champion",IF(N1227&gt;=3,"Entwicklung",IF(N1227&gt;=2,"Gefährdet","Abwanderung")))))))</f>
        <v/>
      </c>
    </row>
    <row r="1228" spans="2:15" ht="14.25" customHeight="1" x14ac:dyDescent="0.35">
      <c r="B1228" s="37" t="str">
        <f>IF(Kundendaten!C1229="","",Kundendaten!B1229)</f>
        <v/>
      </c>
      <c r="C1228" s="38" t="str">
        <f>IF(Kundendaten!C1229="","",IF(Kundendaten!C1229="","",Kundendaten!C1229))</f>
        <v/>
      </c>
      <c r="D1228" s="38" t="str">
        <f>IF(Kundendaten!C1229="","",IF(Kundendaten!D1229="","",Kundendaten!D1229))</f>
        <v/>
      </c>
      <c r="E1228" s="38" t="str">
        <f>IF(Kundendaten!C1229="","",IF(Kundendaten!E1229="","",Kundendaten!E1229))</f>
        <v/>
      </c>
      <c r="F1228" s="38" t="str">
        <f>IF(Kundendaten!C1229="","",IF(Kundendaten!F1229="","",Kundendaten!F1229))</f>
        <v/>
      </c>
      <c r="G1228" s="37" t="str">
        <f>IF(Kundendaten!C1229="","",IF(Kundendaten!G1229="","",Kundendaten!G1229))</f>
        <v/>
      </c>
      <c r="H1228" s="38" t="str">
        <f>IF(Kundendaten!C1229="","",IF(Kundendaten!H1229="","",Kundendaten!H1229))</f>
        <v/>
      </c>
      <c r="I1228" s="37" t="str">
        <f>IF(Kundendaten!C1229="","",IF(Kundendaten!I1229="","",IF(OR(UPPER(Kundendaten!I1229)="D",UPPER(Kundendaten!I1229)="DE",UPPER(Kundendaten!I1229)="DEU",UPPER(Kundendaten!I1229)="DEUTSCHLAND",UPPER(Kundendaten!I1229)="GERMANY",UPPER(Kundendaten!I1229)="GER"),"",IFERROR(UPPER(VLOOKUP(UPPER(Kundendaten!I1229),Laendercodes!$A:$B,2,FALSE())),UPPER(Kundendaten!I1229)))))</f>
        <v/>
      </c>
      <c r="J1228" s="59" t="str">
        <f>IF(Kundendaten!C1229="","",Einstellungen!$C$9-Kundendaten!J1229)</f>
        <v/>
      </c>
      <c r="K1228" s="37" t="str">
        <f>IF(Kundendaten!C1229="","",IF(J1228&lt;0,-1,IF(J1228&gt;Einstellungen!$C$11,0,IF(J1228&lt;=Einstellungen!$D$15,5,IF(J1228&lt;=Einstellungen!$D$16,4,IF(J1228&lt;=Einstellungen!$D$17,3,IF(J1228&lt;=Einstellungen!$D$18,2,1)))))))</f>
        <v/>
      </c>
      <c r="L1228" s="37" t="str">
        <f>IF(Kundendaten!C1229="","",IF(J1228&lt;0,-1,IF(J1228&gt;Einstellungen!$C$11,0,IF(Kundendaten!K1229&gt;=Einstellungen!$C$24,5,IF(Kundendaten!K1229&gt;=Einstellungen!$C$25,4,IF(Kundendaten!K1229&gt;=Einstellungen!$C$26,3,IF(Kundendaten!K1229&gt;=Einstellungen!$C$27,2,1)))))))</f>
        <v/>
      </c>
      <c r="M1228" s="37" t="str">
        <f>IF(Kundendaten!C1229="","",IF(J1228&lt;0,-1,IF(J1228&gt;Einstellungen!$C$11,0,IF(Kundendaten!L1229&gt;=Einstellungen!$C$32,5,IF(Kundendaten!L1229&gt;=Einstellungen!$C$33,4,IF(Kundendaten!L1229&gt;=Einstellungen!$C$34,3,IF(Kundendaten!L1229&gt;=Einstellungen!$C$35,2,1)))))))</f>
        <v/>
      </c>
      <c r="N1228" s="37" t="str">
        <f>IF(Kundendaten!C1229="","",IF(K1228=-1,"",IF(K1228=0,0,IF(SUM(Einstellungen!$G$15,Einstellungen!$G$24,Einstellungen!$G$32)&lt;&gt;100,"—",ROUND((K1228*Einstellungen!$G$15+L1228*Einstellungen!$G$24+M1228*Einstellungen!$G$32)/100,1)))))</f>
        <v/>
      </c>
      <c r="O1228" s="37" t="str">
        <f>IF(Kundendaten!C1229="","",IF(K1228=-1,"⚠ Datenfehler",IF(K1228=0,"Inaktiv",IF(SUM(Einstellungen!$G$15,Einstellungen!$G$24,Einstellungen!$G$32)&lt;&gt;100,"—",IF(N1228&gt;=4,"Champion",IF(N1228&gt;=3,"Entwicklung",IF(N1228&gt;=2,"Gefährdet","Abwanderung")))))))</f>
        <v/>
      </c>
    </row>
    <row r="1229" spans="2:15" ht="14.25" customHeight="1" x14ac:dyDescent="0.35">
      <c r="B1229" s="37" t="str">
        <f>IF(Kundendaten!C1230="","",Kundendaten!B1230)</f>
        <v/>
      </c>
      <c r="C1229" s="38" t="str">
        <f>IF(Kundendaten!C1230="","",IF(Kundendaten!C1230="","",Kundendaten!C1230))</f>
        <v/>
      </c>
      <c r="D1229" s="38" t="str">
        <f>IF(Kundendaten!C1230="","",IF(Kundendaten!D1230="","",Kundendaten!D1230))</f>
        <v/>
      </c>
      <c r="E1229" s="38" t="str">
        <f>IF(Kundendaten!C1230="","",IF(Kundendaten!E1230="","",Kundendaten!E1230))</f>
        <v/>
      </c>
      <c r="F1229" s="38" t="str">
        <f>IF(Kundendaten!C1230="","",IF(Kundendaten!F1230="","",Kundendaten!F1230))</f>
        <v/>
      </c>
      <c r="G1229" s="37" t="str">
        <f>IF(Kundendaten!C1230="","",IF(Kundendaten!G1230="","",Kundendaten!G1230))</f>
        <v/>
      </c>
      <c r="H1229" s="38" t="str">
        <f>IF(Kundendaten!C1230="","",IF(Kundendaten!H1230="","",Kundendaten!H1230))</f>
        <v/>
      </c>
      <c r="I1229" s="37" t="str">
        <f>IF(Kundendaten!C1230="","",IF(Kundendaten!I1230="","",IF(OR(UPPER(Kundendaten!I1230)="D",UPPER(Kundendaten!I1230)="DE",UPPER(Kundendaten!I1230)="DEU",UPPER(Kundendaten!I1230)="DEUTSCHLAND",UPPER(Kundendaten!I1230)="GERMANY",UPPER(Kundendaten!I1230)="GER"),"",IFERROR(UPPER(VLOOKUP(UPPER(Kundendaten!I1230),Laendercodes!$A:$B,2,FALSE())),UPPER(Kundendaten!I1230)))))</f>
        <v/>
      </c>
      <c r="J1229" s="59" t="str">
        <f>IF(Kundendaten!C1230="","",Einstellungen!$C$9-Kundendaten!J1230)</f>
        <v/>
      </c>
      <c r="K1229" s="37" t="str">
        <f>IF(Kundendaten!C1230="","",IF(J1229&lt;0,-1,IF(J1229&gt;Einstellungen!$C$11,0,IF(J1229&lt;=Einstellungen!$D$15,5,IF(J1229&lt;=Einstellungen!$D$16,4,IF(J1229&lt;=Einstellungen!$D$17,3,IF(J1229&lt;=Einstellungen!$D$18,2,1)))))))</f>
        <v/>
      </c>
      <c r="L1229" s="37" t="str">
        <f>IF(Kundendaten!C1230="","",IF(J1229&lt;0,-1,IF(J1229&gt;Einstellungen!$C$11,0,IF(Kundendaten!K1230&gt;=Einstellungen!$C$24,5,IF(Kundendaten!K1230&gt;=Einstellungen!$C$25,4,IF(Kundendaten!K1230&gt;=Einstellungen!$C$26,3,IF(Kundendaten!K1230&gt;=Einstellungen!$C$27,2,1)))))))</f>
        <v/>
      </c>
      <c r="M1229" s="37" t="str">
        <f>IF(Kundendaten!C1230="","",IF(J1229&lt;0,-1,IF(J1229&gt;Einstellungen!$C$11,0,IF(Kundendaten!L1230&gt;=Einstellungen!$C$32,5,IF(Kundendaten!L1230&gt;=Einstellungen!$C$33,4,IF(Kundendaten!L1230&gt;=Einstellungen!$C$34,3,IF(Kundendaten!L1230&gt;=Einstellungen!$C$35,2,1)))))))</f>
        <v/>
      </c>
      <c r="N1229" s="37" t="str">
        <f>IF(Kundendaten!C1230="","",IF(K1229=-1,"",IF(K1229=0,0,IF(SUM(Einstellungen!$G$15,Einstellungen!$G$24,Einstellungen!$G$32)&lt;&gt;100,"—",ROUND((K1229*Einstellungen!$G$15+L1229*Einstellungen!$G$24+M1229*Einstellungen!$G$32)/100,1)))))</f>
        <v/>
      </c>
      <c r="O1229" s="37" t="str">
        <f>IF(Kundendaten!C1230="","",IF(K1229=-1,"⚠ Datenfehler",IF(K1229=0,"Inaktiv",IF(SUM(Einstellungen!$G$15,Einstellungen!$G$24,Einstellungen!$G$32)&lt;&gt;100,"—",IF(N1229&gt;=4,"Champion",IF(N1229&gt;=3,"Entwicklung",IF(N1229&gt;=2,"Gefährdet","Abwanderung")))))))</f>
        <v/>
      </c>
    </row>
    <row r="1230" spans="2:15" ht="14.25" customHeight="1" x14ac:dyDescent="0.35">
      <c r="B1230" s="37" t="str">
        <f>IF(Kundendaten!C1231="","",Kundendaten!B1231)</f>
        <v/>
      </c>
      <c r="C1230" s="38" t="str">
        <f>IF(Kundendaten!C1231="","",IF(Kundendaten!C1231="","",Kundendaten!C1231))</f>
        <v/>
      </c>
      <c r="D1230" s="38" t="str">
        <f>IF(Kundendaten!C1231="","",IF(Kundendaten!D1231="","",Kundendaten!D1231))</f>
        <v/>
      </c>
      <c r="E1230" s="38" t="str">
        <f>IF(Kundendaten!C1231="","",IF(Kundendaten!E1231="","",Kundendaten!E1231))</f>
        <v/>
      </c>
      <c r="F1230" s="38" t="str">
        <f>IF(Kundendaten!C1231="","",IF(Kundendaten!F1231="","",Kundendaten!F1231))</f>
        <v/>
      </c>
      <c r="G1230" s="37" t="str">
        <f>IF(Kundendaten!C1231="","",IF(Kundendaten!G1231="","",Kundendaten!G1231))</f>
        <v/>
      </c>
      <c r="H1230" s="38" t="str">
        <f>IF(Kundendaten!C1231="","",IF(Kundendaten!H1231="","",Kundendaten!H1231))</f>
        <v/>
      </c>
      <c r="I1230" s="37" t="str">
        <f>IF(Kundendaten!C1231="","",IF(Kundendaten!I1231="","",IF(OR(UPPER(Kundendaten!I1231)="D",UPPER(Kundendaten!I1231)="DE",UPPER(Kundendaten!I1231)="DEU",UPPER(Kundendaten!I1231)="DEUTSCHLAND",UPPER(Kundendaten!I1231)="GERMANY",UPPER(Kundendaten!I1231)="GER"),"",IFERROR(UPPER(VLOOKUP(UPPER(Kundendaten!I1231),Laendercodes!$A:$B,2,FALSE())),UPPER(Kundendaten!I1231)))))</f>
        <v/>
      </c>
      <c r="J1230" s="59" t="str">
        <f>IF(Kundendaten!C1231="","",Einstellungen!$C$9-Kundendaten!J1231)</f>
        <v/>
      </c>
      <c r="K1230" s="37" t="str">
        <f>IF(Kundendaten!C1231="","",IF(J1230&lt;0,-1,IF(J1230&gt;Einstellungen!$C$11,0,IF(J1230&lt;=Einstellungen!$D$15,5,IF(J1230&lt;=Einstellungen!$D$16,4,IF(J1230&lt;=Einstellungen!$D$17,3,IF(J1230&lt;=Einstellungen!$D$18,2,1)))))))</f>
        <v/>
      </c>
      <c r="L1230" s="37" t="str">
        <f>IF(Kundendaten!C1231="","",IF(J1230&lt;0,-1,IF(J1230&gt;Einstellungen!$C$11,0,IF(Kundendaten!K1231&gt;=Einstellungen!$C$24,5,IF(Kundendaten!K1231&gt;=Einstellungen!$C$25,4,IF(Kundendaten!K1231&gt;=Einstellungen!$C$26,3,IF(Kundendaten!K1231&gt;=Einstellungen!$C$27,2,1)))))))</f>
        <v/>
      </c>
      <c r="M1230" s="37" t="str">
        <f>IF(Kundendaten!C1231="","",IF(J1230&lt;0,-1,IF(J1230&gt;Einstellungen!$C$11,0,IF(Kundendaten!L1231&gt;=Einstellungen!$C$32,5,IF(Kundendaten!L1231&gt;=Einstellungen!$C$33,4,IF(Kundendaten!L1231&gt;=Einstellungen!$C$34,3,IF(Kundendaten!L1231&gt;=Einstellungen!$C$35,2,1)))))))</f>
        <v/>
      </c>
      <c r="N1230" s="37" t="str">
        <f>IF(Kundendaten!C1231="","",IF(K1230=-1,"",IF(K1230=0,0,IF(SUM(Einstellungen!$G$15,Einstellungen!$G$24,Einstellungen!$G$32)&lt;&gt;100,"—",ROUND((K1230*Einstellungen!$G$15+L1230*Einstellungen!$G$24+M1230*Einstellungen!$G$32)/100,1)))))</f>
        <v/>
      </c>
      <c r="O1230" s="37" t="str">
        <f>IF(Kundendaten!C1231="","",IF(K1230=-1,"⚠ Datenfehler",IF(K1230=0,"Inaktiv",IF(SUM(Einstellungen!$G$15,Einstellungen!$G$24,Einstellungen!$G$32)&lt;&gt;100,"—",IF(N1230&gt;=4,"Champion",IF(N1230&gt;=3,"Entwicklung",IF(N1230&gt;=2,"Gefährdet","Abwanderung")))))))</f>
        <v/>
      </c>
    </row>
    <row r="1231" spans="2:15" ht="14.25" customHeight="1" x14ac:dyDescent="0.35">
      <c r="B1231" s="37" t="str">
        <f>IF(Kundendaten!C1232="","",Kundendaten!B1232)</f>
        <v/>
      </c>
      <c r="C1231" s="38" t="str">
        <f>IF(Kundendaten!C1232="","",IF(Kundendaten!C1232="","",Kundendaten!C1232))</f>
        <v/>
      </c>
      <c r="D1231" s="38" t="str">
        <f>IF(Kundendaten!C1232="","",IF(Kundendaten!D1232="","",Kundendaten!D1232))</f>
        <v/>
      </c>
      <c r="E1231" s="38" t="str">
        <f>IF(Kundendaten!C1232="","",IF(Kundendaten!E1232="","",Kundendaten!E1232))</f>
        <v/>
      </c>
      <c r="F1231" s="38" t="str">
        <f>IF(Kundendaten!C1232="","",IF(Kundendaten!F1232="","",Kundendaten!F1232))</f>
        <v/>
      </c>
      <c r="G1231" s="37" t="str">
        <f>IF(Kundendaten!C1232="","",IF(Kundendaten!G1232="","",Kundendaten!G1232))</f>
        <v/>
      </c>
      <c r="H1231" s="38" t="str">
        <f>IF(Kundendaten!C1232="","",IF(Kundendaten!H1232="","",Kundendaten!H1232))</f>
        <v/>
      </c>
      <c r="I1231" s="37" t="str">
        <f>IF(Kundendaten!C1232="","",IF(Kundendaten!I1232="","",IF(OR(UPPER(Kundendaten!I1232)="D",UPPER(Kundendaten!I1232)="DE",UPPER(Kundendaten!I1232)="DEU",UPPER(Kundendaten!I1232)="DEUTSCHLAND",UPPER(Kundendaten!I1232)="GERMANY",UPPER(Kundendaten!I1232)="GER"),"",IFERROR(UPPER(VLOOKUP(UPPER(Kundendaten!I1232),Laendercodes!$A:$B,2,FALSE())),UPPER(Kundendaten!I1232)))))</f>
        <v/>
      </c>
      <c r="J1231" s="59" t="str">
        <f>IF(Kundendaten!C1232="","",Einstellungen!$C$9-Kundendaten!J1232)</f>
        <v/>
      </c>
      <c r="K1231" s="37" t="str">
        <f>IF(Kundendaten!C1232="","",IF(J1231&lt;0,-1,IF(J1231&gt;Einstellungen!$C$11,0,IF(J1231&lt;=Einstellungen!$D$15,5,IF(J1231&lt;=Einstellungen!$D$16,4,IF(J1231&lt;=Einstellungen!$D$17,3,IF(J1231&lt;=Einstellungen!$D$18,2,1)))))))</f>
        <v/>
      </c>
      <c r="L1231" s="37" t="str">
        <f>IF(Kundendaten!C1232="","",IF(J1231&lt;0,-1,IF(J1231&gt;Einstellungen!$C$11,0,IF(Kundendaten!K1232&gt;=Einstellungen!$C$24,5,IF(Kundendaten!K1232&gt;=Einstellungen!$C$25,4,IF(Kundendaten!K1232&gt;=Einstellungen!$C$26,3,IF(Kundendaten!K1232&gt;=Einstellungen!$C$27,2,1)))))))</f>
        <v/>
      </c>
      <c r="M1231" s="37" t="str">
        <f>IF(Kundendaten!C1232="","",IF(J1231&lt;0,-1,IF(J1231&gt;Einstellungen!$C$11,0,IF(Kundendaten!L1232&gt;=Einstellungen!$C$32,5,IF(Kundendaten!L1232&gt;=Einstellungen!$C$33,4,IF(Kundendaten!L1232&gt;=Einstellungen!$C$34,3,IF(Kundendaten!L1232&gt;=Einstellungen!$C$35,2,1)))))))</f>
        <v/>
      </c>
      <c r="N1231" s="37" t="str">
        <f>IF(Kundendaten!C1232="","",IF(K1231=-1,"",IF(K1231=0,0,IF(SUM(Einstellungen!$G$15,Einstellungen!$G$24,Einstellungen!$G$32)&lt;&gt;100,"—",ROUND((K1231*Einstellungen!$G$15+L1231*Einstellungen!$G$24+M1231*Einstellungen!$G$32)/100,1)))))</f>
        <v/>
      </c>
      <c r="O1231" s="37" t="str">
        <f>IF(Kundendaten!C1232="","",IF(K1231=-1,"⚠ Datenfehler",IF(K1231=0,"Inaktiv",IF(SUM(Einstellungen!$G$15,Einstellungen!$G$24,Einstellungen!$G$32)&lt;&gt;100,"—",IF(N1231&gt;=4,"Champion",IF(N1231&gt;=3,"Entwicklung",IF(N1231&gt;=2,"Gefährdet","Abwanderung")))))))</f>
        <v/>
      </c>
    </row>
    <row r="1232" spans="2:15" ht="14.25" customHeight="1" x14ac:dyDescent="0.35">
      <c r="B1232" s="37" t="str">
        <f>IF(Kundendaten!C1233="","",Kundendaten!B1233)</f>
        <v/>
      </c>
      <c r="C1232" s="38" t="str">
        <f>IF(Kundendaten!C1233="","",IF(Kundendaten!C1233="","",Kundendaten!C1233))</f>
        <v/>
      </c>
      <c r="D1232" s="38" t="str">
        <f>IF(Kundendaten!C1233="","",IF(Kundendaten!D1233="","",Kundendaten!D1233))</f>
        <v/>
      </c>
      <c r="E1232" s="38" t="str">
        <f>IF(Kundendaten!C1233="","",IF(Kundendaten!E1233="","",Kundendaten!E1233))</f>
        <v/>
      </c>
      <c r="F1232" s="38" t="str">
        <f>IF(Kundendaten!C1233="","",IF(Kundendaten!F1233="","",Kundendaten!F1233))</f>
        <v/>
      </c>
      <c r="G1232" s="37" t="str">
        <f>IF(Kundendaten!C1233="","",IF(Kundendaten!G1233="","",Kundendaten!G1233))</f>
        <v/>
      </c>
      <c r="H1232" s="38" t="str">
        <f>IF(Kundendaten!C1233="","",IF(Kundendaten!H1233="","",Kundendaten!H1233))</f>
        <v/>
      </c>
      <c r="I1232" s="37" t="str">
        <f>IF(Kundendaten!C1233="","",IF(Kundendaten!I1233="","",IF(OR(UPPER(Kundendaten!I1233)="D",UPPER(Kundendaten!I1233)="DE",UPPER(Kundendaten!I1233)="DEU",UPPER(Kundendaten!I1233)="DEUTSCHLAND",UPPER(Kundendaten!I1233)="GERMANY",UPPER(Kundendaten!I1233)="GER"),"",IFERROR(UPPER(VLOOKUP(UPPER(Kundendaten!I1233),Laendercodes!$A:$B,2,FALSE())),UPPER(Kundendaten!I1233)))))</f>
        <v/>
      </c>
      <c r="J1232" s="59" t="str">
        <f>IF(Kundendaten!C1233="","",Einstellungen!$C$9-Kundendaten!J1233)</f>
        <v/>
      </c>
      <c r="K1232" s="37" t="str">
        <f>IF(Kundendaten!C1233="","",IF(J1232&lt;0,-1,IF(J1232&gt;Einstellungen!$C$11,0,IF(J1232&lt;=Einstellungen!$D$15,5,IF(J1232&lt;=Einstellungen!$D$16,4,IF(J1232&lt;=Einstellungen!$D$17,3,IF(J1232&lt;=Einstellungen!$D$18,2,1)))))))</f>
        <v/>
      </c>
      <c r="L1232" s="37" t="str">
        <f>IF(Kundendaten!C1233="","",IF(J1232&lt;0,-1,IF(J1232&gt;Einstellungen!$C$11,0,IF(Kundendaten!K1233&gt;=Einstellungen!$C$24,5,IF(Kundendaten!K1233&gt;=Einstellungen!$C$25,4,IF(Kundendaten!K1233&gt;=Einstellungen!$C$26,3,IF(Kundendaten!K1233&gt;=Einstellungen!$C$27,2,1)))))))</f>
        <v/>
      </c>
      <c r="M1232" s="37" t="str">
        <f>IF(Kundendaten!C1233="","",IF(J1232&lt;0,-1,IF(J1232&gt;Einstellungen!$C$11,0,IF(Kundendaten!L1233&gt;=Einstellungen!$C$32,5,IF(Kundendaten!L1233&gt;=Einstellungen!$C$33,4,IF(Kundendaten!L1233&gt;=Einstellungen!$C$34,3,IF(Kundendaten!L1233&gt;=Einstellungen!$C$35,2,1)))))))</f>
        <v/>
      </c>
      <c r="N1232" s="37" t="str">
        <f>IF(Kundendaten!C1233="","",IF(K1232=-1,"",IF(K1232=0,0,IF(SUM(Einstellungen!$G$15,Einstellungen!$G$24,Einstellungen!$G$32)&lt;&gt;100,"—",ROUND((K1232*Einstellungen!$G$15+L1232*Einstellungen!$G$24+M1232*Einstellungen!$G$32)/100,1)))))</f>
        <v/>
      </c>
      <c r="O1232" s="37" t="str">
        <f>IF(Kundendaten!C1233="","",IF(K1232=-1,"⚠ Datenfehler",IF(K1232=0,"Inaktiv",IF(SUM(Einstellungen!$G$15,Einstellungen!$G$24,Einstellungen!$G$32)&lt;&gt;100,"—",IF(N1232&gt;=4,"Champion",IF(N1232&gt;=3,"Entwicklung",IF(N1232&gt;=2,"Gefährdet","Abwanderung")))))))</f>
        <v/>
      </c>
    </row>
    <row r="1233" spans="2:15" ht="14.25" customHeight="1" x14ac:dyDescent="0.35">
      <c r="B1233" s="37" t="str">
        <f>IF(Kundendaten!C1234="","",Kundendaten!B1234)</f>
        <v/>
      </c>
      <c r="C1233" s="38" t="str">
        <f>IF(Kundendaten!C1234="","",IF(Kundendaten!C1234="","",Kundendaten!C1234))</f>
        <v/>
      </c>
      <c r="D1233" s="38" t="str">
        <f>IF(Kundendaten!C1234="","",IF(Kundendaten!D1234="","",Kundendaten!D1234))</f>
        <v/>
      </c>
      <c r="E1233" s="38" t="str">
        <f>IF(Kundendaten!C1234="","",IF(Kundendaten!E1234="","",Kundendaten!E1234))</f>
        <v/>
      </c>
      <c r="F1233" s="38" t="str">
        <f>IF(Kundendaten!C1234="","",IF(Kundendaten!F1234="","",Kundendaten!F1234))</f>
        <v/>
      </c>
      <c r="G1233" s="37" t="str">
        <f>IF(Kundendaten!C1234="","",IF(Kundendaten!G1234="","",Kundendaten!G1234))</f>
        <v/>
      </c>
      <c r="H1233" s="38" t="str">
        <f>IF(Kundendaten!C1234="","",IF(Kundendaten!H1234="","",Kundendaten!H1234))</f>
        <v/>
      </c>
      <c r="I1233" s="37" t="str">
        <f>IF(Kundendaten!C1234="","",IF(Kundendaten!I1234="","",IF(OR(UPPER(Kundendaten!I1234)="D",UPPER(Kundendaten!I1234)="DE",UPPER(Kundendaten!I1234)="DEU",UPPER(Kundendaten!I1234)="DEUTSCHLAND",UPPER(Kundendaten!I1234)="GERMANY",UPPER(Kundendaten!I1234)="GER"),"",IFERROR(UPPER(VLOOKUP(UPPER(Kundendaten!I1234),Laendercodes!$A:$B,2,FALSE())),UPPER(Kundendaten!I1234)))))</f>
        <v/>
      </c>
      <c r="J1233" s="59" t="str">
        <f>IF(Kundendaten!C1234="","",Einstellungen!$C$9-Kundendaten!J1234)</f>
        <v/>
      </c>
      <c r="K1233" s="37" t="str">
        <f>IF(Kundendaten!C1234="","",IF(J1233&lt;0,-1,IF(J1233&gt;Einstellungen!$C$11,0,IF(J1233&lt;=Einstellungen!$D$15,5,IF(J1233&lt;=Einstellungen!$D$16,4,IF(J1233&lt;=Einstellungen!$D$17,3,IF(J1233&lt;=Einstellungen!$D$18,2,1)))))))</f>
        <v/>
      </c>
      <c r="L1233" s="37" t="str">
        <f>IF(Kundendaten!C1234="","",IF(J1233&lt;0,-1,IF(J1233&gt;Einstellungen!$C$11,0,IF(Kundendaten!K1234&gt;=Einstellungen!$C$24,5,IF(Kundendaten!K1234&gt;=Einstellungen!$C$25,4,IF(Kundendaten!K1234&gt;=Einstellungen!$C$26,3,IF(Kundendaten!K1234&gt;=Einstellungen!$C$27,2,1)))))))</f>
        <v/>
      </c>
      <c r="M1233" s="37" t="str">
        <f>IF(Kundendaten!C1234="","",IF(J1233&lt;0,-1,IF(J1233&gt;Einstellungen!$C$11,0,IF(Kundendaten!L1234&gt;=Einstellungen!$C$32,5,IF(Kundendaten!L1234&gt;=Einstellungen!$C$33,4,IF(Kundendaten!L1234&gt;=Einstellungen!$C$34,3,IF(Kundendaten!L1234&gt;=Einstellungen!$C$35,2,1)))))))</f>
        <v/>
      </c>
      <c r="N1233" s="37" t="str">
        <f>IF(Kundendaten!C1234="","",IF(K1233=-1,"",IF(K1233=0,0,IF(SUM(Einstellungen!$G$15,Einstellungen!$G$24,Einstellungen!$G$32)&lt;&gt;100,"—",ROUND((K1233*Einstellungen!$G$15+L1233*Einstellungen!$G$24+M1233*Einstellungen!$G$32)/100,1)))))</f>
        <v/>
      </c>
      <c r="O1233" s="37" t="str">
        <f>IF(Kundendaten!C1234="","",IF(K1233=-1,"⚠ Datenfehler",IF(K1233=0,"Inaktiv",IF(SUM(Einstellungen!$G$15,Einstellungen!$G$24,Einstellungen!$G$32)&lt;&gt;100,"—",IF(N1233&gt;=4,"Champion",IF(N1233&gt;=3,"Entwicklung",IF(N1233&gt;=2,"Gefährdet","Abwanderung")))))))</f>
        <v/>
      </c>
    </row>
    <row r="1234" spans="2:15" ht="14.25" customHeight="1" x14ac:dyDescent="0.35">
      <c r="B1234" s="37" t="str">
        <f>IF(Kundendaten!C1235="","",Kundendaten!B1235)</f>
        <v/>
      </c>
      <c r="C1234" s="38" t="str">
        <f>IF(Kundendaten!C1235="","",IF(Kundendaten!C1235="","",Kundendaten!C1235))</f>
        <v/>
      </c>
      <c r="D1234" s="38" t="str">
        <f>IF(Kundendaten!C1235="","",IF(Kundendaten!D1235="","",Kundendaten!D1235))</f>
        <v/>
      </c>
      <c r="E1234" s="38" t="str">
        <f>IF(Kundendaten!C1235="","",IF(Kundendaten!E1235="","",Kundendaten!E1235))</f>
        <v/>
      </c>
      <c r="F1234" s="38" t="str">
        <f>IF(Kundendaten!C1235="","",IF(Kundendaten!F1235="","",Kundendaten!F1235))</f>
        <v/>
      </c>
      <c r="G1234" s="37" t="str">
        <f>IF(Kundendaten!C1235="","",IF(Kundendaten!G1235="","",Kundendaten!G1235))</f>
        <v/>
      </c>
      <c r="H1234" s="38" t="str">
        <f>IF(Kundendaten!C1235="","",IF(Kundendaten!H1235="","",Kundendaten!H1235))</f>
        <v/>
      </c>
      <c r="I1234" s="37" t="str">
        <f>IF(Kundendaten!C1235="","",IF(Kundendaten!I1235="","",IF(OR(UPPER(Kundendaten!I1235)="D",UPPER(Kundendaten!I1235)="DE",UPPER(Kundendaten!I1235)="DEU",UPPER(Kundendaten!I1235)="DEUTSCHLAND",UPPER(Kundendaten!I1235)="GERMANY",UPPER(Kundendaten!I1235)="GER"),"",IFERROR(UPPER(VLOOKUP(UPPER(Kundendaten!I1235),Laendercodes!$A:$B,2,FALSE())),UPPER(Kundendaten!I1235)))))</f>
        <v/>
      </c>
      <c r="J1234" s="59" t="str">
        <f>IF(Kundendaten!C1235="","",Einstellungen!$C$9-Kundendaten!J1235)</f>
        <v/>
      </c>
      <c r="K1234" s="37" t="str">
        <f>IF(Kundendaten!C1235="","",IF(J1234&lt;0,-1,IF(J1234&gt;Einstellungen!$C$11,0,IF(J1234&lt;=Einstellungen!$D$15,5,IF(J1234&lt;=Einstellungen!$D$16,4,IF(J1234&lt;=Einstellungen!$D$17,3,IF(J1234&lt;=Einstellungen!$D$18,2,1)))))))</f>
        <v/>
      </c>
      <c r="L1234" s="37" t="str">
        <f>IF(Kundendaten!C1235="","",IF(J1234&lt;0,-1,IF(J1234&gt;Einstellungen!$C$11,0,IF(Kundendaten!K1235&gt;=Einstellungen!$C$24,5,IF(Kundendaten!K1235&gt;=Einstellungen!$C$25,4,IF(Kundendaten!K1235&gt;=Einstellungen!$C$26,3,IF(Kundendaten!K1235&gt;=Einstellungen!$C$27,2,1)))))))</f>
        <v/>
      </c>
      <c r="M1234" s="37" t="str">
        <f>IF(Kundendaten!C1235="","",IF(J1234&lt;0,-1,IF(J1234&gt;Einstellungen!$C$11,0,IF(Kundendaten!L1235&gt;=Einstellungen!$C$32,5,IF(Kundendaten!L1235&gt;=Einstellungen!$C$33,4,IF(Kundendaten!L1235&gt;=Einstellungen!$C$34,3,IF(Kundendaten!L1235&gt;=Einstellungen!$C$35,2,1)))))))</f>
        <v/>
      </c>
      <c r="N1234" s="37" t="str">
        <f>IF(Kundendaten!C1235="","",IF(K1234=-1,"",IF(K1234=0,0,IF(SUM(Einstellungen!$G$15,Einstellungen!$G$24,Einstellungen!$G$32)&lt;&gt;100,"—",ROUND((K1234*Einstellungen!$G$15+L1234*Einstellungen!$G$24+M1234*Einstellungen!$G$32)/100,1)))))</f>
        <v/>
      </c>
      <c r="O1234" s="37" t="str">
        <f>IF(Kundendaten!C1235="","",IF(K1234=-1,"⚠ Datenfehler",IF(K1234=0,"Inaktiv",IF(SUM(Einstellungen!$G$15,Einstellungen!$G$24,Einstellungen!$G$32)&lt;&gt;100,"—",IF(N1234&gt;=4,"Champion",IF(N1234&gt;=3,"Entwicklung",IF(N1234&gt;=2,"Gefährdet","Abwanderung")))))))</f>
        <v/>
      </c>
    </row>
    <row r="1235" spans="2:15" ht="14.25" customHeight="1" x14ac:dyDescent="0.35">
      <c r="B1235" s="37" t="str">
        <f>IF(Kundendaten!C1236="","",Kundendaten!B1236)</f>
        <v/>
      </c>
      <c r="C1235" s="38" t="str">
        <f>IF(Kundendaten!C1236="","",IF(Kundendaten!C1236="","",Kundendaten!C1236))</f>
        <v/>
      </c>
      <c r="D1235" s="38" t="str">
        <f>IF(Kundendaten!C1236="","",IF(Kundendaten!D1236="","",Kundendaten!D1236))</f>
        <v/>
      </c>
      <c r="E1235" s="38" t="str">
        <f>IF(Kundendaten!C1236="","",IF(Kundendaten!E1236="","",Kundendaten!E1236))</f>
        <v/>
      </c>
      <c r="F1235" s="38" t="str">
        <f>IF(Kundendaten!C1236="","",IF(Kundendaten!F1236="","",Kundendaten!F1236))</f>
        <v/>
      </c>
      <c r="G1235" s="37" t="str">
        <f>IF(Kundendaten!C1236="","",IF(Kundendaten!G1236="","",Kundendaten!G1236))</f>
        <v/>
      </c>
      <c r="H1235" s="38" t="str">
        <f>IF(Kundendaten!C1236="","",IF(Kundendaten!H1236="","",Kundendaten!H1236))</f>
        <v/>
      </c>
      <c r="I1235" s="37" t="str">
        <f>IF(Kundendaten!C1236="","",IF(Kundendaten!I1236="","",IF(OR(UPPER(Kundendaten!I1236)="D",UPPER(Kundendaten!I1236)="DE",UPPER(Kundendaten!I1236)="DEU",UPPER(Kundendaten!I1236)="DEUTSCHLAND",UPPER(Kundendaten!I1236)="GERMANY",UPPER(Kundendaten!I1236)="GER"),"",IFERROR(UPPER(VLOOKUP(UPPER(Kundendaten!I1236),Laendercodes!$A:$B,2,FALSE())),UPPER(Kundendaten!I1236)))))</f>
        <v/>
      </c>
      <c r="J1235" s="59" t="str">
        <f>IF(Kundendaten!C1236="","",Einstellungen!$C$9-Kundendaten!J1236)</f>
        <v/>
      </c>
      <c r="K1235" s="37" t="str">
        <f>IF(Kundendaten!C1236="","",IF(J1235&lt;0,-1,IF(J1235&gt;Einstellungen!$C$11,0,IF(J1235&lt;=Einstellungen!$D$15,5,IF(J1235&lt;=Einstellungen!$D$16,4,IF(J1235&lt;=Einstellungen!$D$17,3,IF(J1235&lt;=Einstellungen!$D$18,2,1)))))))</f>
        <v/>
      </c>
      <c r="L1235" s="37" t="str">
        <f>IF(Kundendaten!C1236="","",IF(J1235&lt;0,-1,IF(J1235&gt;Einstellungen!$C$11,0,IF(Kundendaten!K1236&gt;=Einstellungen!$C$24,5,IF(Kundendaten!K1236&gt;=Einstellungen!$C$25,4,IF(Kundendaten!K1236&gt;=Einstellungen!$C$26,3,IF(Kundendaten!K1236&gt;=Einstellungen!$C$27,2,1)))))))</f>
        <v/>
      </c>
      <c r="M1235" s="37" t="str">
        <f>IF(Kundendaten!C1236="","",IF(J1235&lt;0,-1,IF(J1235&gt;Einstellungen!$C$11,0,IF(Kundendaten!L1236&gt;=Einstellungen!$C$32,5,IF(Kundendaten!L1236&gt;=Einstellungen!$C$33,4,IF(Kundendaten!L1236&gt;=Einstellungen!$C$34,3,IF(Kundendaten!L1236&gt;=Einstellungen!$C$35,2,1)))))))</f>
        <v/>
      </c>
      <c r="N1235" s="37" t="str">
        <f>IF(Kundendaten!C1236="","",IF(K1235=-1,"",IF(K1235=0,0,IF(SUM(Einstellungen!$G$15,Einstellungen!$G$24,Einstellungen!$G$32)&lt;&gt;100,"—",ROUND((K1235*Einstellungen!$G$15+L1235*Einstellungen!$G$24+M1235*Einstellungen!$G$32)/100,1)))))</f>
        <v/>
      </c>
      <c r="O1235" s="37" t="str">
        <f>IF(Kundendaten!C1236="","",IF(K1235=-1,"⚠ Datenfehler",IF(K1235=0,"Inaktiv",IF(SUM(Einstellungen!$G$15,Einstellungen!$G$24,Einstellungen!$G$32)&lt;&gt;100,"—",IF(N1235&gt;=4,"Champion",IF(N1235&gt;=3,"Entwicklung",IF(N1235&gt;=2,"Gefährdet","Abwanderung")))))))</f>
        <v/>
      </c>
    </row>
    <row r="1236" spans="2:15" ht="14.25" customHeight="1" x14ac:dyDescent="0.35">
      <c r="B1236" s="37" t="str">
        <f>IF(Kundendaten!C1237="","",Kundendaten!B1237)</f>
        <v/>
      </c>
      <c r="C1236" s="38" t="str">
        <f>IF(Kundendaten!C1237="","",IF(Kundendaten!C1237="","",Kundendaten!C1237))</f>
        <v/>
      </c>
      <c r="D1236" s="38" t="str">
        <f>IF(Kundendaten!C1237="","",IF(Kundendaten!D1237="","",Kundendaten!D1237))</f>
        <v/>
      </c>
      <c r="E1236" s="38" t="str">
        <f>IF(Kundendaten!C1237="","",IF(Kundendaten!E1237="","",Kundendaten!E1237))</f>
        <v/>
      </c>
      <c r="F1236" s="38" t="str">
        <f>IF(Kundendaten!C1237="","",IF(Kundendaten!F1237="","",Kundendaten!F1237))</f>
        <v/>
      </c>
      <c r="G1236" s="37" t="str">
        <f>IF(Kundendaten!C1237="","",IF(Kundendaten!G1237="","",Kundendaten!G1237))</f>
        <v/>
      </c>
      <c r="H1236" s="38" t="str">
        <f>IF(Kundendaten!C1237="","",IF(Kundendaten!H1237="","",Kundendaten!H1237))</f>
        <v/>
      </c>
      <c r="I1236" s="37" t="str">
        <f>IF(Kundendaten!C1237="","",IF(Kundendaten!I1237="","",IF(OR(UPPER(Kundendaten!I1237)="D",UPPER(Kundendaten!I1237)="DE",UPPER(Kundendaten!I1237)="DEU",UPPER(Kundendaten!I1237)="DEUTSCHLAND",UPPER(Kundendaten!I1237)="GERMANY",UPPER(Kundendaten!I1237)="GER"),"",IFERROR(UPPER(VLOOKUP(UPPER(Kundendaten!I1237),Laendercodes!$A:$B,2,FALSE())),UPPER(Kundendaten!I1237)))))</f>
        <v/>
      </c>
      <c r="J1236" s="59" t="str">
        <f>IF(Kundendaten!C1237="","",Einstellungen!$C$9-Kundendaten!J1237)</f>
        <v/>
      </c>
      <c r="K1236" s="37" t="str">
        <f>IF(Kundendaten!C1237="","",IF(J1236&lt;0,-1,IF(J1236&gt;Einstellungen!$C$11,0,IF(J1236&lt;=Einstellungen!$D$15,5,IF(J1236&lt;=Einstellungen!$D$16,4,IF(J1236&lt;=Einstellungen!$D$17,3,IF(J1236&lt;=Einstellungen!$D$18,2,1)))))))</f>
        <v/>
      </c>
      <c r="L1236" s="37" t="str">
        <f>IF(Kundendaten!C1237="","",IF(J1236&lt;0,-1,IF(J1236&gt;Einstellungen!$C$11,0,IF(Kundendaten!K1237&gt;=Einstellungen!$C$24,5,IF(Kundendaten!K1237&gt;=Einstellungen!$C$25,4,IF(Kundendaten!K1237&gt;=Einstellungen!$C$26,3,IF(Kundendaten!K1237&gt;=Einstellungen!$C$27,2,1)))))))</f>
        <v/>
      </c>
      <c r="M1236" s="37" t="str">
        <f>IF(Kundendaten!C1237="","",IF(J1236&lt;0,-1,IF(J1236&gt;Einstellungen!$C$11,0,IF(Kundendaten!L1237&gt;=Einstellungen!$C$32,5,IF(Kundendaten!L1237&gt;=Einstellungen!$C$33,4,IF(Kundendaten!L1237&gt;=Einstellungen!$C$34,3,IF(Kundendaten!L1237&gt;=Einstellungen!$C$35,2,1)))))))</f>
        <v/>
      </c>
      <c r="N1236" s="37" t="str">
        <f>IF(Kundendaten!C1237="","",IF(K1236=-1,"",IF(K1236=0,0,IF(SUM(Einstellungen!$G$15,Einstellungen!$G$24,Einstellungen!$G$32)&lt;&gt;100,"—",ROUND((K1236*Einstellungen!$G$15+L1236*Einstellungen!$G$24+M1236*Einstellungen!$G$32)/100,1)))))</f>
        <v/>
      </c>
      <c r="O1236" s="37" t="str">
        <f>IF(Kundendaten!C1237="","",IF(K1236=-1,"⚠ Datenfehler",IF(K1236=0,"Inaktiv",IF(SUM(Einstellungen!$G$15,Einstellungen!$G$24,Einstellungen!$G$32)&lt;&gt;100,"—",IF(N1236&gt;=4,"Champion",IF(N1236&gt;=3,"Entwicklung",IF(N1236&gt;=2,"Gefährdet","Abwanderung")))))))</f>
        <v/>
      </c>
    </row>
    <row r="1237" spans="2:15" ht="14.25" customHeight="1" x14ac:dyDescent="0.35">
      <c r="B1237" s="37" t="str">
        <f>IF(Kundendaten!C1238="","",Kundendaten!B1238)</f>
        <v/>
      </c>
      <c r="C1237" s="38" t="str">
        <f>IF(Kundendaten!C1238="","",IF(Kundendaten!C1238="","",Kundendaten!C1238))</f>
        <v/>
      </c>
      <c r="D1237" s="38" t="str">
        <f>IF(Kundendaten!C1238="","",IF(Kundendaten!D1238="","",Kundendaten!D1238))</f>
        <v/>
      </c>
      <c r="E1237" s="38" t="str">
        <f>IF(Kundendaten!C1238="","",IF(Kundendaten!E1238="","",Kundendaten!E1238))</f>
        <v/>
      </c>
      <c r="F1237" s="38" t="str">
        <f>IF(Kundendaten!C1238="","",IF(Kundendaten!F1238="","",Kundendaten!F1238))</f>
        <v/>
      </c>
      <c r="G1237" s="37" t="str">
        <f>IF(Kundendaten!C1238="","",IF(Kundendaten!G1238="","",Kundendaten!G1238))</f>
        <v/>
      </c>
      <c r="H1237" s="38" t="str">
        <f>IF(Kundendaten!C1238="","",IF(Kundendaten!H1238="","",Kundendaten!H1238))</f>
        <v/>
      </c>
      <c r="I1237" s="37" t="str">
        <f>IF(Kundendaten!C1238="","",IF(Kundendaten!I1238="","",IF(OR(UPPER(Kundendaten!I1238)="D",UPPER(Kundendaten!I1238)="DE",UPPER(Kundendaten!I1238)="DEU",UPPER(Kundendaten!I1238)="DEUTSCHLAND",UPPER(Kundendaten!I1238)="GERMANY",UPPER(Kundendaten!I1238)="GER"),"",IFERROR(UPPER(VLOOKUP(UPPER(Kundendaten!I1238),Laendercodes!$A:$B,2,FALSE())),UPPER(Kundendaten!I1238)))))</f>
        <v/>
      </c>
      <c r="J1237" s="59" t="str">
        <f>IF(Kundendaten!C1238="","",Einstellungen!$C$9-Kundendaten!J1238)</f>
        <v/>
      </c>
      <c r="K1237" s="37" t="str">
        <f>IF(Kundendaten!C1238="","",IF(J1237&lt;0,-1,IF(J1237&gt;Einstellungen!$C$11,0,IF(J1237&lt;=Einstellungen!$D$15,5,IF(J1237&lt;=Einstellungen!$D$16,4,IF(J1237&lt;=Einstellungen!$D$17,3,IF(J1237&lt;=Einstellungen!$D$18,2,1)))))))</f>
        <v/>
      </c>
      <c r="L1237" s="37" t="str">
        <f>IF(Kundendaten!C1238="","",IF(J1237&lt;0,-1,IF(J1237&gt;Einstellungen!$C$11,0,IF(Kundendaten!K1238&gt;=Einstellungen!$C$24,5,IF(Kundendaten!K1238&gt;=Einstellungen!$C$25,4,IF(Kundendaten!K1238&gt;=Einstellungen!$C$26,3,IF(Kundendaten!K1238&gt;=Einstellungen!$C$27,2,1)))))))</f>
        <v/>
      </c>
      <c r="M1237" s="37" t="str">
        <f>IF(Kundendaten!C1238="","",IF(J1237&lt;0,-1,IF(J1237&gt;Einstellungen!$C$11,0,IF(Kundendaten!L1238&gt;=Einstellungen!$C$32,5,IF(Kundendaten!L1238&gt;=Einstellungen!$C$33,4,IF(Kundendaten!L1238&gt;=Einstellungen!$C$34,3,IF(Kundendaten!L1238&gt;=Einstellungen!$C$35,2,1)))))))</f>
        <v/>
      </c>
      <c r="N1237" s="37" t="str">
        <f>IF(Kundendaten!C1238="","",IF(K1237=-1,"",IF(K1237=0,0,IF(SUM(Einstellungen!$G$15,Einstellungen!$G$24,Einstellungen!$G$32)&lt;&gt;100,"—",ROUND((K1237*Einstellungen!$G$15+L1237*Einstellungen!$G$24+M1237*Einstellungen!$G$32)/100,1)))))</f>
        <v/>
      </c>
      <c r="O1237" s="37" t="str">
        <f>IF(Kundendaten!C1238="","",IF(K1237=-1,"⚠ Datenfehler",IF(K1237=0,"Inaktiv",IF(SUM(Einstellungen!$G$15,Einstellungen!$G$24,Einstellungen!$G$32)&lt;&gt;100,"—",IF(N1237&gt;=4,"Champion",IF(N1237&gt;=3,"Entwicklung",IF(N1237&gt;=2,"Gefährdet","Abwanderung")))))))</f>
        <v/>
      </c>
    </row>
    <row r="1238" spans="2:15" ht="14.25" customHeight="1" x14ac:dyDescent="0.35">
      <c r="B1238" s="37" t="str">
        <f>IF(Kundendaten!C1239="","",Kundendaten!B1239)</f>
        <v/>
      </c>
      <c r="C1238" s="38" t="str">
        <f>IF(Kundendaten!C1239="","",IF(Kundendaten!C1239="","",Kundendaten!C1239))</f>
        <v/>
      </c>
      <c r="D1238" s="38" t="str">
        <f>IF(Kundendaten!C1239="","",IF(Kundendaten!D1239="","",Kundendaten!D1239))</f>
        <v/>
      </c>
      <c r="E1238" s="38" t="str">
        <f>IF(Kundendaten!C1239="","",IF(Kundendaten!E1239="","",Kundendaten!E1239))</f>
        <v/>
      </c>
      <c r="F1238" s="38" t="str">
        <f>IF(Kundendaten!C1239="","",IF(Kundendaten!F1239="","",Kundendaten!F1239))</f>
        <v/>
      </c>
      <c r="G1238" s="37" t="str">
        <f>IF(Kundendaten!C1239="","",IF(Kundendaten!G1239="","",Kundendaten!G1239))</f>
        <v/>
      </c>
      <c r="H1238" s="38" t="str">
        <f>IF(Kundendaten!C1239="","",IF(Kundendaten!H1239="","",Kundendaten!H1239))</f>
        <v/>
      </c>
      <c r="I1238" s="37" t="str">
        <f>IF(Kundendaten!C1239="","",IF(Kundendaten!I1239="","",IF(OR(UPPER(Kundendaten!I1239)="D",UPPER(Kundendaten!I1239)="DE",UPPER(Kundendaten!I1239)="DEU",UPPER(Kundendaten!I1239)="DEUTSCHLAND",UPPER(Kundendaten!I1239)="GERMANY",UPPER(Kundendaten!I1239)="GER"),"",IFERROR(UPPER(VLOOKUP(UPPER(Kundendaten!I1239),Laendercodes!$A:$B,2,FALSE())),UPPER(Kundendaten!I1239)))))</f>
        <v/>
      </c>
      <c r="J1238" s="59" t="str">
        <f>IF(Kundendaten!C1239="","",Einstellungen!$C$9-Kundendaten!J1239)</f>
        <v/>
      </c>
      <c r="K1238" s="37" t="str">
        <f>IF(Kundendaten!C1239="","",IF(J1238&lt;0,-1,IF(J1238&gt;Einstellungen!$C$11,0,IF(J1238&lt;=Einstellungen!$D$15,5,IF(J1238&lt;=Einstellungen!$D$16,4,IF(J1238&lt;=Einstellungen!$D$17,3,IF(J1238&lt;=Einstellungen!$D$18,2,1)))))))</f>
        <v/>
      </c>
      <c r="L1238" s="37" t="str">
        <f>IF(Kundendaten!C1239="","",IF(J1238&lt;0,-1,IF(J1238&gt;Einstellungen!$C$11,0,IF(Kundendaten!K1239&gt;=Einstellungen!$C$24,5,IF(Kundendaten!K1239&gt;=Einstellungen!$C$25,4,IF(Kundendaten!K1239&gt;=Einstellungen!$C$26,3,IF(Kundendaten!K1239&gt;=Einstellungen!$C$27,2,1)))))))</f>
        <v/>
      </c>
      <c r="M1238" s="37" t="str">
        <f>IF(Kundendaten!C1239="","",IF(J1238&lt;0,-1,IF(J1238&gt;Einstellungen!$C$11,0,IF(Kundendaten!L1239&gt;=Einstellungen!$C$32,5,IF(Kundendaten!L1239&gt;=Einstellungen!$C$33,4,IF(Kundendaten!L1239&gt;=Einstellungen!$C$34,3,IF(Kundendaten!L1239&gt;=Einstellungen!$C$35,2,1)))))))</f>
        <v/>
      </c>
      <c r="N1238" s="37" t="str">
        <f>IF(Kundendaten!C1239="","",IF(K1238=-1,"",IF(K1238=0,0,IF(SUM(Einstellungen!$G$15,Einstellungen!$G$24,Einstellungen!$G$32)&lt;&gt;100,"—",ROUND((K1238*Einstellungen!$G$15+L1238*Einstellungen!$G$24+M1238*Einstellungen!$G$32)/100,1)))))</f>
        <v/>
      </c>
      <c r="O1238" s="37" t="str">
        <f>IF(Kundendaten!C1239="","",IF(K1238=-1,"⚠ Datenfehler",IF(K1238=0,"Inaktiv",IF(SUM(Einstellungen!$G$15,Einstellungen!$G$24,Einstellungen!$G$32)&lt;&gt;100,"—",IF(N1238&gt;=4,"Champion",IF(N1238&gt;=3,"Entwicklung",IF(N1238&gt;=2,"Gefährdet","Abwanderung")))))))</f>
        <v/>
      </c>
    </row>
    <row r="1239" spans="2:15" ht="14.25" customHeight="1" x14ac:dyDescent="0.35">
      <c r="B1239" s="37" t="str">
        <f>IF(Kundendaten!C1240="","",Kundendaten!B1240)</f>
        <v/>
      </c>
      <c r="C1239" s="38" t="str">
        <f>IF(Kundendaten!C1240="","",IF(Kundendaten!C1240="","",Kundendaten!C1240))</f>
        <v/>
      </c>
      <c r="D1239" s="38" t="str">
        <f>IF(Kundendaten!C1240="","",IF(Kundendaten!D1240="","",Kundendaten!D1240))</f>
        <v/>
      </c>
      <c r="E1239" s="38" t="str">
        <f>IF(Kundendaten!C1240="","",IF(Kundendaten!E1240="","",Kundendaten!E1240))</f>
        <v/>
      </c>
      <c r="F1239" s="38" t="str">
        <f>IF(Kundendaten!C1240="","",IF(Kundendaten!F1240="","",Kundendaten!F1240))</f>
        <v/>
      </c>
      <c r="G1239" s="37" t="str">
        <f>IF(Kundendaten!C1240="","",IF(Kundendaten!G1240="","",Kundendaten!G1240))</f>
        <v/>
      </c>
      <c r="H1239" s="38" t="str">
        <f>IF(Kundendaten!C1240="","",IF(Kundendaten!H1240="","",Kundendaten!H1240))</f>
        <v/>
      </c>
      <c r="I1239" s="37" t="str">
        <f>IF(Kundendaten!C1240="","",IF(Kundendaten!I1240="","",IF(OR(UPPER(Kundendaten!I1240)="D",UPPER(Kundendaten!I1240)="DE",UPPER(Kundendaten!I1240)="DEU",UPPER(Kundendaten!I1240)="DEUTSCHLAND",UPPER(Kundendaten!I1240)="GERMANY",UPPER(Kundendaten!I1240)="GER"),"",IFERROR(UPPER(VLOOKUP(UPPER(Kundendaten!I1240),Laendercodes!$A:$B,2,FALSE())),UPPER(Kundendaten!I1240)))))</f>
        <v/>
      </c>
      <c r="J1239" s="59" t="str">
        <f>IF(Kundendaten!C1240="","",Einstellungen!$C$9-Kundendaten!J1240)</f>
        <v/>
      </c>
      <c r="K1239" s="37" t="str">
        <f>IF(Kundendaten!C1240="","",IF(J1239&lt;0,-1,IF(J1239&gt;Einstellungen!$C$11,0,IF(J1239&lt;=Einstellungen!$D$15,5,IF(J1239&lt;=Einstellungen!$D$16,4,IF(J1239&lt;=Einstellungen!$D$17,3,IF(J1239&lt;=Einstellungen!$D$18,2,1)))))))</f>
        <v/>
      </c>
      <c r="L1239" s="37" t="str">
        <f>IF(Kundendaten!C1240="","",IF(J1239&lt;0,-1,IF(J1239&gt;Einstellungen!$C$11,0,IF(Kundendaten!K1240&gt;=Einstellungen!$C$24,5,IF(Kundendaten!K1240&gt;=Einstellungen!$C$25,4,IF(Kundendaten!K1240&gt;=Einstellungen!$C$26,3,IF(Kundendaten!K1240&gt;=Einstellungen!$C$27,2,1)))))))</f>
        <v/>
      </c>
      <c r="M1239" s="37" t="str">
        <f>IF(Kundendaten!C1240="","",IF(J1239&lt;0,-1,IF(J1239&gt;Einstellungen!$C$11,0,IF(Kundendaten!L1240&gt;=Einstellungen!$C$32,5,IF(Kundendaten!L1240&gt;=Einstellungen!$C$33,4,IF(Kundendaten!L1240&gt;=Einstellungen!$C$34,3,IF(Kundendaten!L1240&gt;=Einstellungen!$C$35,2,1)))))))</f>
        <v/>
      </c>
      <c r="N1239" s="37" t="str">
        <f>IF(Kundendaten!C1240="","",IF(K1239=-1,"",IF(K1239=0,0,IF(SUM(Einstellungen!$G$15,Einstellungen!$G$24,Einstellungen!$G$32)&lt;&gt;100,"—",ROUND((K1239*Einstellungen!$G$15+L1239*Einstellungen!$G$24+M1239*Einstellungen!$G$32)/100,1)))))</f>
        <v/>
      </c>
      <c r="O1239" s="37" t="str">
        <f>IF(Kundendaten!C1240="","",IF(K1239=-1,"⚠ Datenfehler",IF(K1239=0,"Inaktiv",IF(SUM(Einstellungen!$G$15,Einstellungen!$G$24,Einstellungen!$G$32)&lt;&gt;100,"—",IF(N1239&gt;=4,"Champion",IF(N1239&gt;=3,"Entwicklung",IF(N1239&gt;=2,"Gefährdet","Abwanderung")))))))</f>
        <v/>
      </c>
    </row>
    <row r="1240" spans="2:15" ht="14.25" customHeight="1" x14ac:dyDescent="0.35">
      <c r="B1240" s="37" t="str">
        <f>IF(Kundendaten!C1241="","",Kundendaten!B1241)</f>
        <v/>
      </c>
      <c r="C1240" s="38" t="str">
        <f>IF(Kundendaten!C1241="","",IF(Kundendaten!C1241="","",Kundendaten!C1241))</f>
        <v/>
      </c>
      <c r="D1240" s="38" t="str">
        <f>IF(Kundendaten!C1241="","",IF(Kundendaten!D1241="","",Kundendaten!D1241))</f>
        <v/>
      </c>
      <c r="E1240" s="38" t="str">
        <f>IF(Kundendaten!C1241="","",IF(Kundendaten!E1241="","",Kundendaten!E1241))</f>
        <v/>
      </c>
      <c r="F1240" s="38" t="str">
        <f>IF(Kundendaten!C1241="","",IF(Kundendaten!F1241="","",Kundendaten!F1241))</f>
        <v/>
      </c>
      <c r="G1240" s="37" t="str">
        <f>IF(Kundendaten!C1241="","",IF(Kundendaten!G1241="","",Kundendaten!G1241))</f>
        <v/>
      </c>
      <c r="H1240" s="38" t="str">
        <f>IF(Kundendaten!C1241="","",IF(Kundendaten!H1241="","",Kundendaten!H1241))</f>
        <v/>
      </c>
      <c r="I1240" s="37" t="str">
        <f>IF(Kundendaten!C1241="","",IF(Kundendaten!I1241="","",IF(OR(UPPER(Kundendaten!I1241)="D",UPPER(Kundendaten!I1241)="DE",UPPER(Kundendaten!I1241)="DEU",UPPER(Kundendaten!I1241)="DEUTSCHLAND",UPPER(Kundendaten!I1241)="GERMANY",UPPER(Kundendaten!I1241)="GER"),"",IFERROR(UPPER(VLOOKUP(UPPER(Kundendaten!I1241),Laendercodes!$A:$B,2,FALSE())),UPPER(Kundendaten!I1241)))))</f>
        <v/>
      </c>
      <c r="J1240" s="59" t="str">
        <f>IF(Kundendaten!C1241="","",Einstellungen!$C$9-Kundendaten!J1241)</f>
        <v/>
      </c>
      <c r="K1240" s="37" t="str">
        <f>IF(Kundendaten!C1241="","",IF(J1240&lt;0,-1,IF(J1240&gt;Einstellungen!$C$11,0,IF(J1240&lt;=Einstellungen!$D$15,5,IF(J1240&lt;=Einstellungen!$D$16,4,IF(J1240&lt;=Einstellungen!$D$17,3,IF(J1240&lt;=Einstellungen!$D$18,2,1)))))))</f>
        <v/>
      </c>
      <c r="L1240" s="37" t="str">
        <f>IF(Kundendaten!C1241="","",IF(J1240&lt;0,-1,IF(J1240&gt;Einstellungen!$C$11,0,IF(Kundendaten!K1241&gt;=Einstellungen!$C$24,5,IF(Kundendaten!K1241&gt;=Einstellungen!$C$25,4,IF(Kundendaten!K1241&gt;=Einstellungen!$C$26,3,IF(Kundendaten!K1241&gt;=Einstellungen!$C$27,2,1)))))))</f>
        <v/>
      </c>
      <c r="M1240" s="37" t="str">
        <f>IF(Kundendaten!C1241="","",IF(J1240&lt;0,-1,IF(J1240&gt;Einstellungen!$C$11,0,IF(Kundendaten!L1241&gt;=Einstellungen!$C$32,5,IF(Kundendaten!L1241&gt;=Einstellungen!$C$33,4,IF(Kundendaten!L1241&gt;=Einstellungen!$C$34,3,IF(Kundendaten!L1241&gt;=Einstellungen!$C$35,2,1)))))))</f>
        <v/>
      </c>
      <c r="N1240" s="37" t="str">
        <f>IF(Kundendaten!C1241="","",IF(K1240=-1,"",IF(K1240=0,0,IF(SUM(Einstellungen!$G$15,Einstellungen!$G$24,Einstellungen!$G$32)&lt;&gt;100,"—",ROUND((K1240*Einstellungen!$G$15+L1240*Einstellungen!$G$24+M1240*Einstellungen!$G$32)/100,1)))))</f>
        <v/>
      </c>
      <c r="O1240" s="37" t="str">
        <f>IF(Kundendaten!C1241="","",IF(K1240=-1,"⚠ Datenfehler",IF(K1240=0,"Inaktiv",IF(SUM(Einstellungen!$G$15,Einstellungen!$G$24,Einstellungen!$G$32)&lt;&gt;100,"—",IF(N1240&gt;=4,"Champion",IF(N1240&gt;=3,"Entwicklung",IF(N1240&gt;=2,"Gefährdet","Abwanderung")))))))</f>
        <v/>
      </c>
    </row>
    <row r="1241" spans="2:15" ht="14.25" customHeight="1" x14ac:dyDescent="0.35">
      <c r="B1241" s="37" t="str">
        <f>IF(Kundendaten!C1242="","",Kundendaten!B1242)</f>
        <v/>
      </c>
      <c r="C1241" s="38" t="str">
        <f>IF(Kundendaten!C1242="","",IF(Kundendaten!C1242="","",Kundendaten!C1242))</f>
        <v/>
      </c>
      <c r="D1241" s="38" t="str">
        <f>IF(Kundendaten!C1242="","",IF(Kundendaten!D1242="","",Kundendaten!D1242))</f>
        <v/>
      </c>
      <c r="E1241" s="38" t="str">
        <f>IF(Kundendaten!C1242="","",IF(Kundendaten!E1242="","",Kundendaten!E1242))</f>
        <v/>
      </c>
      <c r="F1241" s="38" t="str">
        <f>IF(Kundendaten!C1242="","",IF(Kundendaten!F1242="","",Kundendaten!F1242))</f>
        <v/>
      </c>
      <c r="G1241" s="37" t="str">
        <f>IF(Kundendaten!C1242="","",IF(Kundendaten!G1242="","",Kundendaten!G1242))</f>
        <v/>
      </c>
      <c r="H1241" s="38" t="str">
        <f>IF(Kundendaten!C1242="","",IF(Kundendaten!H1242="","",Kundendaten!H1242))</f>
        <v/>
      </c>
      <c r="I1241" s="37" t="str">
        <f>IF(Kundendaten!C1242="","",IF(Kundendaten!I1242="","",IF(OR(UPPER(Kundendaten!I1242)="D",UPPER(Kundendaten!I1242)="DE",UPPER(Kundendaten!I1242)="DEU",UPPER(Kundendaten!I1242)="DEUTSCHLAND",UPPER(Kundendaten!I1242)="GERMANY",UPPER(Kundendaten!I1242)="GER"),"",IFERROR(UPPER(VLOOKUP(UPPER(Kundendaten!I1242),Laendercodes!$A:$B,2,FALSE())),UPPER(Kundendaten!I1242)))))</f>
        <v/>
      </c>
      <c r="J1241" s="59" t="str">
        <f>IF(Kundendaten!C1242="","",Einstellungen!$C$9-Kundendaten!J1242)</f>
        <v/>
      </c>
      <c r="K1241" s="37" t="str">
        <f>IF(Kundendaten!C1242="","",IF(J1241&lt;0,-1,IF(J1241&gt;Einstellungen!$C$11,0,IF(J1241&lt;=Einstellungen!$D$15,5,IF(J1241&lt;=Einstellungen!$D$16,4,IF(J1241&lt;=Einstellungen!$D$17,3,IF(J1241&lt;=Einstellungen!$D$18,2,1)))))))</f>
        <v/>
      </c>
      <c r="L1241" s="37" t="str">
        <f>IF(Kundendaten!C1242="","",IF(J1241&lt;0,-1,IF(J1241&gt;Einstellungen!$C$11,0,IF(Kundendaten!K1242&gt;=Einstellungen!$C$24,5,IF(Kundendaten!K1242&gt;=Einstellungen!$C$25,4,IF(Kundendaten!K1242&gt;=Einstellungen!$C$26,3,IF(Kundendaten!K1242&gt;=Einstellungen!$C$27,2,1)))))))</f>
        <v/>
      </c>
      <c r="M1241" s="37" t="str">
        <f>IF(Kundendaten!C1242="","",IF(J1241&lt;0,-1,IF(J1241&gt;Einstellungen!$C$11,0,IF(Kundendaten!L1242&gt;=Einstellungen!$C$32,5,IF(Kundendaten!L1242&gt;=Einstellungen!$C$33,4,IF(Kundendaten!L1242&gt;=Einstellungen!$C$34,3,IF(Kundendaten!L1242&gt;=Einstellungen!$C$35,2,1)))))))</f>
        <v/>
      </c>
      <c r="N1241" s="37" t="str">
        <f>IF(Kundendaten!C1242="","",IF(K1241=-1,"",IF(K1241=0,0,IF(SUM(Einstellungen!$G$15,Einstellungen!$G$24,Einstellungen!$G$32)&lt;&gt;100,"—",ROUND((K1241*Einstellungen!$G$15+L1241*Einstellungen!$G$24+M1241*Einstellungen!$G$32)/100,1)))))</f>
        <v/>
      </c>
      <c r="O1241" s="37" t="str">
        <f>IF(Kundendaten!C1242="","",IF(K1241=-1,"⚠ Datenfehler",IF(K1241=0,"Inaktiv",IF(SUM(Einstellungen!$G$15,Einstellungen!$G$24,Einstellungen!$G$32)&lt;&gt;100,"—",IF(N1241&gt;=4,"Champion",IF(N1241&gt;=3,"Entwicklung",IF(N1241&gt;=2,"Gefährdet","Abwanderung")))))))</f>
        <v/>
      </c>
    </row>
    <row r="1242" spans="2:15" ht="14.25" customHeight="1" x14ac:dyDescent="0.35">
      <c r="B1242" s="37" t="str">
        <f>IF(Kundendaten!C1243="","",Kundendaten!B1243)</f>
        <v/>
      </c>
      <c r="C1242" s="38" t="str">
        <f>IF(Kundendaten!C1243="","",IF(Kundendaten!C1243="","",Kundendaten!C1243))</f>
        <v/>
      </c>
      <c r="D1242" s="38" t="str">
        <f>IF(Kundendaten!C1243="","",IF(Kundendaten!D1243="","",Kundendaten!D1243))</f>
        <v/>
      </c>
      <c r="E1242" s="38" t="str">
        <f>IF(Kundendaten!C1243="","",IF(Kundendaten!E1243="","",Kundendaten!E1243))</f>
        <v/>
      </c>
      <c r="F1242" s="38" t="str">
        <f>IF(Kundendaten!C1243="","",IF(Kundendaten!F1243="","",Kundendaten!F1243))</f>
        <v/>
      </c>
      <c r="G1242" s="37" t="str">
        <f>IF(Kundendaten!C1243="","",IF(Kundendaten!G1243="","",Kundendaten!G1243))</f>
        <v/>
      </c>
      <c r="H1242" s="38" t="str">
        <f>IF(Kundendaten!C1243="","",IF(Kundendaten!H1243="","",Kundendaten!H1243))</f>
        <v/>
      </c>
      <c r="I1242" s="37" t="str">
        <f>IF(Kundendaten!C1243="","",IF(Kundendaten!I1243="","",IF(OR(UPPER(Kundendaten!I1243)="D",UPPER(Kundendaten!I1243)="DE",UPPER(Kundendaten!I1243)="DEU",UPPER(Kundendaten!I1243)="DEUTSCHLAND",UPPER(Kundendaten!I1243)="GERMANY",UPPER(Kundendaten!I1243)="GER"),"",IFERROR(UPPER(VLOOKUP(UPPER(Kundendaten!I1243),Laendercodes!$A:$B,2,FALSE())),UPPER(Kundendaten!I1243)))))</f>
        <v/>
      </c>
      <c r="J1242" s="59" t="str">
        <f>IF(Kundendaten!C1243="","",Einstellungen!$C$9-Kundendaten!J1243)</f>
        <v/>
      </c>
      <c r="K1242" s="37" t="str">
        <f>IF(Kundendaten!C1243="","",IF(J1242&lt;0,-1,IF(J1242&gt;Einstellungen!$C$11,0,IF(J1242&lt;=Einstellungen!$D$15,5,IF(J1242&lt;=Einstellungen!$D$16,4,IF(J1242&lt;=Einstellungen!$D$17,3,IF(J1242&lt;=Einstellungen!$D$18,2,1)))))))</f>
        <v/>
      </c>
      <c r="L1242" s="37" t="str">
        <f>IF(Kundendaten!C1243="","",IF(J1242&lt;0,-1,IF(J1242&gt;Einstellungen!$C$11,0,IF(Kundendaten!K1243&gt;=Einstellungen!$C$24,5,IF(Kundendaten!K1243&gt;=Einstellungen!$C$25,4,IF(Kundendaten!K1243&gt;=Einstellungen!$C$26,3,IF(Kundendaten!K1243&gt;=Einstellungen!$C$27,2,1)))))))</f>
        <v/>
      </c>
      <c r="M1242" s="37" t="str">
        <f>IF(Kundendaten!C1243="","",IF(J1242&lt;0,-1,IF(J1242&gt;Einstellungen!$C$11,0,IF(Kundendaten!L1243&gt;=Einstellungen!$C$32,5,IF(Kundendaten!L1243&gt;=Einstellungen!$C$33,4,IF(Kundendaten!L1243&gt;=Einstellungen!$C$34,3,IF(Kundendaten!L1243&gt;=Einstellungen!$C$35,2,1)))))))</f>
        <v/>
      </c>
      <c r="N1242" s="37" t="str">
        <f>IF(Kundendaten!C1243="","",IF(K1242=-1,"",IF(K1242=0,0,IF(SUM(Einstellungen!$G$15,Einstellungen!$G$24,Einstellungen!$G$32)&lt;&gt;100,"—",ROUND((K1242*Einstellungen!$G$15+L1242*Einstellungen!$G$24+M1242*Einstellungen!$G$32)/100,1)))))</f>
        <v/>
      </c>
      <c r="O1242" s="37" t="str">
        <f>IF(Kundendaten!C1243="","",IF(K1242=-1,"⚠ Datenfehler",IF(K1242=0,"Inaktiv",IF(SUM(Einstellungen!$G$15,Einstellungen!$G$24,Einstellungen!$G$32)&lt;&gt;100,"—",IF(N1242&gt;=4,"Champion",IF(N1242&gt;=3,"Entwicklung",IF(N1242&gt;=2,"Gefährdet","Abwanderung")))))))</f>
        <v/>
      </c>
    </row>
    <row r="1243" spans="2:15" ht="14.25" customHeight="1" x14ac:dyDescent="0.35">
      <c r="B1243" s="37" t="str">
        <f>IF(Kundendaten!C1244="","",Kundendaten!B1244)</f>
        <v/>
      </c>
      <c r="C1243" s="38" t="str">
        <f>IF(Kundendaten!C1244="","",IF(Kundendaten!C1244="","",Kundendaten!C1244))</f>
        <v/>
      </c>
      <c r="D1243" s="38" t="str">
        <f>IF(Kundendaten!C1244="","",IF(Kundendaten!D1244="","",Kundendaten!D1244))</f>
        <v/>
      </c>
      <c r="E1243" s="38" t="str">
        <f>IF(Kundendaten!C1244="","",IF(Kundendaten!E1244="","",Kundendaten!E1244))</f>
        <v/>
      </c>
      <c r="F1243" s="38" t="str">
        <f>IF(Kundendaten!C1244="","",IF(Kundendaten!F1244="","",Kundendaten!F1244))</f>
        <v/>
      </c>
      <c r="G1243" s="37" t="str">
        <f>IF(Kundendaten!C1244="","",IF(Kundendaten!G1244="","",Kundendaten!G1244))</f>
        <v/>
      </c>
      <c r="H1243" s="38" t="str">
        <f>IF(Kundendaten!C1244="","",IF(Kundendaten!H1244="","",Kundendaten!H1244))</f>
        <v/>
      </c>
      <c r="I1243" s="37" t="str">
        <f>IF(Kundendaten!C1244="","",IF(Kundendaten!I1244="","",IF(OR(UPPER(Kundendaten!I1244)="D",UPPER(Kundendaten!I1244)="DE",UPPER(Kundendaten!I1244)="DEU",UPPER(Kundendaten!I1244)="DEUTSCHLAND",UPPER(Kundendaten!I1244)="GERMANY",UPPER(Kundendaten!I1244)="GER"),"",IFERROR(UPPER(VLOOKUP(UPPER(Kundendaten!I1244),Laendercodes!$A:$B,2,FALSE())),UPPER(Kundendaten!I1244)))))</f>
        <v/>
      </c>
      <c r="J1243" s="59" t="str">
        <f>IF(Kundendaten!C1244="","",Einstellungen!$C$9-Kundendaten!J1244)</f>
        <v/>
      </c>
      <c r="K1243" s="37" t="str">
        <f>IF(Kundendaten!C1244="","",IF(J1243&lt;0,-1,IF(J1243&gt;Einstellungen!$C$11,0,IF(J1243&lt;=Einstellungen!$D$15,5,IF(J1243&lt;=Einstellungen!$D$16,4,IF(J1243&lt;=Einstellungen!$D$17,3,IF(J1243&lt;=Einstellungen!$D$18,2,1)))))))</f>
        <v/>
      </c>
      <c r="L1243" s="37" t="str">
        <f>IF(Kundendaten!C1244="","",IF(J1243&lt;0,-1,IF(J1243&gt;Einstellungen!$C$11,0,IF(Kundendaten!K1244&gt;=Einstellungen!$C$24,5,IF(Kundendaten!K1244&gt;=Einstellungen!$C$25,4,IF(Kundendaten!K1244&gt;=Einstellungen!$C$26,3,IF(Kundendaten!K1244&gt;=Einstellungen!$C$27,2,1)))))))</f>
        <v/>
      </c>
      <c r="M1243" s="37" t="str">
        <f>IF(Kundendaten!C1244="","",IF(J1243&lt;0,-1,IF(J1243&gt;Einstellungen!$C$11,0,IF(Kundendaten!L1244&gt;=Einstellungen!$C$32,5,IF(Kundendaten!L1244&gt;=Einstellungen!$C$33,4,IF(Kundendaten!L1244&gt;=Einstellungen!$C$34,3,IF(Kundendaten!L1244&gt;=Einstellungen!$C$35,2,1)))))))</f>
        <v/>
      </c>
      <c r="N1243" s="37" t="str">
        <f>IF(Kundendaten!C1244="","",IF(K1243=-1,"",IF(K1243=0,0,IF(SUM(Einstellungen!$G$15,Einstellungen!$G$24,Einstellungen!$G$32)&lt;&gt;100,"—",ROUND((K1243*Einstellungen!$G$15+L1243*Einstellungen!$G$24+M1243*Einstellungen!$G$32)/100,1)))))</f>
        <v/>
      </c>
      <c r="O1243" s="37" t="str">
        <f>IF(Kundendaten!C1244="","",IF(K1243=-1,"⚠ Datenfehler",IF(K1243=0,"Inaktiv",IF(SUM(Einstellungen!$G$15,Einstellungen!$G$24,Einstellungen!$G$32)&lt;&gt;100,"—",IF(N1243&gt;=4,"Champion",IF(N1243&gt;=3,"Entwicklung",IF(N1243&gt;=2,"Gefährdet","Abwanderung")))))))</f>
        <v/>
      </c>
    </row>
    <row r="1244" spans="2:15" ht="14.25" customHeight="1" x14ac:dyDescent="0.35">
      <c r="B1244" s="37" t="str">
        <f>IF(Kundendaten!C1245="","",Kundendaten!B1245)</f>
        <v/>
      </c>
      <c r="C1244" s="38" t="str">
        <f>IF(Kundendaten!C1245="","",IF(Kundendaten!C1245="","",Kundendaten!C1245))</f>
        <v/>
      </c>
      <c r="D1244" s="38" t="str">
        <f>IF(Kundendaten!C1245="","",IF(Kundendaten!D1245="","",Kundendaten!D1245))</f>
        <v/>
      </c>
      <c r="E1244" s="38" t="str">
        <f>IF(Kundendaten!C1245="","",IF(Kundendaten!E1245="","",Kundendaten!E1245))</f>
        <v/>
      </c>
      <c r="F1244" s="38" t="str">
        <f>IF(Kundendaten!C1245="","",IF(Kundendaten!F1245="","",Kundendaten!F1245))</f>
        <v/>
      </c>
      <c r="G1244" s="37" t="str">
        <f>IF(Kundendaten!C1245="","",IF(Kundendaten!G1245="","",Kundendaten!G1245))</f>
        <v/>
      </c>
      <c r="H1244" s="38" t="str">
        <f>IF(Kundendaten!C1245="","",IF(Kundendaten!H1245="","",Kundendaten!H1245))</f>
        <v/>
      </c>
      <c r="I1244" s="37" t="str">
        <f>IF(Kundendaten!C1245="","",IF(Kundendaten!I1245="","",IF(OR(UPPER(Kundendaten!I1245)="D",UPPER(Kundendaten!I1245)="DE",UPPER(Kundendaten!I1245)="DEU",UPPER(Kundendaten!I1245)="DEUTSCHLAND",UPPER(Kundendaten!I1245)="GERMANY",UPPER(Kundendaten!I1245)="GER"),"",IFERROR(UPPER(VLOOKUP(UPPER(Kundendaten!I1245),Laendercodes!$A:$B,2,FALSE())),UPPER(Kundendaten!I1245)))))</f>
        <v/>
      </c>
      <c r="J1244" s="59" t="str">
        <f>IF(Kundendaten!C1245="","",Einstellungen!$C$9-Kundendaten!J1245)</f>
        <v/>
      </c>
      <c r="K1244" s="37" t="str">
        <f>IF(Kundendaten!C1245="","",IF(J1244&lt;0,-1,IF(J1244&gt;Einstellungen!$C$11,0,IF(J1244&lt;=Einstellungen!$D$15,5,IF(J1244&lt;=Einstellungen!$D$16,4,IF(J1244&lt;=Einstellungen!$D$17,3,IF(J1244&lt;=Einstellungen!$D$18,2,1)))))))</f>
        <v/>
      </c>
      <c r="L1244" s="37" t="str">
        <f>IF(Kundendaten!C1245="","",IF(J1244&lt;0,-1,IF(J1244&gt;Einstellungen!$C$11,0,IF(Kundendaten!K1245&gt;=Einstellungen!$C$24,5,IF(Kundendaten!K1245&gt;=Einstellungen!$C$25,4,IF(Kundendaten!K1245&gt;=Einstellungen!$C$26,3,IF(Kundendaten!K1245&gt;=Einstellungen!$C$27,2,1)))))))</f>
        <v/>
      </c>
      <c r="M1244" s="37" t="str">
        <f>IF(Kundendaten!C1245="","",IF(J1244&lt;0,-1,IF(J1244&gt;Einstellungen!$C$11,0,IF(Kundendaten!L1245&gt;=Einstellungen!$C$32,5,IF(Kundendaten!L1245&gt;=Einstellungen!$C$33,4,IF(Kundendaten!L1245&gt;=Einstellungen!$C$34,3,IF(Kundendaten!L1245&gt;=Einstellungen!$C$35,2,1)))))))</f>
        <v/>
      </c>
      <c r="N1244" s="37" t="str">
        <f>IF(Kundendaten!C1245="","",IF(K1244=-1,"",IF(K1244=0,0,IF(SUM(Einstellungen!$G$15,Einstellungen!$G$24,Einstellungen!$G$32)&lt;&gt;100,"—",ROUND((K1244*Einstellungen!$G$15+L1244*Einstellungen!$G$24+M1244*Einstellungen!$G$32)/100,1)))))</f>
        <v/>
      </c>
      <c r="O1244" s="37" t="str">
        <f>IF(Kundendaten!C1245="","",IF(K1244=-1,"⚠ Datenfehler",IF(K1244=0,"Inaktiv",IF(SUM(Einstellungen!$G$15,Einstellungen!$G$24,Einstellungen!$G$32)&lt;&gt;100,"—",IF(N1244&gt;=4,"Champion",IF(N1244&gt;=3,"Entwicklung",IF(N1244&gt;=2,"Gefährdet","Abwanderung")))))))</f>
        <v/>
      </c>
    </row>
    <row r="1245" spans="2:15" ht="14.25" customHeight="1" x14ac:dyDescent="0.35">
      <c r="B1245" s="37" t="str">
        <f>IF(Kundendaten!C1246="","",Kundendaten!B1246)</f>
        <v/>
      </c>
      <c r="C1245" s="38" t="str">
        <f>IF(Kundendaten!C1246="","",IF(Kundendaten!C1246="","",Kundendaten!C1246))</f>
        <v/>
      </c>
      <c r="D1245" s="38" t="str">
        <f>IF(Kundendaten!C1246="","",IF(Kundendaten!D1246="","",Kundendaten!D1246))</f>
        <v/>
      </c>
      <c r="E1245" s="38" t="str">
        <f>IF(Kundendaten!C1246="","",IF(Kundendaten!E1246="","",Kundendaten!E1246))</f>
        <v/>
      </c>
      <c r="F1245" s="38" t="str">
        <f>IF(Kundendaten!C1246="","",IF(Kundendaten!F1246="","",Kundendaten!F1246))</f>
        <v/>
      </c>
      <c r="G1245" s="37" t="str">
        <f>IF(Kundendaten!C1246="","",IF(Kundendaten!G1246="","",Kundendaten!G1246))</f>
        <v/>
      </c>
      <c r="H1245" s="38" t="str">
        <f>IF(Kundendaten!C1246="","",IF(Kundendaten!H1246="","",Kundendaten!H1246))</f>
        <v/>
      </c>
      <c r="I1245" s="37" t="str">
        <f>IF(Kundendaten!C1246="","",IF(Kundendaten!I1246="","",IF(OR(UPPER(Kundendaten!I1246)="D",UPPER(Kundendaten!I1246)="DE",UPPER(Kundendaten!I1246)="DEU",UPPER(Kundendaten!I1246)="DEUTSCHLAND",UPPER(Kundendaten!I1246)="GERMANY",UPPER(Kundendaten!I1246)="GER"),"",IFERROR(UPPER(VLOOKUP(UPPER(Kundendaten!I1246),Laendercodes!$A:$B,2,FALSE())),UPPER(Kundendaten!I1246)))))</f>
        <v/>
      </c>
      <c r="J1245" s="59" t="str">
        <f>IF(Kundendaten!C1246="","",Einstellungen!$C$9-Kundendaten!J1246)</f>
        <v/>
      </c>
      <c r="K1245" s="37" t="str">
        <f>IF(Kundendaten!C1246="","",IF(J1245&lt;0,-1,IF(J1245&gt;Einstellungen!$C$11,0,IF(J1245&lt;=Einstellungen!$D$15,5,IF(J1245&lt;=Einstellungen!$D$16,4,IF(J1245&lt;=Einstellungen!$D$17,3,IF(J1245&lt;=Einstellungen!$D$18,2,1)))))))</f>
        <v/>
      </c>
      <c r="L1245" s="37" t="str">
        <f>IF(Kundendaten!C1246="","",IF(J1245&lt;0,-1,IF(J1245&gt;Einstellungen!$C$11,0,IF(Kundendaten!K1246&gt;=Einstellungen!$C$24,5,IF(Kundendaten!K1246&gt;=Einstellungen!$C$25,4,IF(Kundendaten!K1246&gt;=Einstellungen!$C$26,3,IF(Kundendaten!K1246&gt;=Einstellungen!$C$27,2,1)))))))</f>
        <v/>
      </c>
      <c r="M1245" s="37" t="str">
        <f>IF(Kundendaten!C1246="","",IF(J1245&lt;0,-1,IF(J1245&gt;Einstellungen!$C$11,0,IF(Kundendaten!L1246&gt;=Einstellungen!$C$32,5,IF(Kundendaten!L1246&gt;=Einstellungen!$C$33,4,IF(Kundendaten!L1246&gt;=Einstellungen!$C$34,3,IF(Kundendaten!L1246&gt;=Einstellungen!$C$35,2,1)))))))</f>
        <v/>
      </c>
      <c r="N1245" s="37" t="str">
        <f>IF(Kundendaten!C1246="","",IF(K1245=-1,"",IF(K1245=0,0,IF(SUM(Einstellungen!$G$15,Einstellungen!$G$24,Einstellungen!$G$32)&lt;&gt;100,"—",ROUND((K1245*Einstellungen!$G$15+L1245*Einstellungen!$G$24+M1245*Einstellungen!$G$32)/100,1)))))</f>
        <v/>
      </c>
      <c r="O1245" s="37" t="str">
        <f>IF(Kundendaten!C1246="","",IF(K1245=-1,"⚠ Datenfehler",IF(K1245=0,"Inaktiv",IF(SUM(Einstellungen!$G$15,Einstellungen!$G$24,Einstellungen!$G$32)&lt;&gt;100,"—",IF(N1245&gt;=4,"Champion",IF(N1245&gt;=3,"Entwicklung",IF(N1245&gt;=2,"Gefährdet","Abwanderung")))))))</f>
        <v/>
      </c>
    </row>
    <row r="1246" spans="2:15" ht="14.25" customHeight="1" x14ac:dyDescent="0.35">
      <c r="B1246" s="37" t="str">
        <f>IF(Kundendaten!C1247="","",Kundendaten!B1247)</f>
        <v/>
      </c>
      <c r="C1246" s="38" t="str">
        <f>IF(Kundendaten!C1247="","",IF(Kundendaten!C1247="","",Kundendaten!C1247))</f>
        <v/>
      </c>
      <c r="D1246" s="38" t="str">
        <f>IF(Kundendaten!C1247="","",IF(Kundendaten!D1247="","",Kundendaten!D1247))</f>
        <v/>
      </c>
      <c r="E1246" s="38" t="str">
        <f>IF(Kundendaten!C1247="","",IF(Kundendaten!E1247="","",Kundendaten!E1247))</f>
        <v/>
      </c>
      <c r="F1246" s="38" t="str">
        <f>IF(Kundendaten!C1247="","",IF(Kundendaten!F1247="","",Kundendaten!F1247))</f>
        <v/>
      </c>
      <c r="G1246" s="37" t="str">
        <f>IF(Kundendaten!C1247="","",IF(Kundendaten!G1247="","",Kundendaten!G1247))</f>
        <v/>
      </c>
      <c r="H1246" s="38" t="str">
        <f>IF(Kundendaten!C1247="","",IF(Kundendaten!H1247="","",Kundendaten!H1247))</f>
        <v/>
      </c>
      <c r="I1246" s="37" t="str">
        <f>IF(Kundendaten!C1247="","",IF(Kundendaten!I1247="","",IF(OR(UPPER(Kundendaten!I1247)="D",UPPER(Kundendaten!I1247)="DE",UPPER(Kundendaten!I1247)="DEU",UPPER(Kundendaten!I1247)="DEUTSCHLAND",UPPER(Kundendaten!I1247)="GERMANY",UPPER(Kundendaten!I1247)="GER"),"",IFERROR(UPPER(VLOOKUP(UPPER(Kundendaten!I1247),Laendercodes!$A:$B,2,FALSE())),UPPER(Kundendaten!I1247)))))</f>
        <v/>
      </c>
      <c r="J1246" s="59" t="str">
        <f>IF(Kundendaten!C1247="","",Einstellungen!$C$9-Kundendaten!J1247)</f>
        <v/>
      </c>
      <c r="K1246" s="37" t="str">
        <f>IF(Kundendaten!C1247="","",IF(J1246&lt;0,-1,IF(J1246&gt;Einstellungen!$C$11,0,IF(J1246&lt;=Einstellungen!$D$15,5,IF(J1246&lt;=Einstellungen!$D$16,4,IF(J1246&lt;=Einstellungen!$D$17,3,IF(J1246&lt;=Einstellungen!$D$18,2,1)))))))</f>
        <v/>
      </c>
      <c r="L1246" s="37" t="str">
        <f>IF(Kundendaten!C1247="","",IF(J1246&lt;0,-1,IF(J1246&gt;Einstellungen!$C$11,0,IF(Kundendaten!K1247&gt;=Einstellungen!$C$24,5,IF(Kundendaten!K1247&gt;=Einstellungen!$C$25,4,IF(Kundendaten!K1247&gt;=Einstellungen!$C$26,3,IF(Kundendaten!K1247&gt;=Einstellungen!$C$27,2,1)))))))</f>
        <v/>
      </c>
      <c r="M1246" s="37" t="str">
        <f>IF(Kundendaten!C1247="","",IF(J1246&lt;0,-1,IF(J1246&gt;Einstellungen!$C$11,0,IF(Kundendaten!L1247&gt;=Einstellungen!$C$32,5,IF(Kundendaten!L1247&gt;=Einstellungen!$C$33,4,IF(Kundendaten!L1247&gt;=Einstellungen!$C$34,3,IF(Kundendaten!L1247&gt;=Einstellungen!$C$35,2,1)))))))</f>
        <v/>
      </c>
      <c r="N1246" s="37" t="str">
        <f>IF(Kundendaten!C1247="","",IF(K1246=-1,"",IF(K1246=0,0,IF(SUM(Einstellungen!$G$15,Einstellungen!$G$24,Einstellungen!$G$32)&lt;&gt;100,"—",ROUND((K1246*Einstellungen!$G$15+L1246*Einstellungen!$G$24+M1246*Einstellungen!$G$32)/100,1)))))</f>
        <v/>
      </c>
      <c r="O1246" s="37" t="str">
        <f>IF(Kundendaten!C1247="","",IF(K1246=-1,"⚠ Datenfehler",IF(K1246=0,"Inaktiv",IF(SUM(Einstellungen!$G$15,Einstellungen!$G$24,Einstellungen!$G$32)&lt;&gt;100,"—",IF(N1246&gt;=4,"Champion",IF(N1246&gt;=3,"Entwicklung",IF(N1246&gt;=2,"Gefährdet","Abwanderung")))))))</f>
        <v/>
      </c>
    </row>
    <row r="1247" spans="2:15" ht="14.25" customHeight="1" x14ac:dyDescent="0.35">
      <c r="B1247" s="37" t="str">
        <f>IF(Kundendaten!C1248="","",Kundendaten!B1248)</f>
        <v/>
      </c>
      <c r="C1247" s="38" t="str">
        <f>IF(Kundendaten!C1248="","",IF(Kundendaten!C1248="","",Kundendaten!C1248))</f>
        <v/>
      </c>
      <c r="D1247" s="38" t="str">
        <f>IF(Kundendaten!C1248="","",IF(Kundendaten!D1248="","",Kundendaten!D1248))</f>
        <v/>
      </c>
      <c r="E1247" s="38" t="str">
        <f>IF(Kundendaten!C1248="","",IF(Kundendaten!E1248="","",Kundendaten!E1248))</f>
        <v/>
      </c>
      <c r="F1247" s="38" t="str">
        <f>IF(Kundendaten!C1248="","",IF(Kundendaten!F1248="","",Kundendaten!F1248))</f>
        <v/>
      </c>
      <c r="G1247" s="37" t="str">
        <f>IF(Kundendaten!C1248="","",IF(Kundendaten!G1248="","",Kundendaten!G1248))</f>
        <v/>
      </c>
      <c r="H1247" s="38" t="str">
        <f>IF(Kundendaten!C1248="","",IF(Kundendaten!H1248="","",Kundendaten!H1248))</f>
        <v/>
      </c>
      <c r="I1247" s="37" t="str">
        <f>IF(Kundendaten!C1248="","",IF(Kundendaten!I1248="","",IF(OR(UPPER(Kundendaten!I1248)="D",UPPER(Kundendaten!I1248)="DE",UPPER(Kundendaten!I1248)="DEU",UPPER(Kundendaten!I1248)="DEUTSCHLAND",UPPER(Kundendaten!I1248)="GERMANY",UPPER(Kundendaten!I1248)="GER"),"",IFERROR(UPPER(VLOOKUP(UPPER(Kundendaten!I1248),Laendercodes!$A:$B,2,FALSE())),UPPER(Kundendaten!I1248)))))</f>
        <v/>
      </c>
      <c r="J1247" s="59" t="str">
        <f>IF(Kundendaten!C1248="","",Einstellungen!$C$9-Kundendaten!J1248)</f>
        <v/>
      </c>
      <c r="K1247" s="37" t="str">
        <f>IF(Kundendaten!C1248="","",IF(J1247&lt;0,-1,IF(J1247&gt;Einstellungen!$C$11,0,IF(J1247&lt;=Einstellungen!$D$15,5,IF(J1247&lt;=Einstellungen!$D$16,4,IF(J1247&lt;=Einstellungen!$D$17,3,IF(J1247&lt;=Einstellungen!$D$18,2,1)))))))</f>
        <v/>
      </c>
      <c r="L1247" s="37" t="str">
        <f>IF(Kundendaten!C1248="","",IF(J1247&lt;0,-1,IF(J1247&gt;Einstellungen!$C$11,0,IF(Kundendaten!K1248&gt;=Einstellungen!$C$24,5,IF(Kundendaten!K1248&gt;=Einstellungen!$C$25,4,IF(Kundendaten!K1248&gt;=Einstellungen!$C$26,3,IF(Kundendaten!K1248&gt;=Einstellungen!$C$27,2,1)))))))</f>
        <v/>
      </c>
      <c r="M1247" s="37" t="str">
        <f>IF(Kundendaten!C1248="","",IF(J1247&lt;0,-1,IF(J1247&gt;Einstellungen!$C$11,0,IF(Kundendaten!L1248&gt;=Einstellungen!$C$32,5,IF(Kundendaten!L1248&gt;=Einstellungen!$C$33,4,IF(Kundendaten!L1248&gt;=Einstellungen!$C$34,3,IF(Kundendaten!L1248&gt;=Einstellungen!$C$35,2,1)))))))</f>
        <v/>
      </c>
      <c r="N1247" s="37" t="str">
        <f>IF(Kundendaten!C1248="","",IF(K1247=-1,"",IF(K1247=0,0,IF(SUM(Einstellungen!$G$15,Einstellungen!$G$24,Einstellungen!$G$32)&lt;&gt;100,"—",ROUND((K1247*Einstellungen!$G$15+L1247*Einstellungen!$G$24+M1247*Einstellungen!$G$32)/100,1)))))</f>
        <v/>
      </c>
      <c r="O1247" s="37" t="str">
        <f>IF(Kundendaten!C1248="","",IF(K1247=-1,"⚠ Datenfehler",IF(K1247=0,"Inaktiv",IF(SUM(Einstellungen!$G$15,Einstellungen!$G$24,Einstellungen!$G$32)&lt;&gt;100,"—",IF(N1247&gt;=4,"Champion",IF(N1247&gt;=3,"Entwicklung",IF(N1247&gt;=2,"Gefährdet","Abwanderung")))))))</f>
        <v/>
      </c>
    </row>
    <row r="1248" spans="2:15" ht="14.25" customHeight="1" x14ac:dyDescent="0.35">
      <c r="B1248" s="37" t="str">
        <f>IF(Kundendaten!C1249="","",Kundendaten!B1249)</f>
        <v/>
      </c>
      <c r="C1248" s="38" t="str">
        <f>IF(Kundendaten!C1249="","",IF(Kundendaten!C1249="","",Kundendaten!C1249))</f>
        <v/>
      </c>
      <c r="D1248" s="38" t="str">
        <f>IF(Kundendaten!C1249="","",IF(Kundendaten!D1249="","",Kundendaten!D1249))</f>
        <v/>
      </c>
      <c r="E1248" s="38" t="str">
        <f>IF(Kundendaten!C1249="","",IF(Kundendaten!E1249="","",Kundendaten!E1249))</f>
        <v/>
      </c>
      <c r="F1248" s="38" t="str">
        <f>IF(Kundendaten!C1249="","",IF(Kundendaten!F1249="","",Kundendaten!F1249))</f>
        <v/>
      </c>
      <c r="G1248" s="37" t="str">
        <f>IF(Kundendaten!C1249="","",IF(Kundendaten!G1249="","",Kundendaten!G1249))</f>
        <v/>
      </c>
      <c r="H1248" s="38" t="str">
        <f>IF(Kundendaten!C1249="","",IF(Kundendaten!H1249="","",Kundendaten!H1249))</f>
        <v/>
      </c>
      <c r="I1248" s="37" t="str">
        <f>IF(Kundendaten!C1249="","",IF(Kundendaten!I1249="","",IF(OR(UPPER(Kundendaten!I1249)="D",UPPER(Kundendaten!I1249)="DE",UPPER(Kundendaten!I1249)="DEU",UPPER(Kundendaten!I1249)="DEUTSCHLAND",UPPER(Kundendaten!I1249)="GERMANY",UPPER(Kundendaten!I1249)="GER"),"",IFERROR(UPPER(VLOOKUP(UPPER(Kundendaten!I1249),Laendercodes!$A:$B,2,FALSE())),UPPER(Kundendaten!I1249)))))</f>
        <v/>
      </c>
      <c r="J1248" s="59" t="str">
        <f>IF(Kundendaten!C1249="","",Einstellungen!$C$9-Kundendaten!J1249)</f>
        <v/>
      </c>
      <c r="K1248" s="37" t="str">
        <f>IF(Kundendaten!C1249="","",IF(J1248&lt;0,-1,IF(J1248&gt;Einstellungen!$C$11,0,IF(J1248&lt;=Einstellungen!$D$15,5,IF(J1248&lt;=Einstellungen!$D$16,4,IF(J1248&lt;=Einstellungen!$D$17,3,IF(J1248&lt;=Einstellungen!$D$18,2,1)))))))</f>
        <v/>
      </c>
      <c r="L1248" s="37" t="str">
        <f>IF(Kundendaten!C1249="","",IF(J1248&lt;0,-1,IF(J1248&gt;Einstellungen!$C$11,0,IF(Kundendaten!K1249&gt;=Einstellungen!$C$24,5,IF(Kundendaten!K1249&gt;=Einstellungen!$C$25,4,IF(Kundendaten!K1249&gt;=Einstellungen!$C$26,3,IF(Kundendaten!K1249&gt;=Einstellungen!$C$27,2,1)))))))</f>
        <v/>
      </c>
      <c r="M1248" s="37" t="str">
        <f>IF(Kundendaten!C1249="","",IF(J1248&lt;0,-1,IF(J1248&gt;Einstellungen!$C$11,0,IF(Kundendaten!L1249&gt;=Einstellungen!$C$32,5,IF(Kundendaten!L1249&gt;=Einstellungen!$C$33,4,IF(Kundendaten!L1249&gt;=Einstellungen!$C$34,3,IF(Kundendaten!L1249&gt;=Einstellungen!$C$35,2,1)))))))</f>
        <v/>
      </c>
      <c r="N1248" s="37" t="str">
        <f>IF(Kundendaten!C1249="","",IF(K1248=-1,"",IF(K1248=0,0,IF(SUM(Einstellungen!$G$15,Einstellungen!$G$24,Einstellungen!$G$32)&lt;&gt;100,"—",ROUND((K1248*Einstellungen!$G$15+L1248*Einstellungen!$G$24+M1248*Einstellungen!$G$32)/100,1)))))</f>
        <v/>
      </c>
      <c r="O1248" s="37" t="str">
        <f>IF(Kundendaten!C1249="","",IF(K1248=-1,"⚠ Datenfehler",IF(K1248=0,"Inaktiv",IF(SUM(Einstellungen!$G$15,Einstellungen!$G$24,Einstellungen!$G$32)&lt;&gt;100,"—",IF(N1248&gt;=4,"Champion",IF(N1248&gt;=3,"Entwicklung",IF(N1248&gt;=2,"Gefährdet","Abwanderung")))))))</f>
        <v/>
      </c>
    </row>
    <row r="1249" spans="2:15" ht="14.25" customHeight="1" x14ac:dyDescent="0.35">
      <c r="B1249" s="37" t="str">
        <f>IF(Kundendaten!C1250="","",Kundendaten!B1250)</f>
        <v/>
      </c>
      <c r="C1249" s="38" t="str">
        <f>IF(Kundendaten!C1250="","",IF(Kundendaten!C1250="","",Kundendaten!C1250))</f>
        <v/>
      </c>
      <c r="D1249" s="38" t="str">
        <f>IF(Kundendaten!C1250="","",IF(Kundendaten!D1250="","",Kundendaten!D1250))</f>
        <v/>
      </c>
      <c r="E1249" s="38" t="str">
        <f>IF(Kundendaten!C1250="","",IF(Kundendaten!E1250="","",Kundendaten!E1250))</f>
        <v/>
      </c>
      <c r="F1249" s="38" t="str">
        <f>IF(Kundendaten!C1250="","",IF(Kundendaten!F1250="","",Kundendaten!F1250))</f>
        <v/>
      </c>
      <c r="G1249" s="37" t="str">
        <f>IF(Kundendaten!C1250="","",IF(Kundendaten!G1250="","",Kundendaten!G1250))</f>
        <v/>
      </c>
      <c r="H1249" s="38" t="str">
        <f>IF(Kundendaten!C1250="","",IF(Kundendaten!H1250="","",Kundendaten!H1250))</f>
        <v/>
      </c>
      <c r="I1249" s="37" t="str">
        <f>IF(Kundendaten!C1250="","",IF(Kundendaten!I1250="","",IF(OR(UPPER(Kundendaten!I1250)="D",UPPER(Kundendaten!I1250)="DE",UPPER(Kundendaten!I1250)="DEU",UPPER(Kundendaten!I1250)="DEUTSCHLAND",UPPER(Kundendaten!I1250)="GERMANY",UPPER(Kundendaten!I1250)="GER"),"",IFERROR(UPPER(VLOOKUP(UPPER(Kundendaten!I1250),Laendercodes!$A:$B,2,FALSE())),UPPER(Kundendaten!I1250)))))</f>
        <v/>
      </c>
      <c r="J1249" s="59" t="str">
        <f>IF(Kundendaten!C1250="","",Einstellungen!$C$9-Kundendaten!J1250)</f>
        <v/>
      </c>
      <c r="K1249" s="37" t="str">
        <f>IF(Kundendaten!C1250="","",IF(J1249&lt;0,-1,IF(J1249&gt;Einstellungen!$C$11,0,IF(J1249&lt;=Einstellungen!$D$15,5,IF(J1249&lt;=Einstellungen!$D$16,4,IF(J1249&lt;=Einstellungen!$D$17,3,IF(J1249&lt;=Einstellungen!$D$18,2,1)))))))</f>
        <v/>
      </c>
      <c r="L1249" s="37" t="str">
        <f>IF(Kundendaten!C1250="","",IF(J1249&lt;0,-1,IF(J1249&gt;Einstellungen!$C$11,0,IF(Kundendaten!K1250&gt;=Einstellungen!$C$24,5,IF(Kundendaten!K1250&gt;=Einstellungen!$C$25,4,IF(Kundendaten!K1250&gt;=Einstellungen!$C$26,3,IF(Kundendaten!K1250&gt;=Einstellungen!$C$27,2,1)))))))</f>
        <v/>
      </c>
      <c r="M1249" s="37" t="str">
        <f>IF(Kundendaten!C1250="","",IF(J1249&lt;0,-1,IF(J1249&gt;Einstellungen!$C$11,0,IF(Kundendaten!L1250&gt;=Einstellungen!$C$32,5,IF(Kundendaten!L1250&gt;=Einstellungen!$C$33,4,IF(Kundendaten!L1250&gt;=Einstellungen!$C$34,3,IF(Kundendaten!L1250&gt;=Einstellungen!$C$35,2,1)))))))</f>
        <v/>
      </c>
      <c r="N1249" s="37" t="str">
        <f>IF(Kundendaten!C1250="","",IF(K1249=-1,"",IF(K1249=0,0,IF(SUM(Einstellungen!$G$15,Einstellungen!$G$24,Einstellungen!$G$32)&lt;&gt;100,"—",ROUND((K1249*Einstellungen!$G$15+L1249*Einstellungen!$G$24+M1249*Einstellungen!$G$32)/100,1)))))</f>
        <v/>
      </c>
      <c r="O1249" s="37" t="str">
        <f>IF(Kundendaten!C1250="","",IF(K1249=-1,"⚠ Datenfehler",IF(K1249=0,"Inaktiv",IF(SUM(Einstellungen!$G$15,Einstellungen!$G$24,Einstellungen!$G$32)&lt;&gt;100,"—",IF(N1249&gt;=4,"Champion",IF(N1249&gt;=3,"Entwicklung",IF(N1249&gt;=2,"Gefährdet","Abwanderung")))))))</f>
        <v/>
      </c>
    </row>
    <row r="1250" spans="2:15" ht="14.25" customHeight="1" x14ac:dyDescent="0.35">
      <c r="B1250" s="37" t="str">
        <f>IF(Kundendaten!C1251="","",Kundendaten!B1251)</f>
        <v/>
      </c>
      <c r="C1250" s="38" t="str">
        <f>IF(Kundendaten!C1251="","",IF(Kundendaten!C1251="","",Kundendaten!C1251))</f>
        <v/>
      </c>
      <c r="D1250" s="38" t="str">
        <f>IF(Kundendaten!C1251="","",IF(Kundendaten!D1251="","",Kundendaten!D1251))</f>
        <v/>
      </c>
      <c r="E1250" s="38" t="str">
        <f>IF(Kundendaten!C1251="","",IF(Kundendaten!E1251="","",Kundendaten!E1251))</f>
        <v/>
      </c>
      <c r="F1250" s="38" t="str">
        <f>IF(Kundendaten!C1251="","",IF(Kundendaten!F1251="","",Kundendaten!F1251))</f>
        <v/>
      </c>
      <c r="G1250" s="37" t="str">
        <f>IF(Kundendaten!C1251="","",IF(Kundendaten!G1251="","",Kundendaten!G1251))</f>
        <v/>
      </c>
      <c r="H1250" s="38" t="str">
        <f>IF(Kundendaten!C1251="","",IF(Kundendaten!H1251="","",Kundendaten!H1251))</f>
        <v/>
      </c>
      <c r="I1250" s="37" t="str">
        <f>IF(Kundendaten!C1251="","",IF(Kundendaten!I1251="","",IF(OR(UPPER(Kundendaten!I1251)="D",UPPER(Kundendaten!I1251)="DE",UPPER(Kundendaten!I1251)="DEU",UPPER(Kundendaten!I1251)="DEUTSCHLAND",UPPER(Kundendaten!I1251)="GERMANY",UPPER(Kundendaten!I1251)="GER"),"",IFERROR(UPPER(VLOOKUP(UPPER(Kundendaten!I1251),Laendercodes!$A:$B,2,FALSE())),UPPER(Kundendaten!I1251)))))</f>
        <v/>
      </c>
      <c r="J1250" s="59" t="str">
        <f>IF(Kundendaten!C1251="","",Einstellungen!$C$9-Kundendaten!J1251)</f>
        <v/>
      </c>
      <c r="K1250" s="37" t="str">
        <f>IF(Kundendaten!C1251="","",IF(J1250&lt;0,-1,IF(J1250&gt;Einstellungen!$C$11,0,IF(J1250&lt;=Einstellungen!$D$15,5,IF(J1250&lt;=Einstellungen!$D$16,4,IF(J1250&lt;=Einstellungen!$D$17,3,IF(J1250&lt;=Einstellungen!$D$18,2,1)))))))</f>
        <v/>
      </c>
      <c r="L1250" s="37" t="str">
        <f>IF(Kundendaten!C1251="","",IF(J1250&lt;0,-1,IF(J1250&gt;Einstellungen!$C$11,0,IF(Kundendaten!K1251&gt;=Einstellungen!$C$24,5,IF(Kundendaten!K1251&gt;=Einstellungen!$C$25,4,IF(Kundendaten!K1251&gt;=Einstellungen!$C$26,3,IF(Kundendaten!K1251&gt;=Einstellungen!$C$27,2,1)))))))</f>
        <v/>
      </c>
      <c r="M1250" s="37" t="str">
        <f>IF(Kundendaten!C1251="","",IF(J1250&lt;0,-1,IF(J1250&gt;Einstellungen!$C$11,0,IF(Kundendaten!L1251&gt;=Einstellungen!$C$32,5,IF(Kundendaten!L1251&gt;=Einstellungen!$C$33,4,IF(Kundendaten!L1251&gt;=Einstellungen!$C$34,3,IF(Kundendaten!L1251&gt;=Einstellungen!$C$35,2,1)))))))</f>
        <v/>
      </c>
      <c r="N1250" s="37" t="str">
        <f>IF(Kundendaten!C1251="","",IF(K1250=-1,"",IF(K1250=0,0,IF(SUM(Einstellungen!$G$15,Einstellungen!$G$24,Einstellungen!$G$32)&lt;&gt;100,"—",ROUND((K1250*Einstellungen!$G$15+L1250*Einstellungen!$G$24+M1250*Einstellungen!$G$32)/100,1)))))</f>
        <v/>
      </c>
      <c r="O1250" s="37" t="str">
        <f>IF(Kundendaten!C1251="","",IF(K1250=-1,"⚠ Datenfehler",IF(K1250=0,"Inaktiv",IF(SUM(Einstellungen!$G$15,Einstellungen!$G$24,Einstellungen!$G$32)&lt;&gt;100,"—",IF(N1250&gt;=4,"Champion",IF(N1250&gt;=3,"Entwicklung",IF(N1250&gt;=2,"Gefährdet","Abwanderung")))))))</f>
        <v/>
      </c>
    </row>
    <row r="1251" spans="2:15" ht="14.25" customHeight="1" x14ac:dyDescent="0.35">
      <c r="B1251" s="37" t="str">
        <f>IF(Kundendaten!C1252="","",Kundendaten!B1252)</f>
        <v/>
      </c>
      <c r="C1251" s="38" t="str">
        <f>IF(Kundendaten!C1252="","",IF(Kundendaten!C1252="","",Kundendaten!C1252))</f>
        <v/>
      </c>
      <c r="D1251" s="38" t="str">
        <f>IF(Kundendaten!C1252="","",IF(Kundendaten!D1252="","",Kundendaten!D1252))</f>
        <v/>
      </c>
      <c r="E1251" s="38" t="str">
        <f>IF(Kundendaten!C1252="","",IF(Kundendaten!E1252="","",Kundendaten!E1252))</f>
        <v/>
      </c>
      <c r="F1251" s="38" t="str">
        <f>IF(Kundendaten!C1252="","",IF(Kundendaten!F1252="","",Kundendaten!F1252))</f>
        <v/>
      </c>
      <c r="G1251" s="37" t="str">
        <f>IF(Kundendaten!C1252="","",IF(Kundendaten!G1252="","",Kundendaten!G1252))</f>
        <v/>
      </c>
      <c r="H1251" s="38" t="str">
        <f>IF(Kundendaten!C1252="","",IF(Kundendaten!H1252="","",Kundendaten!H1252))</f>
        <v/>
      </c>
      <c r="I1251" s="37" t="str">
        <f>IF(Kundendaten!C1252="","",IF(Kundendaten!I1252="","",IF(OR(UPPER(Kundendaten!I1252)="D",UPPER(Kundendaten!I1252)="DE",UPPER(Kundendaten!I1252)="DEU",UPPER(Kundendaten!I1252)="DEUTSCHLAND",UPPER(Kundendaten!I1252)="GERMANY",UPPER(Kundendaten!I1252)="GER"),"",IFERROR(UPPER(VLOOKUP(UPPER(Kundendaten!I1252),Laendercodes!$A:$B,2,FALSE())),UPPER(Kundendaten!I1252)))))</f>
        <v/>
      </c>
      <c r="J1251" s="59" t="str">
        <f>IF(Kundendaten!C1252="","",Einstellungen!$C$9-Kundendaten!J1252)</f>
        <v/>
      </c>
      <c r="K1251" s="37" t="str">
        <f>IF(Kundendaten!C1252="","",IF(J1251&lt;0,-1,IF(J1251&gt;Einstellungen!$C$11,0,IF(J1251&lt;=Einstellungen!$D$15,5,IF(J1251&lt;=Einstellungen!$D$16,4,IF(J1251&lt;=Einstellungen!$D$17,3,IF(J1251&lt;=Einstellungen!$D$18,2,1)))))))</f>
        <v/>
      </c>
      <c r="L1251" s="37" t="str">
        <f>IF(Kundendaten!C1252="","",IF(J1251&lt;0,-1,IF(J1251&gt;Einstellungen!$C$11,0,IF(Kundendaten!K1252&gt;=Einstellungen!$C$24,5,IF(Kundendaten!K1252&gt;=Einstellungen!$C$25,4,IF(Kundendaten!K1252&gt;=Einstellungen!$C$26,3,IF(Kundendaten!K1252&gt;=Einstellungen!$C$27,2,1)))))))</f>
        <v/>
      </c>
      <c r="M1251" s="37" t="str">
        <f>IF(Kundendaten!C1252="","",IF(J1251&lt;0,-1,IF(J1251&gt;Einstellungen!$C$11,0,IF(Kundendaten!L1252&gt;=Einstellungen!$C$32,5,IF(Kundendaten!L1252&gt;=Einstellungen!$C$33,4,IF(Kundendaten!L1252&gt;=Einstellungen!$C$34,3,IF(Kundendaten!L1252&gt;=Einstellungen!$C$35,2,1)))))))</f>
        <v/>
      </c>
      <c r="N1251" s="37" t="str">
        <f>IF(Kundendaten!C1252="","",IF(K1251=-1,"",IF(K1251=0,0,IF(SUM(Einstellungen!$G$15,Einstellungen!$G$24,Einstellungen!$G$32)&lt;&gt;100,"—",ROUND((K1251*Einstellungen!$G$15+L1251*Einstellungen!$G$24+M1251*Einstellungen!$G$32)/100,1)))))</f>
        <v/>
      </c>
      <c r="O1251" s="37" t="str">
        <f>IF(Kundendaten!C1252="","",IF(K1251=-1,"⚠ Datenfehler",IF(K1251=0,"Inaktiv",IF(SUM(Einstellungen!$G$15,Einstellungen!$G$24,Einstellungen!$G$32)&lt;&gt;100,"—",IF(N1251&gt;=4,"Champion",IF(N1251&gt;=3,"Entwicklung",IF(N1251&gt;=2,"Gefährdet","Abwanderung")))))))</f>
        <v/>
      </c>
    </row>
    <row r="1252" spans="2:15" ht="14.25" customHeight="1" x14ac:dyDescent="0.35">
      <c r="B1252" s="37" t="str">
        <f>IF(Kundendaten!C1253="","",Kundendaten!B1253)</f>
        <v/>
      </c>
      <c r="C1252" s="38" t="str">
        <f>IF(Kundendaten!C1253="","",IF(Kundendaten!C1253="","",Kundendaten!C1253))</f>
        <v/>
      </c>
      <c r="D1252" s="38" t="str">
        <f>IF(Kundendaten!C1253="","",IF(Kundendaten!D1253="","",Kundendaten!D1253))</f>
        <v/>
      </c>
      <c r="E1252" s="38" t="str">
        <f>IF(Kundendaten!C1253="","",IF(Kundendaten!E1253="","",Kundendaten!E1253))</f>
        <v/>
      </c>
      <c r="F1252" s="38" t="str">
        <f>IF(Kundendaten!C1253="","",IF(Kundendaten!F1253="","",Kundendaten!F1253))</f>
        <v/>
      </c>
      <c r="G1252" s="37" t="str">
        <f>IF(Kundendaten!C1253="","",IF(Kundendaten!G1253="","",Kundendaten!G1253))</f>
        <v/>
      </c>
      <c r="H1252" s="38" t="str">
        <f>IF(Kundendaten!C1253="","",IF(Kundendaten!H1253="","",Kundendaten!H1253))</f>
        <v/>
      </c>
      <c r="I1252" s="37" t="str">
        <f>IF(Kundendaten!C1253="","",IF(Kundendaten!I1253="","",IF(OR(UPPER(Kundendaten!I1253)="D",UPPER(Kundendaten!I1253)="DE",UPPER(Kundendaten!I1253)="DEU",UPPER(Kundendaten!I1253)="DEUTSCHLAND",UPPER(Kundendaten!I1253)="GERMANY",UPPER(Kundendaten!I1253)="GER"),"",IFERROR(UPPER(VLOOKUP(UPPER(Kundendaten!I1253),Laendercodes!$A:$B,2,FALSE())),UPPER(Kundendaten!I1253)))))</f>
        <v/>
      </c>
      <c r="J1252" s="59" t="str">
        <f>IF(Kundendaten!C1253="","",Einstellungen!$C$9-Kundendaten!J1253)</f>
        <v/>
      </c>
      <c r="K1252" s="37" t="str">
        <f>IF(Kundendaten!C1253="","",IF(J1252&lt;0,-1,IF(J1252&gt;Einstellungen!$C$11,0,IF(J1252&lt;=Einstellungen!$D$15,5,IF(J1252&lt;=Einstellungen!$D$16,4,IF(J1252&lt;=Einstellungen!$D$17,3,IF(J1252&lt;=Einstellungen!$D$18,2,1)))))))</f>
        <v/>
      </c>
      <c r="L1252" s="37" t="str">
        <f>IF(Kundendaten!C1253="","",IF(J1252&lt;0,-1,IF(J1252&gt;Einstellungen!$C$11,0,IF(Kundendaten!K1253&gt;=Einstellungen!$C$24,5,IF(Kundendaten!K1253&gt;=Einstellungen!$C$25,4,IF(Kundendaten!K1253&gt;=Einstellungen!$C$26,3,IF(Kundendaten!K1253&gt;=Einstellungen!$C$27,2,1)))))))</f>
        <v/>
      </c>
      <c r="M1252" s="37" t="str">
        <f>IF(Kundendaten!C1253="","",IF(J1252&lt;0,-1,IF(J1252&gt;Einstellungen!$C$11,0,IF(Kundendaten!L1253&gt;=Einstellungen!$C$32,5,IF(Kundendaten!L1253&gt;=Einstellungen!$C$33,4,IF(Kundendaten!L1253&gt;=Einstellungen!$C$34,3,IF(Kundendaten!L1253&gt;=Einstellungen!$C$35,2,1)))))))</f>
        <v/>
      </c>
      <c r="N1252" s="37" t="str">
        <f>IF(Kundendaten!C1253="","",IF(K1252=-1,"",IF(K1252=0,0,IF(SUM(Einstellungen!$G$15,Einstellungen!$G$24,Einstellungen!$G$32)&lt;&gt;100,"—",ROUND((K1252*Einstellungen!$G$15+L1252*Einstellungen!$G$24+M1252*Einstellungen!$G$32)/100,1)))))</f>
        <v/>
      </c>
      <c r="O1252" s="37" t="str">
        <f>IF(Kundendaten!C1253="","",IF(K1252=-1,"⚠ Datenfehler",IF(K1252=0,"Inaktiv",IF(SUM(Einstellungen!$G$15,Einstellungen!$G$24,Einstellungen!$G$32)&lt;&gt;100,"—",IF(N1252&gt;=4,"Champion",IF(N1252&gt;=3,"Entwicklung",IF(N1252&gt;=2,"Gefährdet","Abwanderung")))))))</f>
        <v/>
      </c>
    </row>
    <row r="1253" spans="2:15" ht="14.25" customHeight="1" x14ac:dyDescent="0.35">
      <c r="B1253" s="37" t="str">
        <f>IF(Kundendaten!C1254="","",Kundendaten!B1254)</f>
        <v/>
      </c>
      <c r="C1253" s="38" t="str">
        <f>IF(Kundendaten!C1254="","",IF(Kundendaten!C1254="","",Kundendaten!C1254))</f>
        <v/>
      </c>
      <c r="D1253" s="38" t="str">
        <f>IF(Kundendaten!C1254="","",IF(Kundendaten!D1254="","",Kundendaten!D1254))</f>
        <v/>
      </c>
      <c r="E1253" s="38" t="str">
        <f>IF(Kundendaten!C1254="","",IF(Kundendaten!E1254="","",Kundendaten!E1254))</f>
        <v/>
      </c>
      <c r="F1253" s="38" t="str">
        <f>IF(Kundendaten!C1254="","",IF(Kundendaten!F1254="","",Kundendaten!F1254))</f>
        <v/>
      </c>
      <c r="G1253" s="37" t="str">
        <f>IF(Kundendaten!C1254="","",IF(Kundendaten!G1254="","",Kundendaten!G1254))</f>
        <v/>
      </c>
      <c r="H1253" s="38" t="str">
        <f>IF(Kundendaten!C1254="","",IF(Kundendaten!H1254="","",Kundendaten!H1254))</f>
        <v/>
      </c>
      <c r="I1253" s="37" t="str">
        <f>IF(Kundendaten!C1254="","",IF(Kundendaten!I1254="","",IF(OR(UPPER(Kundendaten!I1254)="D",UPPER(Kundendaten!I1254)="DE",UPPER(Kundendaten!I1254)="DEU",UPPER(Kundendaten!I1254)="DEUTSCHLAND",UPPER(Kundendaten!I1254)="GERMANY",UPPER(Kundendaten!I1254)="GER"),"",IFERROR(UPPER(VLOOKUP(UPPER(Kundendaten!I1254),Laendercodes!$A:$B,2,FALSE())),UPPER(Kundendaten!I1254)))))</f>
        <v/>
      </c>
      <c r="J1253" s="59" t="str">
        <f>IF(Kundendaten!C1254="","",Einstellungen!$C$9-Kundendaten!J1254)</f>
        <v/>
      </c>
      <c r="K1253" s="37" t="str">
        <f>IF(Kundendaten!C1254="","",IF(J1253&lt;0,-1,IF(J1253&gt;Einstellungen!$C$11,0,IF(J1253&lt;=Einstellungen!$D$15,5,IF(J1253&lt;=Einstellungen!$D$16,4,IF(J1253&lt;=Einstellungen!$D$17,3,IF(J1253&lt;=Einstellungen!$D$18,2,1)))))))</f>
        <v/>
      </c>
      <c r="L1253" s="37" t="str">
        <f>IF(Kundendaten!C1254="","",IF(J1253&lt;0,-1,IF(J1253&gt;Einstellungen!$C$11,0,IF(Kundendaten!K1254&gt;=Einstellungen!$C$24,5,IF(Kundendaten!K1254&gt;=Einstellungen!$C$25,4,IF(Kundendaten!K1254&gt;=Einstellungen!$C$26,3,IF(Kundendaten!K1254&gt;=Einstellungen!$C$27,2,1)))))))</f>
        <v/>
      </c>
      <c r="M1253" s="37" t="str">
        <f>IF(Kundendaten!C1254="","",IF(J1253&lt;0,-1,IF(J1253&gt;Einstellungen!$C$11,0,IF(Kundendaten!L1254&gt;=Einstellungen!$C$32,5,IF(Kundendaten!L1254&gt;=Einstellungen!$C$33,4,IF(Kundendaten!L1254&gt;=Einstellungen!$C$34,3,IF(Kundendaten!L1254&gt;=Einstellungen!$C$35,2,1)))))))</f>
        <v/>
      </c>
      <c r="N1253" s="37" t="str">
        <f>IF(Kundendaten!C1254="","",IF(K1253=-1,"",IF(K1253=0,0,IF(SUM(Einstellungen!$G$15,Einstellungen!$G$24,Einstellungen!$G$32)&lt;&gt;100,"—",ROUND((K1253*Einstellungen!$G$15+L1253*Einstellungen!$G$24+M1253*Einstellungen!$G$32)/100,1)))))</f>
        <v/>
      </c>
      <c r="O1253" s="37" t="str">
        <f>IF(Kundendaten!C1254="","",IF(K1253=-1,"⚠ Datenfehler",IF(K1253=0,"Inaktiv",IF(SUM(Einstellungen!$G$15,Einstellungen!$G$24,Einstellungen!$G$32)&lt;&gt;100,"—",IF(N1253&gt;=4,"Champion",IF(N1253&gt;=3,"Entwicklung",IF(N1253&gt;=2,"Gefährdet","Abwanderung")))))))</f>
        <v/>
      </c>
    </row>
    <row r="1254" spans="2:15" ht="14.25" customHeight="1" x14ac:dyDescent="0.35">
      <c r="B1254" s="37" t="str">
        <f>IF(Kundendaten!C1255="","",Kundendaten!B1255)</f>
        <v/>
      </c>
      <c r="C1254" s="38" t="str">
        <f>IF(Kundendaten!C1255="","",IF(Kundendaten!C1255="","",Kundendaten!C1255))</f>
        <v/>
      </c>
      <c r="D1254" s="38" t="str">
        <f>IF(Kundendaten!C1255="","",IF(Kundendaten!D1255="","",Kundendaten!D1255))</f>
        <v/>
      </c>
      <c r="E1254" s="38" t="str">
        <f>IF(Kundendaten!C1255="","",IF(Kundendaten!E1255="","",Kundendaten!E1255))</f>
        <v/>
      </c>
      <c r="F1254" s="38" t="str">
        <f>IF(Kundendaten!C1255="","",IF(Kundendaten!F1255="","",Kundendaten!F1255))</f>
        <v/>
      </c>
      <c r="G1254" s="37" t="str">
        <f>IF(Kundendaten!C1255="","",IF(Kundendaten!G1255="","",Kundendaten!G1255))</f>
        <v/>
      </c>
      <c r="H1254" s="38" t="str">
        <f>IF(Kundendaten!C1255="","",IF(Kundendaten!H1255="","",Kundendaten!H1255))</f>
        <v/>
      </c>
      <c r="I1254" s="37" t="str">
        <f>IF(Kundendaten!C1255="","",IF(Kundendaten!I1255="","",IF(OR(UPPER(Kundendaten!I1255)="D",UPPER(Kundendaten!I1255)="DE",UPPER(Kundendaten!I1255)="DEU",UPPER(Kundendaten!I1255)="DEUTSCHLAND",UPPER(Kundendaten!I1255)="GERMANY",UPPER(Kundendaten!I1255)="GER"),"",IFERROR(UPPER(VLOOKUP(UPPER(Kundendaten!I1255),Laendercodes!$A:$B,2,FALSE())),UPPER(Kundendaten!I1255)))))</f>
        <v/>
      </c>
      <c r="J1254" s="59" t="str">
        <f>IF(Kundendaten!C1255="","",Einstellungen!$C$9-Kundendaten!J1255)</f>
        <v/>
      </c>
      <c r="K1254" s="37" t="str">
        <f>IF(Kundendaten!C1255="","",IF(J1254&lt;0,-1,IF(J1254&gt;Einstellungen!$C$11,0,IF(J1254&lt;=Einstellungen!$D$15,5,IF(J1254&lt;=Einstellungen!$D$16,4,IF(J1254&lt;=Einstellungen!$D$17,3,IF(J1254&lt;=Einstellungen!$D$18,2,1)))))))</f>
        <v/>
      </c>
      <c r="L1254" s="37" t="str">
        <f>IF(Kundendaten!C1255="","",IF(J1254&lt;0,-1,IF(J1254&gt;Einstellungen!$C$11,0,IF(Kundendaten!K1255&gt;=Einstellungen!$C$24,5,IF(Kundendaten!K1255&gt;=Einstellungen!$C$25,4,IF(Kundendaten!K1255&gt;=Einstellungen!$C$26,3,IF(Kundendaten!K1255&gt;=Einstellungen!$C$27,2,1)))))))</f>
        <v/>
      </c>
      <c r="M1254" s="37" t="str">
        <f>IF(Kundendaten!C1255="","",IF(J1254&lt;0,-1,IF(J1254&gt;Einstellungen!$C$11,0,IF(Kundendaten!L1255&gt;=Einstellungen!$C$32,5,IF(Kundendaten!L1255&gt;=Einstellungen!$C$33,4,IF(Kundendaten!L1255&gt;=Einstellungen!$C$34,3,IF(Kundendaten!L1255&gt;=Einstellungen!$C$35,2,1)))))))</f>
        <v/>
      </c>
      <c r="N1254" s="37" t="str">
        <f>IF(Kundendaten!C1255="","",IF(K1254=-1,"",IF(K1254=0,0,IF(SUM(Einstellungen!$G$15,Einstellungen!$G$24,Einstellungen!$G$32)&lt;&gt;100,"—",ROUND((K1254*Einstellungen!$G$15+L1254*Einstellungen!$G$24+M1254*Einstellungen!$G$32)/100,1)))))</f>
        <v/>
      </c>
      <c r="O1254" s="37" t="str">
        <f>IF(Kundendaten!C1255="","",IF(K1254=-1,"⚠ Datenfehler",IF(K1254=0,"Inaktiv",IF(SUM(Einstellungen!$G$15,Einstellungen!$G$24,Einstellungen!$G$32)&lt;&gt;100,"—",IF(N1254&gt;=4,"Champion",IF(N1254&gt;=3,"Entwicklung",IF(N1254&gt;=2,"Gefährdet","Abwanderung")))))))</f>
        <v/>
      </c>
    </row>
    <row r="1255" spans="2:15" ht="14.25" customHeight="1" x14ac:dyDescent="0.35">
      <c r="B1255" s="37" t="str">
        <f>IF(Kundendaten!C1256="","",Kundendaten!B1256)</f>
        <v/>
      </c>
      <c r="C1255" s="38" t="str">
        <f>IF(Kundendaten!C1256="","",IF(Kundendaten!C1256="","",Kundendaten!C1256))</f>
        <v/>
      </c>
      <c r="D1255" s="38" t="str">
        <f>IF(Kundendaten!C1256="","",IF(Kundendaten!D1256="","",Kundendaten!D1256))</f>
        <v/>
      </c>
      <c r="E1255" s="38" t="str">
        <f>IF(Kundendaten!C1256="","",IF(Kundendaten!E1256="","",Kundendaten!E1256))</f>
        <v/>
      </c>
      <c r="F1255" s="38" t="str">
        <f>IF(Kundendaten!C1256="","",IF(Kundendaten!F1256="","",Kundendaten!F1256))</f>
        <v/>
      </c>
      <c r="G1255" s="37" t="str">
        <f>IF(Kundendaten!C1256="","",IF(Kundendaten!G1256="","",Kundendaten!G1256))</f>
        <v/>
      </c>
      <c r="H1255" s="38" t="str">
        <f>IF(Kundendaten!C1256="","",IF(Kundendaten!H1256="","",Kundendaten!H1256))</f>
        <v/>
      </c>
      <c r="I1255" s="37" t="str">
        <f>IF(Kundendaten!C1256="","",IF(Kundendaten!I1256="","",IF(OR(UPPER(Kundendaten!I1256)="D",UPPER(Kundendaten!I1256)="DE",UPPER(Kundendaten!I1256)="DEU",UPPER(Kundendaten!I1256)="DEUTSCHLAND",UPPER(Kundendaten!I1256)="GERMANY",UPPER(Kundendaten!I1256)="GER"),"",IFERROR(UPPER(VLOOKUP(UPPER(Kundendaten!I1256),Laendercodes!$A:$B,2,FALSE())),UPPER(Kundendaten!I1256)))))</f>
        <v/>
      </c>
      <c r="J1255" s="59" t="str">
        <f>IF(Kundendaten!C1256="","",Einstellungen!$C$9-Kundendaten!J1256)</f>
        <v/>
      </c>
      <c r="K1255" s="37" t="str">
        <f>IF(Kundendaten!C1256="","",IF(J1255&lt;0,-1,IF(J1255&gt;Einstellungen!$C$11,0,IF(J1255&lt;=Einstellungen!$D$15,5,IF(J1255&lt;=Einstellungen!$D$16,4,IF(J1255&lt;=Einstellungen!$D$17,3,IF(J1255&lt;=Einstellungen!$D$18,2,1)))))))</f>
        <v/>
      </c>
      <c r="L1255" s="37" t="str">
        <f>IF(Kundendaten!C1256="","",IF(J1255&lt;0,-1,IF(J1255&gt;Einstellungen!$C$11,0,IF(Kundendaten!K1256&gt;=Einstellungen!$C$24,5,IF(Kundendaten!K1256&gt;=Einstellungen!$C$25,4,IF(Kundendaten!K1256&gt;=Einstellungen!$C$26,3,IF(Kundendaten!K1256&gt;=Einstellungen!$C$27,2,1)))))))</f>
        <v/>
      </c>
      <c r="M1255" s="37" t="str">
        <f>IF(Kundendaten!C1256="","",IF(J1255&lt;0,-1,IF(J1255&gt;Einstellungen!$C$11,0,IF(Kundendaten!L1256&gt;=Einstellungen!$C$32,5,IF(Kundendaten!L1256&gt;=Einstellungen!$C$33,4,IF(Kundendaten!L1256&gt;=Einstellungen!$C$34,3,IF(Kundendaten!L1256&gt;=Einstellungen!$C$35,2,1)))))))</f>
        <v/>
      </c>
      <c r="N1255" s="37" t="str">
        <f>IF(Kundendaten!C1256="","",IF(K1255=-1,"",IF(K1255=0,0,IF(SUM(Einstellungen!$G$15,Einstellungen!$G$24,Einstellungen!$G$32)&lt;&gt;100,"—",ROUND((K1255*Einstellungen!$G$15+L1255*Einstellungen!$G$24+M1255*Einstellungen!$G$32)/100,1)))))</f>
        <v/>
      </c>
      <c r="O1255" s="37" t="str">
        <f>IF(Kundendaten!C1256="","",IF(K1255=-1,"⚠ Datenfehler",IF(K1255=0,"Inaktiv",IF(SUM(Einstellungen!$G$15,Einstellungen!$G$24,Einstellungen!$G$32)&lt;&gt;100,"—",IF(N1255&gt;=4,"Champion",IF(N1255&gt;=3,"Entwicklung",IF(N1255&gt;=2,"Gefährdet","Abwanderung")))))))</f>
        <v/>
      </c>
    </row>
    <row r="1256" spans="2:15" ht="14.25" customHeight="1" x14ac:dyDescent="0.35">
      <c r="B1256" s="37" t="str">
        <f>IF(Kundendaten!C1257="","",Kundendaten!B1257)</f>
        <v/>
      </c>
      <c r="C1256" s="38" t="str">
        <f>IF(Kundendaten!C1257="","",IF(Kundendaten!C1257="","",Kundendaten!C1257))</f>
        <v/>
      </c>
      <c r="D1256" s="38" t="str">
        <f>IF(Kundendaten!C1257="","",IF(Kundendaten!D1257="","",Kundendaten!D1257))</f>
        <v/>
      </c>
      <c r="E1256" s="38" t="str">
        <f>IF(Kundendaten!C1257="","",IF(Kundendaten!E1257="","",Kundendaten!E1257))</f>
        <v/>
      </c>
      <c r="F1256" s="38" t="str">
        <f>IF(Kundendaten!C1257="","",IF(Kundendaten!F1257="","",Kundendaten!F1257))</f>
        <v/>
      </c>
      <c r="G1256" s="37" t="str">
        <f>IF(Kundendaten!C1257="","",IF(Kundendaten!G1257="","",Kundendaten!G1257))</f>
        <v/>
      </c>
      <c r="H1256" s="38" t="str">
        <f>IF(Kundendaten!C1257="","",IF(Kundendaten!H1257="","",Kundendaten!H1257))</f>
        <v/>
      </c>
      <c r="I1256" s="37" t="str">
        <f>IF(Kundendaten!C1257="","",IF(Kundendaten!I1257="","",IF(OR(UPPER(Kundendaten!I1257)="D",UPPER(Kundendaten!I1257)="DE",UPPER(Kundendaten!I1257)="DEU",UPPER(Kundendaten!I1257)="DEUTSCHLAND",UPPER(Kundendaten!I1257)="GERMANY",UPPER(Kundendaten!I1257)="GER"),"",IFERROR(UPPER(VLOOKUP(UPPER(Kundendaten!I1257),Laendercodes!$A:$B,2,FALSE())),UPPER(Kundendaten!I1257)))))</f>
        <v/>
      </c>
      <c r="J1256" s="59" t="str">
        <f>IF(Kundendaten!C1257="","",Einstellungen!$C$9-Kundendaten!J1257)</f>
        <v/>
      </c>
      <c r="K1256" s="37" t="str">
        <f>IF(Kundendaten!C1257="","",IF(J1256&lt;0,-1,IF(J1256&gt;Einstellungen!$C$11,0,IF(J1256&lt;=Einstellungen!$D$15,5,IF(J1256&lt;=Einstellungen!$D$16,4,IF(J1256&lt;=Einstellungen!$D$17,3,IF(J1256&lt;=Einstellungen!$D$18,2,1)))))))</f>
        <v/>
      </c>
      <c r="L1256" s="37" t="str">
        <f>IF(Kundendaten!C1257="","",IF(J1256&lt;0,-1,IF(J1256&gt;Einstellungen!$C$11,0,IF(Kundendaten!K1257&gt;=Einstellungen!$C$24,5,IF(Kundendaten!K1257&gt;=Einstellungen!$C$25,4,IF(Kundendaten!K1257&gt;=Einstellungen!$C$26,3,IF(Kundendaten!K1257&gt;=Einstellungen!$C$27,2,1)))))))</f>
        <v/>
      </c>
      <c r="M1256" s="37" t="str">
        <f>IF(Kundendaten!C1257="","",IF(J1256&lt;0,-1,IF(J1256&gt;Einstellungen!$C$11,0,IF(Kundendaten!L1257&gt;=Einstellungen!$C$32,5,IF(Kundendaten!L1257&gt;=Einstellungen!$C$33,4,IF(Kundendaten!L1257&gt;=Einstellungen!$C$34,3,IF(Kundendaten!L1257&gt;=Einstellungen!$C$35,2,1)))))))</f>
        <v/>
      </c>
      <c r="N1256" s="37" t="str">
        <f>IF(Kundendaten!C1257="","",IF(K1256=-1,"",IF(K1256=0,0,IF(SUM(Einstellungen!$G$15,Einstellungen!$G$24,Einstellungen!$G$32)&lt;&gt;100,"—",ROUND((K1256*Einstellungen!$G$15+L1256*Einstellungen!$G$24+M1256*Einstellungen!$G$32)/100,1)))))</f>
        <v/>
      </c>
      <c r="O1256" s="37" t="str">
        <f>IF(Kundendaten!C1257="","",IF(K1256=-1,"⚠ Datenfehler",IF(K1256=0,"Inaktiv",IF(SUM(Einstellungen!$G$15,Einstellungen!$G$24,Einstellungen!$G$32)&lt;&gt;100,"—",IF(N1256&gt;=4,"Champion",IF(N1256&gt;=3,"Entwicklung",IF(N1256&gt;=2,"Gefährdet","Abwanderung")))))))</f>
        <v/>
      </c>
    </row>
    <row r="1257" spans="2:15" ht="14.25" customHeight="1" x14ac:dyDescent="0.35">
      <c r="B1257" s="37" t="str">
        <f>IF(Kundendaten!C1258="","",Kundendaten!B1258)</f>
        <v/>
      </c>
      <c r="C1257" s="38" t="str">
        <f>IF(Kundendaten!C1258="","",IF(Kundendaten!C1258="","",Kundendaten!C1258))</f>
        <v/>
      </c>
      <c r="D1257" s="38" t="str">
        <f>IF(Kundendaten!C1258="","",IF(Kundendaten!D1258="","",Kundendaten!D1258))</f>
        <v/>
      </c>
      <c r="E1257" s="38" t="str">
        <f>IF(Kundendaten!C1258="","",IF(Kundendaten!E1258="","",Kundendaten!E1258))</f>
        <v/>
      </c>
      <c r="F1257" s="38" t="str">
        <f>IF(Kundendaten!C1258="","",IF(Kundendaten!F1258="","",Kundendaten!F1258))</f>
        <v/>
      </c>
      <c r="G1257" s="37" t="str">
        <f>IF(Kundendaten!C1258="","",IF(Kundendaten!G1258="","",Kundendaten!G1258))</f>
        <v/>
      </c>
      <c r="H1257" s="38" t="str">
        <f>IF(Kundendaten!C1258="","",IF(Kundendaten!H1258="","",Kundendaten!H1258))</f>
        <v/>
      </c>
      <c r="I1257" s="37" t="str">
        <f>IF(Kundendaten!C1258="","",IF(Kundendaten!I1258="","",IF(OR(UPPER(Kundendaten!I1258)="D",UPPER(Kundendaten!I1258)="DE",UPPER(Kundendaten!I1258)="DEU",UPPER(Kundendaten!I1258)="DEUTSCHLAND",UPPER(Kundendaten!I1258)="GERMANY",UPPER(Kundendaten!I1258)="GER"),"",IFERROR(UPPER(VLOOKUP(UPPER(Kundendaten!I1258),Laendercodes!$A:$B,2,FALSE())),UPPER(Kundendaten!I1258)))))</f>
        <v/>
      </c>
      <c r="J1257" s="59" t="str">
        <f>IF(Kundendaten!C1258="","",Einstellungen!$C$9-Kundendaten!J1258)</f>
        <v/>
      </c>
      <c r="K1257" s="37" t="str">
        <f>IF(Kundendaten!C1258="","",IF(J1257&lt;0,-1,IF(J1257&gt;Einstellungen!$C$11,0,IF(J1257&lt;=Einstellungen!$D$15,5,IF(J1257&lt;=Einstellungen!$D$16,4,IF(J1257&lt;=Einstellungen!$D$17,3,IF(J1257&lt;=Einstellungen!$D$18,2,1)))))))</f>
        <v/>
      </c>
      <c r="L1257" s="37" t="str">
        <f>IF(Kundendaten!C1258="","",IF(J1257&lt;0,-1,IF(J1257&gt;Einstellungen!$C$11,0,IF(Kundendaten!K1258&gt;=Einstellungen!$C$24,5,IF(Kundendaten!K1258&gt;=Einstellungen!$C$25,4,IF(Kundendaten!K1258&gt;=Einstellungen!$C$26,3,IF(Kundendaten!K1258&gt;=Einstellungen!$C$27,2,1)))))))</f>
        <v/>
      </c>
      <c r="M1257" s="37" t="str">
        <f>IF(Kundendaten!C1258="","",IF(J1257&lt;0,-1,IF(J1257&gt;Einstellungen!$C$11,0,IF(Kundendaten!L1258&gt;=Einstellungen!$C$32,5,IF(Kundendaten!L1258&gt;=Einstellungen!$C$33,4,IF(Kundendaten!L1258&gt;=Einstellungen!$C$34,3,IF(Kundendaten!L1258&gt;=Einstellungen!$C$35,2,1)))))))</f>
        <v/>
      </c>
      <c r="N1257" s="37" t="str">
        <f>IF(Kundendaten!C1258="","",IF(K1257=-1,"",IF(K1257=0,0,IF(SUM(Einstellungen!$G$15,Einstellungen!$G$24,Einstellungen!$G$32)&lt;&gt;100,"—",ROUND((K1257*Einstellungen!$G$15+L1257*Einstellungen!$G$24+M1257*Einstellungen!$G$32)/100,1)))))</f>
        <v/>
      </c>
      <c r="O1257" s="37" t="str">
        <f>IF(Kundendaten!C1258="","",IF(K1257=-1,"⚠ Datenfehler",IF(K1257=0,"Inaktiv",IF(SUM(Einstellungen!$G$15,Einstellungen!$G$24,Einstellungen!$G$32)&lt;&gt;100,"—",IF(N1257&gt;=4,"Champion",IF(N1257&gt;=3,"Entwicklung",IF(N1257&gt;=2,"Gefährdet","Abwanderung")))))))</f>
        <v/>
      </c>
    </row>
    <row r="1258" spans="2:15" ht="14.25" customHeight="1" x14ac:dyDescent="0.35">
      <c r="B1258" s="37" t="str">
        <f>IF(Kundendaten!C1259="","",Kundendaten!B1259)</f>
        <v/>
      </c>
      <c r="C1258" s="38" t="str">
        <f>IF(Kundendaten!C1259="","",IF(Kundendaten!C1259="","",Kundendaten!C1259))</f>
        <v/>
      </c>
      <c r="D1258" s="38" t="str">
        <f>IF(Kundendaten!C1259="","",IF(Kundendaten!D1259="","",Kundendaten!D1259))</f>
        <v/>
      </c>
      <c r="E1258" s="38" t="str">
        <f>IF(Kundendaten!C1259="","",IF(Kundendaten!E1259="","",Kundendaten!E1259))</f>
        <v/>
      </c>
      <c r="F1258" s="38" t="str">
        <f>IF(Kundendaten!C1259="","",IF(Kundendaten!F1259="","",Kundendaten!F1259))</f>
        <v/>
      </c>
      <c r="G1258" s="37" t="str">
        <f>IF(Kundendaten!C1259="","",IF(Kundendaten!G1259="","",Kundendaten!G1259))</f>
        <v/>
      </c>
      <c r="H1258" s="38" t="str">
        <f>IF(Kundendaten!C1259="","",IF(Kundendaten!H1259="","",Kundendaten!H1259))</f>
        <v/>
      </c>
      <c r="I1258" s="37" t="str">
        <f>IF(Kundendaten!C1259="","",IF(Kundendaten!I1259="","",IF(OR(UPPER(Kundendaten!I1259)="D",UPPER(Kundendaten!I1259)="DE",UPPER(Kundendaten!I1259)="DEU",UPPER(Kundendaten!I1259)="DEUTSCHLAND",UPPER(Kundendaten!I1259)="GERMANY",UPPER(Kundendaten!I1259)="GER"),"",IFERROR(UPPER(VLOOKUP(UPPER(Kundendaten!I1259),Laendercodes!$A:$B,2,FALSE())),UPPER(Kundendaten!I1259)))))</f>
        <v/>
      </c>
      <c r="J1258" s="59" t="str">
        <f>IF(Kundendaten!C1259="","",Einstellungen!$C$9-Kundendaten!J1259)</f>
        <v/>
      </c>
      <c r="K1258" s="37" t="str">
        <f>IF(Kundendaten!C1259="","",IF(J1258&lt;0,-1,IF(J1258&gt;Einstellungen!$C$11,0,IF(J1258&lt;=Einstellungen!$D$15,5,IF(J1258&lt;=Einstellungen!$D$16,4,IF(J1258&lt;=Einstellungen!$D$17,3,IF(J1258&lt;=Einstellungen!$D$18,2,1)))))))</f>
        <v/>
      </c>
      <c r="L1258" s="37" t="str">
        <f>IF(Kundendaten!C1259="","",IF(J1258&lt;0,-1,IF(J1258&gt;Einstellungen!$C$11,0,IF(Kundendaten!K1259&gt;=Einstellungen!$C$24,5,IF(Kundendaten!K1259&gt;=Einstellungen!$C$25,4,IF(Kundendaten!K1259&gt;=Einstellungen!$C$26,3,IF(Kundendaten!K1259&gt;=Einstellungen!$C$27,2,1)))))))</f>
        <v/>
      </c>
      <c r="M1258" s="37" t="str">
        <f>IF(Kundendaten!C1259="","",IF(J1258&lt;0,-1,IF(J1258&gt;Einstellungen!$C$11,0,IF(Kundendaten!L1259&gt;=Einstellungen!$C$32,5,IF(Kundendaten!L1259&gt;=Einstellungen!$C$33,4,IF(Kundendaten!L1259&gt;=Einstellungen!$C$34,3,IF(Kundendaten!L1259&gt;=Einstellungen!$C$35,2,1)))))))</f>
        <v/>
      </c>
      <c r="N1258" s="37" t="str">
        <f>IF(Kundendaten!C1259="","",IF(K1258=-1,"",IF(K1258=0,0,IF(SUM(Einstellungen!$G$15,Einstellungen!$G$24,Einstellungen!$G$32)&lt;&gt;100,"—",ROUND((K1258*Einstellungen!$G$15+L1258*Einstellungen!$G$24+M1258*Einstellungen!$G$32)/100,1)))))</f>
        <v/>
      </c>
      <c r="O1258" s="37" t="str">
        <f>IF(Kundendaten!C1259="","",IF(K1258=-1,"⚠ Datenfehler",IF(K1258=0,"Inaktiv",IF(SUM(Einstellungen!$G$15,Einstellungen!$G$24,Einstellungen!$G$32)&lt;&gt;100,"—",IF(N1258&gt;=4,"Champion",IF(N1258&gt;=3,"Entwicklung",IF(N1258&gt;=2,"Gefährdet","Abwanderung")))))))</f>
        <v/>
      </c>
    </row>
    <row r="1259" spans="2:15" ht="14.25" customHeight="1" x14ac:dyDescent="0.35">
      <c r="B1259" s="37" t="str">
        <f>IF(Kundendaten!C1260="","",Kundendaten!B1260)</f>
        <v/>
      </c>
      <c r="C1259" s="38" t="str">
        <f>IF(Kundendaten!C1260="","",IF(Kundendaten!C1260="","",Kundendaten!C1260))</f>
        <v/>
      </c>
      <c r="D1259" s="38" t="str">
        <f>IF(Kundendaten!C1260="","",IF(Kundendaten!D1260="","",Kundendaten!D1260))</f>
        <v/>
      </c>
      <c r="E1259" s="38" t="str">
        <f>IF(Kundendaten!C1260="","",IF(Kundendaten!E1260="","",Kundendaten!E1260))</f>
        <v/>
      </c>
      <c r="F1259" s="38" t="str">
        <f>IF(Kundendaten!C1260="","",IF(Kundendaten!F1260="","",Kundendaten!F1260))</f>
        <v/>
      </c>
      <c r="G1259" s="37" t="str">
        <f>IF(Kundendaten!C1260="","",IF(Kundendaten!G1260="","",Kundendaten!G1260))</f>
        <v/>
      </c>
      <c r="H1259" s="38" t="str">
        <f>IF(Kundendaten!C1260="","",IF(Kundendaten!H1260="","",Kundendaten!H1260))</f>
        <v/>
      </c>
      <c r="I1259" s="37" t="str">
        <f>IF(Kundendaten!C1260="","",IF(Kundendaten!I1260="","",IF(OR(UPPER(Kundendaten!I1260)="D",UPPER(Kundendaten!I1260)="DE",UPPER(Kundendaten!I1260)="DEU",UPPER(Kundendaten!I1260)="DEUTSCHLAND",UPPER(Kundendaten!I1260)="GERMANY",UPPER(Kundendaten!I1260)="GER"),"",IFERROR(UPPER(VLOOKUP(UPPER(Kundendaten!I1260),Laendercodes!$A:$B,2,FALSE())),UPPER(Kundendaten!I1260)))))</f>
        <v/>
      </c>
      <c r="J1259" s="59" t="str">
        <f>IF(Kundendaten!C1260="","",Einstellungen!$C$9-Kundendaten!J1260)</f>
        <v/>
      </c>
      <c r="K1259" s="37" t="str">
        <f>IF(Kundendaten!C1260="","",IF(J1259&lt;0,-1,IF(J1259&gt;Einstellungen!$C$11,0,IF(J1259&lt;=Einstellungen!$D$15,5,IF(J1259&lt;=Einstellungen!$D$16,4,IF(J1259&lt;=Einstellungen!$D$17,3,IF(J1259&lt;=Einstellungen!$D$18,2,1)))))))</f>
        <v/>
      </c>
      <c r="L1259" s="37" t="str">
        <f>IF(Kundendaten!C1260="","",IF(J1259&lt;0,-1,IF(J1259&gt;Einstellungen!$C$11,0,IF(Kundendaten!K1260&gt;=Einstellungen!$C$24,5,IF(Kundendaten!K1260&gt;=Einstellungen!$C$25,4,IF(Kundendaten!K1260&gt;=Einstellungen!$C$26,3,IF(Kundendaten!K1260&gt;=Einstellungen!$C$27,2,1)))))))</f>
        <v/>
      </c>
      <c r="M1259" s="37" t="str">
        <f>IF(Kundendaten!C1260="","",IF(J1259&lt;0,-1,IF(J1259&gt;Einstellungen!$C$11,0,IF(Kundendaten!L1260&gt;=Einstellungen!$C$32,5,IF(Kundendaten!L1260&gt;=Einstellungen!$C$33,4,IF(Kundendaten!L1260&gt;=Einstellungen!$C$34,3,IF(Kundendaten!L1260&gt;=Einstellungen!$C$35,2,1)))))))</f>
        <v/>
      </c>
      <c r="N1259" s="37" t="str">
        <f>IF(Kundendaten!C1260="","",IF(K1259=-1,"",IF(K1259=0,0,IF(SUM(Einstellungen!$G$15,Einstellungen!$G$24,Einstellungen!$G$32)&lt;&gt;100,"—",ROUND((K1259*Einstellungen!$G$15+L1259*Einstellungen!$G$24+M1259*Einstellungen!$G$32)/100,1)))))</f>
        <v/>
      </c>
      <c r="O1259" s="37" t="str">
        <f>IF(Kundendaten!C1260="","",IF(K1259=-1,"⚠ Datenfehler",IF(K1259=0,"Inaktiv",IF(SUM(Einstellungen!$G$15,Einstellungen!$G$24,Einstellungen!$G$32)&lt;&gt;100,"—",IF(N1259&gt;=4,"Champion",IF(N1259&gt;=3,"Entwicklung",IF(N1259&gt;=2,"Gefährdet","Abwanderung")))))))</f>
        <v/>
      </c>
    </row>
    <row r="1260" spans="2:15" ht="14.25" customHeight="1" x14ac:dyDescent="0.35">
      <c r="B1260" s="37" t="str">
        <f>IF(Kundendaten!C1261="","",Kundendaten!B1261)</f>
        <v/>
      </c>
      <c r="C1260" s="38" t="str">
        <f>IF(Kundendaten!C1261="","",IF(Kundendaten!C1261="","",Kundendaten!C1261))</f>
        <v/>
      </c>
      <c r="D1260" s="38" t="str">
        <f>IF(Kundendaten!C1261="","",IF(Kundendaten!D1261="","",Kundendaten!D1261))</f>
        <v/>
      </c>
      <c r="E1260" s="38" t="str">
        <f>IF(Kundendaten!C1261="","",IF(Kundendaten!E1261="","",Kundendaten!E1261))</f>
        <v/>
      </c>
      <c r="F1260" s="38" t="str">
        <f>IF(Kundendaten!C1261="","",IF(Kundendaten!F1261="","",Kundendaten!F1261))</f>
        <v/>
      </c>
      <c r="G1260" s="37" t="str">
        <f>IF(Kundendaten!C1261="","",IF(Kundendaten!G1261="","",Kundendaten!G1261))</f>
        <v/>
      </c>
      <c r="H1260" s="38" t="str">
        <f>IF(Kundendaten!C1261="","",IF(Kundendaten!H1261="","",Kundendaten!H1261))</f>
        <v/>
      </c>
      <c r="I1260" s="37" t="str">
        <f>IF(Kundendaten!C1261="","",IF(Kundendaten!I1261="","",IF(OR(UPPER(Kundendaten!I1261)="D",UPPER(Kundendaten!I1261)="DE",UPPER(Kundendaten!I1261)="DEU",UPPER(Kundendaten!I1261)="DEUTSCHLAND",UPPER(Kundendaten!I1261)="GERMANY",UPPER(Kundendaten!I1261)="GER"),"",IFERROR(UPPER(VLOOKUP(UPPER(Kundendaten!I1261),Laendercodes!$A:$B,2,FALSE())),UPPER(Kundendaten!I1261)))))</f>
        <v/>
      </c>
      <c r="J1260" s="59" t="str">
        <f>IF(Kundendaten!C1261="","",Einstellungen!$C$9-Kundendaten!J1261)</f>
        <v/>
      </c>
      <c r="K1260" s="37" t="str">
        <f>IF(Kundendaten!C1261="","",IF(J1260&lt;0,-1,IF(J1260&gt;Einstellungen!$C$11,0,IF(J1260&lt;=Einstellungen!$D$15,5,IF(J1260&lt;=Einstellungen!$D$16,4,IF(J1260&lt;=Einstellungen!$D$17,3,IF(J1260&lt;=Einstellungen!$D$18,2,1)))))))</f>
        <v/>
      </c>
      <c r="L1260" s="37" t="str">
        <f>IF(Kundendaten!C1261="","",IF(J1260&lt;0,-1,IF(J1260&gt;Einstellungen!$C$11,0,IF(Kundendaten!K1261&gt;=Einstellungen!$C$24,5,IF(Kundendaten!K1261&gt;=Einstellungen!$C$25,4,IF(Kundendaten!K1261&gt;=Einstellungen!$C$26,3,IF(Kundendaten!K1261&gt;=Einstellungen!$C$27,2,1)))))))</f>
        <v/>
      </c>
      <c r="M1260" s="37" t="str">
        <f>IF(Kundendaten!C1261="","",IF(J1260&lt;0,-1,IF(J1260&gt;Einstellungen!$C$11,0,IF(Kundendaten!L1261&gt;=Einstellungen!$C$32,5,IF(Kundendaten!L1261&gt;=Einstellungen!$C$33,4,IF(Kundendaten!L1261&gt;=Einstellungen!$C$34,3,IF(Kundendaten!L1261&gt;=Einstellungen!$C$35,2,1)))))))</f>
        <v/>
      </c>
      <c r="N1260" s="37" t="str">
        <f>IF(Kundendaten!C1261="","",IF(K1260=-1,"",IF(K1260=0,0,IF(SUM(Einstellungen!$G$15,Einstellungen!$G$24,Einstellungen!$G$32)&lt;&gt;100,"—",ROUND((K1260*Einstellungen!$G$15+L1260*Einstellungen!$G$24+M1260*Einstellungen!$G$32)/100,1)))))</f>
        <v/>
      </c>
      <c r="O1260" s="37" t="str">
        <f>IF(Kundendaten!C1261="","",IF(K1260=-1,"⚠ Datenfehler",IF(K1260=0,"Inaktiv",IF(SUM(Einstellungen!$G$15,Einstellungen!$G$24,Einstellungen!$G$32)&lt;&gt;100,"—",IF(N1260&gt;=4,"Champion",IF(N1260&gt;=3,"Entwicklung",IF(N1260&gt;=2,"Gefährdet","Abwanderung")))))))</f>
        <v/>
      </c>
    </row>
    <row r="1261" spans="2:15" ht="14.25" customHeight="1" x14ac:dyDescent="0.35">
      <c r="B1261" s="37" t="str">
        <f>IF(Kundendaten!C1262="","",Kundendaten!B1262)</f>
        <v/>
      </c>
      <c r="C1261" s="38" t="str">
        <f>IF(Kundendaten!C1262="","",IF(Kundendaten!C1262="","",Kundendaten!C1262))</f>
        <v/>
      </c>
      <c r="D1261" s="38" t="str">
        <f>IF(Kundendaten!C1262="","",IF(Kundendaten!D1262="","",Kundendaten!D1262))</f>
        <v/>
      </c>
      <c r="E1261" s="38" t="str">
        <f>IF(Kundendaten!C1262="","",IF(Kundendaten!E1262="","",Kundendaten!E1262))</f>
        <v/>
      </c>
      <c r="F1261" s="38" t="str">
        <f>IF(Kundendaten!C1262="","",IF(Kundendaten!F1262="","",Kundendaten!F1262))</f>
        <v/>
      </c>
      <c r="G1261" s="37" t="str">
        <f>IF(Kundendaten!C1262="","",IF(Kundendaten!G1262="","",Kundendaten!G1262))</f>
        <v/>
      </c>
      <c r="H1261" s="38" t="str">
        <f>IF(Kundendaten!C1262="","",IF(Kundendaten!H1262="","",Kundendaten!H1262))</f>
        <v/>
      </c>
      <c r="I1261" s="37" t="str">
        <f>IF(Kundendaten!C1262="","",IF(Kundendaten!I1262="","",IF(OR(UPPER(Kundendaten!I1262)="D",UPPER(Kundendaten!I1262)="DE",UPPER(Kundendaten!I1262)="DEU",UPPER(Kundendaten!I1262)="DEUTSCHLAND",UPPER(Kundendaten!I1262)="GERMANY",UPPER(Kundendaten!I1262)="GER"),"",IFERROR(UPPER(VLOOKUP(UPPER(Kundendaten!I1262),Laendercodes!$A:$B,2,FALSE())),UPPER(Kundendaten!I1262)))))</f>
        <v/>
      </c>
      <c r="J1261" s="59" t="str">
        <f>IF(Kundendaten!C1262="","",Einstellungen!$C$9-Kundendaten!J1262)</f>
        <v/>
      </c>
      <c r="K1261" s="37" t="str">
        <f>IF(Kundendaten!C1262="","",IF(J1261&lt;0,-1,IF(J1261&gt;Einstellungen!$C$11,0,IF(J1261&lt;=Einstellungen!$D$15,5,IF(J1261&lt;=Einstellungen!$D$16,4,IF(J1261&lt;=Einstellungen!$D$17,3,IF(J1261&lt;=Einstellungen!$D$18,2,1)))))))</f>
        <v/>
      </c>
      <c r="L1261" s="37" t="str">
        <f>IF(Kundendaten!C1262="","",IF(J1261&lt;0,-1,IF(J1261&gt;Einstellungen!$C$11,0,IF(Kundendaten!K1262&gt;=Einstellungen!$C$24,5,IF(Kundendaten!K1262&gt;=Einstellungen!$C$25,4,IF(Kundendaten!K1262&gt;=Einstellungen!$C$26,3,IF(Kundendaten!K1262&gt;=Einstellungen!$C$27,2,1)))))))</f>
        <v/>
      </c>
      <c r="M1261" s="37" t="str">
        <f>IF(Kundendaten!C1262="","",IF(J1261&lt;0,-1,IF(J1261&gt;Einstellungen!$C$11,0,IF(Kundendaten!L1262&gt;=Einstellungen!$C$32,5,IF(Kundendaten!L1262&gt;=Einstellungen!$C$33,4,IF(Kundendaten!L1262&gt;=Einstellungen!$C$34,3,IF(Kundendaten!L1262&gt;=Einstellungen!$C$35,2,1)))))))</f>
        <v/>
      </c>
      <c r="N1261" s="37" t="str">
        <f>IF(Kundendaten!C1262="","",IF(K1261=-1,"",IF(K1261=0,0,IF(SUM(Einstellungen!$G$15,Einstellungen!$G$24,Einstellungen!$G$32)&lt;&gt;100,"—",ROUND((K1261*Einstellungen!$G$15+L1261*Einstellungen!$G$24+M1261*Einstellungen!$G$32)/100,1)))))</f>
        <v/>
      </c>
      <c r="O1261" s="37" t="str">
        <f>IF(Kundendaten!C1262="","",IF(K1261=-1,"⚠ Datenfehler",IF(K1261=0,"Inaktiv",IF(SUM(Einstellungen!$G$15,Einstellungen!$G$24,Einstellungen!$G$32)&lt;&gt;100,"—",IF(N1261&gt;=4,"Champion",IF(N1261&gt;=3,"Entwicklung",IF(N1261&gt;=2,"Gefährdet","Abwanderung")))))))</f>
        <v/>
      </c>
    </row>
    <row r="1262" spans="2:15" ht="14.25" customHeight="1" x14ac:dyDescent="0.35">
      <c r="B1262" s="37" t="str">
        <f>IF(Kundendaten!C1263="","",Kundendaten!B1263)</f>
        <v/>
      </c>
      <c r="C1262" s="38" t="str">
        <f>IF(Kundendaten!C1263="","",IF(Kundendaten!C1263="","",Kundendaten!C1263))</f>
        <v/>
      </c>
      <c r="D1262" s="38" t="str">
        <f>IF(Kundendaten!C1263="","",IF(Kundendaten!D1263="","",Kundendaten!D1263))</f>
        <v/>
      </c>
      <c r="E1262" s="38" t="str">
        <f>IF(Kundendaten!C1263="","",IF(Kundendaten!E1263="","",Kundendaten!E1263))</f>
        <v/>
      </c>
      <c r="F1262" s="38" t="str">
        <f>IF(Kundendaten!C1263="","",IF(Kundendaten!F1263="","",Kundendaten!F1263))</f>
        <v/>
      </c>
      <c r="G1262" s="37" t="str">
        <f>IF(Kundendaten!C1263="","",IF(Kundendaten!G1263="","",Kundendaten!G1263))</f>
        <v/>
      </c>
      <c r="H1262" s="38" t="str">
        <f>IF(Kundendaten!C1263="","",IF(Kundendaten!H1263="","",Kundendaten!H1263))</f>
        <v/>
      </c>
      <c r="I1262" s="37" t="str">
        <f>IF(Kundendaten!C1263="","",IF(Kundendaten!I1263="","",IF(OR(UPPER(Kundendaten!I1263)="D",UPPER(Kundendaten!I1263)="DE",UPPER(Kundendaten!I1263)="DEU",UPPER(Kundendaten!I1263)="DEUTSCHLAND",UPPER(Kundendaten!I1263)="GERMANY",UPPER(Kundendaten!I1263)="GER"),"",IFERROR(UPPER(VLOOKUP(UPPER(Kundendaten!I1263),Laendercodes!$A:$B,2,FALSE())),UPPER(Kundendaten!I1263)))))</f>
        <v/>
      </c>
      <c r="J1262" s="59" t="str">
        <f>IF(Kundendaten!C1263="","",Einstellungen!$C$9-Kundendaten!J1263)</f>
        <v/>
      </c>
      <c r="K1262" s="37" t="str">
        <f>IF(Kundendaten!C1263="","",IF(J1262&lt;0,-1,IF(J1262&gt;Einstellungen!$C$11,0,IF(J1262&lt;=Einstellungen!$D$15,5,IF(J1262&lt;=Einstellungen!$D$16,4,IF(J1262&lt;=Einstellungen!$D$17,3,IF(J1262&lt;=Einstellungen!$D$18,2,1)))))))</f>
        <v/>
      </c>
      <c r="L1262" s="37" t="str">
        <f>IF(Kundendaten!C1263="","",IF(J1262&lt;0,-1,IF(J1262&gt;Einstellungen!$C$11,0,IF(Kundendaten!K1263&gt;=Einstellungen!$C$24,5,IF(Kundendaten!K1263&gt;=Einstellungen!$C$25,4,IF(Kundendaten!K1263&gt;=Einstellungen!$C$26,3,IF(Kundendaten!K1263&gt;=Einstellungen!$C$27,2,1)))))))</f>
        <v/>
      </c>
      <c r="M1262" s="37" t="str">
        <f>IF(Kundendaten!C1263="","",IF(J1262&lt;0,-1,IF(J1262&gt;Einstellungen!$C$11,0,IF(Kundendaten!L1263&gt;=Einstellungen!$C$32,5,IF(Kundendaten!L1263&gt;=Einstellungen!$C$33,4,IF(Kundendaten!L1263&gt;=Einstellungen!$C$34,3,IF(Kundendaten!L1263&gt;=Einstellungen!$C$35,2,1)))))))</f>
        <v/>
      </c>
      <c r="N1262" s="37" t="str">
        <f>IF(Kundendaten!C1263="","",IF(K1262=-1,"",IF(K1262=0,0,IF(SUM(Einstellungen!$G$15,Einstellungen!$G$24,Einstellungen!$G$32)&lt;&gt;100,"—",ROUND((K1262*Einstellungen!$G$15+L1262*Einstellungen!$G$24+M1262*Einstellungen!$G$32)/100,1)))))</f>
        <v/>
      </c>
      <c r="O1262" s="37" t="str">
        <f>IF(Kundendaten!C1263="","",IF(K1262=-1,"⚠ Datenfehler",IF(K1262=0,"Inaktiv",IF(SUM(Einstellungen!$G$15,Einstellungen!$G$24,Einstellungen!$G$32)&lt;&gt;100,"—",IF(N1262&gt;=4,"Champion",IF(N1262&gt;=3,"Entwicklung",IF(N1262&gt;=2,"Gefährdet","Abwanderung")))))))</f>
        <v/>
      </c>
    </row>
    <row r="1263" spans="2:15" ht="14.25" customHeight="1" x14ac:dyDescent="0.35">
      <c r="B1263" s="37" t="str">
        <f>IF(Kundendaten!C1264="","",Kundendaten!B1264)</f>
        <v/>
      </c>
      <c r="C1263" s="38" t="str">
        <f>IF(Kundendaten!C1264="","",IF(Kundendaten!C1264="","",Kundendaten!C1264))</f>
        <v/>
      </c>
      <c r="D1263" s="38" t="str">
        <f>IF(Kundendaten!C1264="","",IF(Kundendaten!D1264="","",Kundendaten!D1264))</f>
        <v/>
      </c>
      <c r="E1263" s="38" t="str">
        <f>IF(Kundendaten!C1264="","",IF(Kundendaten!E1264="","",Kundendaten!E1264))</f>
        <v/>
      </c>
      <c r="F1263" s="38" t="str">
        <f>IF(Kundendaten!C1264="","",IF(Kundendaten!F1264="","",Kundendaten!F1264))</f>
        <v/>
      </c>
      <c r="G1263" s="37" t="str">
        <f>IF(Kundendaten!C1264="","",IF(Kundendaten!G1264="","",Kundendaten!G1264))</f>
        <v/>
      </c>
      <c r="H1263" s="38" t="str">
        <f>IF(Kundendaten!C1264="","",IF(Kundendaten!H1264="","",Kundendaten!H1264))</f>
        <v/>
      </c>
      <c r="I1263" s="37" t="str">
        <f>IF(Kundendaten!C1264="","",IF(Kundendaten!I1264="","",IF(OR(UPPER(Kundendaten!I1264)="D",UPPER(Kundendaten!I1264)="DE",UPPER(Kundendaten!I1264)="DEU",UPPER(Kundendaten!I1264)="DEUTSCHLAND",UPPER(Kundendaten!I1264)="GERMANY",UPPER(Kundendaten!I1264)="GER"),"",IFERROR(UPPER(VLOOKUP(UPPER(Kundendaten!I1264),Laendercodes!$A:$B,2,FALSE())),UPPER(Kundendaten!I1264)))))</f>
        <v/>
      </c>
      <c r="J1263" s="59" t="str">
        <f>IF(Kundendaten!C1264="","",Einstellungen!$C$9-Kundendaten!J1264)</f>
        <v/>
      </c>
      <c r="K1263" s="37" t="str">
        <f>IF(Kundendaten!C1264="","",IF(J1263&lt;0,-1,IF(J1263&gt;Einstellungen!$C$11,0,IF(J1263&lt;=Einstellungen!$D$15,5,IF(J1263&lt;=Einstellungen!$D$16,4,IF(J1263&lt;=Einstellungen!$D$17,3,IF(J1263&lt;=Einstellungen!$D$18,2,1)))))))</f>
        <v/>
      </c>
      <c r="L1263" s="37" t="str">
        <f>IF(Kundendaten!C1264="","",IF(J1263&lt;0,-1,IF(J1263&gt;Einstellungen!$C$11,0,IF(Kundendaten!K1264&gt;=Einstellungen!$C$24,5,IF(Kundendaten!K1264&gt;=Einstellungen!$C$25,4,IF(Kundendaten!K1264&gt;=Einstellungen!$C$26,3,IF(Kundendaten!K1264&gt;=Einstellungen!$C$27,2,1)))))))</f>
        <v/>
      </c>
      <c r="M1263" s="37" t="str">
        <f>IF(Kundendaten!C1264="","",IF(J1263&lt;0,-1,IF(J1263&gt;Einstellungen!$C$11,0,IF(Kundendaten!L1264&gt;=Einstellungen!$C$32,5,IF(Kundendaten!L1264&gt;=Einstellungen!$C$33,4,IF(Kundendaten!L1264&gt;=Einstellungen!$C$34,3,IF(Kundendaten!L1264&gt;=Einstellungen!$C$35,2,1)))))))</f>
        <v/>
      </c>
      <c r="N1263" s="37" t="str">
        <f>IF(Kundendaten!C1264="","",IF(K1263=-1,"",IF(K1263=0,0,IF(SUM(Einstellungen!$G$15,Einstellungen!$G$24,Einstellungen!$G$32)&lt;&gt;100,"—",ROUND((K1263*Einstellungen!$G$15+L1263*Einstellungen!$G$24+M1263*Einstellungen!$G$32)/100,1)))))</f>
        <v/>
      </c>
      <c r="O1263" s="37" t="str">
        <f>IF(Kundendaten!C1264="","",IF(K1263=-1,"⚠ Datenfehler",IF(K1263=0,"Inaktiv",IF(SUM(Einstellungen!$G$15,Einstellungen!$G$24,Einstellungen!$G$32)&lt;&gt;100,"—",IF(N1263&gt;=4,"Champion",IF(N1263&gt;=3,"Entwicklung",IF(N1263&gt;=2,"Gefährdet","Abwanderung")))))))</f>
        <v/>
      </c>
    </row>
    <row r="1264" spans="2:15" ht="14.25" customHeight="1" x14ac:dyDescent="0.35">
      <c r="B1264" s="37" t="str">
        <f>IF(Kundendaten!C1265="","",Kundendaten!B1265)</f>
        <v/>
      </c>
      <c r="C1264" s="38" t="str">
        <f>IF(Kundendaten!C1265="","",IF(Kundendaten!C1265="","",Kundendaten!C1265))</f>
        <v/>
      </c>
      <c r="D1264" s="38" t="str">
        <f>IF(Kundendaten!C1265="","",IF(Kundendaten!D1265="","",Kundendaten!D1265))</f>
        <v/>
      </c>
      <c r="E1264" s="38" t="str">
        <f>IF(Kundendaten!C1265="","",IF(Kundendaten!E1265="","",Kundendaten!E1265))</f>
        <v/>
      </c>
      <c r="F1264" s="38" t="str">
        <f>IF(Kundendaten!C1265="","",IF(Kundendaten!F1265="","",Kundendaten!F1265))</f>
        <v/>
      </c>
      <c r="G1264" s="37" t="str">
        <f>IF(Kundendaten!C1265="","",IF(Kundendaten!G1265="","",Kundendaten!G1265))</f>
        <v/>
      </c>
      <c r="H1264" s="38" t="str">
        <f>IF(Kundendaten!C1265="","",IF(Kundendaten!H1265="","",Kundendaten!H1265))</f>
        <v/>
      </c>
      <c r="I1264" s="37" t="str">
        <f>IF(Kundendaten!C1265="","",IF(Kundendaten!I1265="","",IF(OR(UPPER(Kundendaten!I1265)="D",UPPER(Kundendaten!I1265)="DE",UPPER(Kundendaten!I1265)="DEU",UPPER(Kundendaten!I1265)="DEUTSCHLAND",UPPER(Kundendaten!I1265)="GERMANY",UPPER(Kundendaten!I1265)="GER"),"",IFERROR(UPPER(VLOOKUP(UPPER(Kundendaten!I1265),Laendercodes!$A:$B,2,FALSE())),UPPER(Kundendaten!I1265)))))</f>
        <v/>
      </c>
      <c r="J1264" s="59" t="str">
        <f>IF(Kundendaten!C1265="","",Einstellungen!$C$9-Kundendaten!J1265)</f>
        <v/>
      </c>
      <c r="K1264" s="37" t="str">
        <f>IF(Kundendaten!C1265="","",IF(J1264&lt;0,-1,IF(J1264&gt;Einstellungen!$C$11,0,IF(J1264&lt;=Einstellungen!$D$15,5,IF(J1264&lt;=Einstellungen!$D$16,4,IF(J1264&lt;=Einstellungen!$D$17,3,IF(J1264&lt;=Einstellungen!$D$18,2,1)))))))</f>
        <v/>
      </c>
      <c r="L1264" s="37" t="str">
        <f>IF(Kundendaten!C1265="","",IF(J1264&lt;0,-1,IF(J1264&gt;Einstellungen!$C$11,0,IF(Kundendaten!K1265&gt;=Einstellungen!$C$24,5,IF(Kundendaten!K1265&gt;=Einstellungen!$C$25,4,IF(Kundendaten!K1265&gt;=Einstellungen!$C$26,3,IF(Kundendaten!K1265&gt;=Einstellungen!$C$27,2,1)))))))</f>
        <v/>
      </c>
      <c r="M1264" s="37" t="str">
        <f>IF(Kundendaten!C1265="","",IF(J1264&lt;0,-1,IF(J1264&gt;Einstellungen!$C$11,0,IF(Kundendaten!L1265&gt;=Einstellungen!$C$32,5,IF(Kundendaten!L1265&gt;=Einstellungen!$C$33,4,IF(Kundendaten!L1265&gt;=Einstellungen!$C$34,3,IF(Kundendaten!L1265&gt;=Einstellungen!$C$35,2,1)))))))</f>
        <v/>
      </c>
      <c r="N1264" s="37" t="str">
        <f>IF(Kundendaten!C1265="","",IF(K1264=-1,"",IF(K1264=0,0,IF(SUM(Einstellungen!$G$15,Einstellungen!$G$24,Einstellungen!$G$32)&lt;&gt;100,"—",ROUND((K1264*Einstellungen!$G$15+L1264*Einstellungen!$G$24+M1264*Einstellungen!$G$32)/100,1)))))</f>
        <v/>
      </c>
      <c r="O1264" s="37" t="str">
        <f>IF(Kundendaten!C1265="","",IF(K1264=-1,"⚠ Datenfehler",IF(K1264=0,"Inaktiv",IF(SUM(Einstellungen!$G$15,Einstellungen!$G$24,Einstellungen!$G$32)&lt;&gt;100,"—",IF(N1264&gt;=4,"Champion",IF(N1264&gt;=3,"Entwicklung",IF(N1264&gt;=2,"Gefährdet","Abwanderung")))))))</f>
        <v/>
      </c>
    </row>
    <row r="1265" spans="2:15" ht="14.25" customHeight="1" x14ac:dyDescent="0.35">
      <c r="B1265" s="37" t="str">
        <f>IF(Kundendaten!C1266="","",Kundendaten!B1266)</f>
        <v/>
      </c>
      <c r="C1265" s="38" t="str">
        <f>IF(Kundendaten!C1266="","",IF(Kundendaten!C1266="","",Kundendaten!C1266))</f>
        <v/>
      </c>
      <c r="D1265" s="38" t="str">
        <f>IF(Kundendaten!C1266="","",IF(Kundendaten!D1266="","",Kundendaten!D1266))</f>
        <v/>
      </c>
      <c r="E1265" s="38" t="str">
        <f>IF(Kundendaten!C1266="","",IF(Kundendaten!E1266="","",Kundendaten!E1266))</f>
        <v/>
      </c>
      <c r="F1265" s="38" t="str">
        <f>IF(Kundendaten!C1266="","",IF(Kundendaten!F1266="","",Kundendaten!F1266))</f>
        <v/>
      </c>
      <c r="G1265" s="37" t="str">
        <f>IF(Kundendaten!C1266="","",IF(Kundendaten!G1266="","",Kundendaten!G1266))</f>
        <v/>
      </c>
      <c r="H1265" s="38" t="str">
        <f>IF(Kundendaten!C1266="","",IF(Kundendaten!H1266="","",Kundendaten!H1266))</f>
        <v/>
      </c>
      <c r="I1265" s="37" t="str">
        <f>IF(Kundendaten!C1266="","",IF(Kundendaten!I1266="","",IF(OR(UPPER(Kundendaten!I1266)="D",UPPER(Kundendaten!I1266)="DE",UPPER(Kundendaten!I1266)="DEU",UPPER(Kundendaten!I1266)="DEUTSCHLAND",UPPER(Kundendaten!I1266)="GERMANY",UPPER(Kundendaten!I1266)="GER"),"",IFERROR(UPPER(VLOOKUP(UPPER(Kundendaten!I1266),Laendercodes!$A:$B,2,FALSE())),UPPER(Kundendaten!I1266)))))</f>
        <v/>
      </c>
      <c r="J1265" s="59" t="str">
        <f>IF(Kundendaten!C1266="","",Einstellungen!$C$9-Kundendaten!J1266)</f>
        <v/>
      </c>
      <c r="K1265" s="37" t="str">
        <f>IF(Kundendaten!C1266="","",IF(J1265&lt;0,-1,IF(J1265&gt;Einstellungen!$C$11,0,IF(J1265&lt;=Einstellungen!$D$15,5,IF(J1265&lt;=Einstellungen!$D$16,4,IF(J1265&lt;=Einstellungen!$D$17,3,IF(J1265&lt;=Einstellungen!$D$18,2,1)))))))</f>
        <v/>
      </c>
      <c r="L1265" s="37" t="str">
        <f>IF(Kundendaten!C1266="","",IF(J1265&lt;0,-1,IF(J1265&gt;Einstellungen!$C$11,0,IF(Kundendaten!K1266&gt;=Einstellungen!$C$24,5,IF(Kundendaten!K1266&gt;=Einstellungen!$C$25,4,IF(Kundendaten!K1266&gt;=Einstellungen!$C$26,3,IF(Kundendaten!K1266&gt;=Einstellungen!$C$27,2,1)))))))</f>
        <v/>
      </c>
      <c r="M1265" s="37" t="str">
        <f>IF(Kundendaten!C1266="","",IF(J1265&lt;0,-1,IF(J1265&gt;Einstellungen!$C$11,0,IF(Kundendaten!L1266&gt;=Einstellungen!$C$32,5,IF(Kundendaten!L1266&gt;=Einstellungen!$C$33,4,IF(Kundendaten!L1266&gt;=Einstellungen!$C$34,3,IF(Kundendaten!L1266&gt;=Einstellungen!$C$35,2,1)))))))</f>
        <v/>
      </c>
      <c r="N1265" s="37" t="str">
        <f>IF(Kundendaten!C1266="","",IF(K1265=-1,"",IF(K1265=0,0,IF(SUM(Einstellungen!$G$15,Einstellungen!$G$24,Einstellungen!$G$32)&lt;&gt;100,"—",ROUND((K1265*Einstellungen!$G$15+L1265*Einstellungen!$G$24+M1265*Einstellungen!$G$32)/100,1)))))</f>
        <v/>
      </c>
      <c r="O1265" s="37" t="str">
        <f>IF(Kundendaten!C1266="","",IF(K1265=-1,"⚠ Datenfehler",IF(K1265=0,"Inaktiv",IF(SUM(Einstellungen!$G$15,Einstellungen!$G$24,Einstellungen!$G$32)&lt;&gt;100,"—",IF(N1265&gt;=4,"Champion",IF(N1265&gt;=3,"Entwicklung",IF(N1265&gt;=2,"Gefährdet","Abwanderung")))))))</f>
        <v/>
      </c>
    </row>
    <row r="1266" spans="2:15" ht="14.25" customHeight="1" x14ac:dyDescent="0.35">
      <c r="B1266" s="37" t="str">
        <f>IF(Kundendaten!C1267="","",Kundendaten!B1267)</f>
        <v/>
      </c>
      <c r="C1266" s="38" t="str">
        <f>IF(Kundendaten!C1267="","",IF(Kundendaten!C1267="","",Kundendaten!C1267))</f>
        <v/>
      </c>
      <c r="D1266" s="38" t="str">
        <f>IF(Kundendaten!C1267="","",IF(Kundendaten!D1267="","",Kundendaten!D1267))</f>
        <v/>
      </c>
      <c r="E1266" s="38" t="str">
        <f>IF(Kundendaten!C1267="","",IF(Kundendaten!E1267="","",Kundendaten!E1267))</f>
        <v/>
      </c>
      <c r="F1266" s="38" t="str">
        <f>IF(Kundendaten!C1267="","",IF(Kundendaten!F1267="","",Kundendaten!F1267))</f>
        <v/>
      </c>
      <c r="G1266" s="37" t="str">
        <f>IF(Kundendaten!C1267="","",IF(Kundendaten!G1267="","",Kundendaten!G1267))</f>
        <v/>
      </c>
      <c r="H1266" s="38" t="str">
        <f>IF(Kundendaten!C1267="","",IF(Kundendaten!H1267="","",Kundendaten!H1267))</f>
        <v/>
      </c>
      <c r="I1266" s="37" t="str">
        <f>IF(Kundendaten!C1267="","",IF(Kundendaten!I1267="","",IF(OR(UPPER(Kundendaten!I1267)="D",UPPER(Kundendaten!I1267)="DE",UPPER(Kundendaten!I1267)="DEU",UPPER(Kundendaten!I1267)="DEUTSCHLAND",UPPER(Kundendaten!I1267)="GERMANY",UPPER(Kundendaten!I1267)="GER"),"",IFERROR(UPPER(VLOOKUP(UPPER(Kundendaten!I1267),Laendercodes!$A:$B,2,FALSE())),UPPER(Kundendaten!I1267)))))</f>
        <v/>
      </c>
      <c r="J1266" s="59" t="str">
        <f>IF(Kundendaten!C1267="","",Einstellungen!$C$9-Kundendaten!J1267)</f>
        <v/>
      </c>
      <c r="K1266" s="37" t="str">
        <f>IF(Kundendaten!C1267="","",IF(J1266&lt;0,-1,IF(J1266&gt;Einstellungen!$C$11,0,IF(J1266&lt;=Einstellungen!$D$15,5,IF(J1266&lt;=Einstellungen!$D$16,4,IF(J1266&lt;=Einstellungen!$D$17,3,IF(J1266&lt;=Einstellungen!$D$18,2,1)))))))</f>
        <v/>
      </c>
      <c r="L1266" s="37" t="str">
        <f>IF(Kundendaten!C1267="","",IF(J1266&lt;0,-1,IF(J1266&gt;Einstellungen!$C$11,0,IF(Kundendaten!K1267&gt;=Einstellungen!$C$24,5,IF(Kundendaten!K1267&gt;=Einstellungen!$C$25,4,IF(Kundendaten!K1267&gt;=Einstellungen!$C$26,3,IF(Kundendaten!K1267&gt;=Einstellungen!$C$27,2,1)))))))</f>
        <v/>
      </c>
      <c r="M1266" s="37" t="str">
        <f>IF(Kundendaten!C1267="","",IF(J1266&lt;0,-1,IF(J1266&gt;Einstellungen!$C$11,0,IF(Kundendaten!L1267&gt;=Einstellungen!$C$32,5,IF(Kundendaten!L1267&gt;=Einstellungen!$C$33,4,IF(Kundendaten!L1267&gt;=Einstellungen!$C$34,3,IF(Kundendaten!L1267&gt;=Einstellungen!$C$35,2,1)))))))</f>
        <v/>
      </c>
      <c r="N1266" s="37" t="str">
        <f>IF(Kundendaten!C1267="","",IF(K1266=-1,"",IF(K1266=0,0,IF(SUM(Einstellungen!$G$15,Einstellungen!$G$24,Einstellungen!$G$32)&lt;&gt;100,"—",ROUND((K1266*Einstellungen!$G$15+L1266*Einstellungen!$G$24+M1266*Einstellungen!$G$32)/100,1)))))</f>
        <v/>
      </c>
      <c r="O1266" s="37" t="str">
        <f>IF(Kundendaten!C1267="","",IF(K1266=-1,"⚠ Datenfehler",IF(K1266=0,"Inaktiv",IF(SUM(Einstellungen!$G$15,Einstellungen!$G$24,Einstellungen!$G$32)&lt;&gt;100,"—",IF(N1266&gt;=4,"Champion",IF(N1266&gt;=3,"Entwicklung",IF(N1266&gt;=2,"Gefährdet","Abwanderung")))))))</f>
        <v/>
      </c>
    </row>
    <row r="1267" spans="2:15" ht="14.25" customHeight="1" x14ac:dyDescent="0.35">
      <c r="B1267" s="37" t="str">
        <f>IF(Kundendaten!C1268="","",Kundendaten!B1268)</f>
        <v/>
      </c>
      <c r="C1267" s="38" t="str">
        <f>IF(Kundendaten!C1268="","",IF(Kundendaten!C1268="","",Kundendaten!C1268))</f>
        <v/>
      </c>
      <c r="D1267" s="38" t="str">
        <f>IF(Kundendaten!C1268="","",IF(Kundendaten!D1268="","",Kundendaten!D1268))</f>
        <v/>
      </c>
      <c r="E1267" s="38" t="str">
        <f>IF(Kundendaten!C1268="","",IF(Kundendaten!E1268="","",Kundendaten!E1268))</f>
        <v/>
      </c>
      <c r="F1267" s="38" t="str">
        <f>IF(Kundendaten!C1268="","",IF(Kundendaten!F1268="","",Kundendaten!F1268))</f>
        <v/>
      </c>
      <c r="G1267" s="37" t="str">
        <f>IF(Kundendaten!C1268="","",IF(Kundendaten!G1268="","",Kundendaten!G1268))</f>
        <v/>
      </c>
      <c r="H1267" s="38" t="str">
        <f>IF(Kundendaten!C1268="","",IF(Kundendaten!H1268="","",Kundendaten!H1268))</f>
        <v/>
      </c>
      <c r="I1267" s="37" t="str">
        <f>IF(Kundendaten!C1268="","",IF(Kundendaten!I1268="","",IF(OR(UPPER(Kundendaten!I1268)="D",UPPER(Kundendaten!I1268)="DE",UPPER(Kundendaten!I1268)="DEU",UPPER(Kundendaten!I1268)="DEUTSCHLAND",UPPER(Kundendaten!I1268)="GERMANY",UPPER(Kundendaten!I1268)="GER"),"",IFERROR(UPPER(VLOOKUP(UPPER(Kundendaten!I1268),Laendercodes!$A:$B,2,FALSE())),UPPER(Kundendaten!I1268)))))</f>
        <v/>
      </c>
      <c r="J1267" s="59" t="str">
        <f>IF(Kundendaten!C1268="","",Einstellungen!$C$9-Kundendaten!J1268)</f>
        <v/>
      </c>
      <c r="K1267" s="37" t="str">
        <f>IF(Kundendaten!C1268="","",IF(J1267&lt;0,-1,IF(J1267&gt;Einstellungen!$C$11,0,IF(J1267&lt;=Einstellungen!$D$15,5,IF(J1267&lt;=Einstellungen!$D$16,4,IF(J1267&lt;=Einstellungen!$D$17,3,IF(J1267&lt;=Einstellungen!$D$18,2,1)))))))</f>
        <v/>
      </c>
      <c r="L1267" s="37" t="str">
        <f>IF(Kundendaten!C1268="","",IF(J1267&lt;0,-1,IF(J1267&gt;Einstellungen!$C$11,0,IF(Kundendaten!K1268&gt;=Einstellungen!$C$24,5,IF(Kundendaten!K1268&gt;=Einstellungen!$C$25,4,IF(Kundendaten!K1268&gt;=Einstellungen!$C$26,3,IF(Kundendaten!K1268&gt;=Einstellungen!$C$27,2,1)))))))</f>
        <v/>
      </c>
      <c r="M1267" s="37" t="str">
        <f>IF(Kundendaten!C1268="","",IF(J1267&lt;0,-1,IF(J1267&gt;Einstellungen!$C$11,0,IF(Kundendaten!L1268&gt;=Einstellungen!$C$32,5,IF(Kundendaten!L1268&gt;=Einstellungen!$C$33,4,IF(Kundendaten!L1268&gt;=Einstellungen!$C$34,3,IF(Kundendaten!L1268&gt;=Einstellungen!$C$35,2,1)))))))</f>
        <v/>
      </c>
      <c r="N1267" s="37" t="str">
        <f>IF(Kundendaten!C1268="","",IF(K1267=-1,"",IF(K1267=0,0,IF(SUM(Einstellungen!$G$15,Einstellungen!$G$24,Einstellungen!$G$32)&lt;&gt;100,"—",ROUND((K1267*Einstellungen!$G$15+L1267*Einstellungen!$G$24+M1267*Einstellungen!$G$32)/100,1)))))</f>
        <v/>
      </c>
      <c r="O1267" s="37" t="str">
        <f>IF(Kundendaten!C1268="","",IF(K1267=-1,"⚠ Datenfehler",IF(K1267=0,"Inaktiv",IF(SUM(Einstellungen!$G$15,Einstellungen!$G$24,Einstellungen!$G$32)&lt;&gt;100,"—",IF(N1267&gt;=4,"Champion",IF(N1267&gt;=3,"Entwicklung",IF(N1267&gt;=2,"Gefährdet","Abwanderung")))))))</f>
        <v/>
      </c>
    </row>
    <row r="1268" spans="2:15" ht="14.25" customHeight="1" x14ac:dyDescent="0.35">
      <c r="B1268" s="37" t="str">
        <f>IF(Kundendaten!C1269="","",Kundendaten!B1269)</f>
        <v/>
      </c>
      <c r="C1268" s="38" t="str">
        <f>IF(Kundendaten!C1269="","",IF(Kundendaten!C1269="","",Kundendaten!C1269))</f>
        <v/>
      </c>
      <c r="D1268" s="38" t="str">
        <f>IF(Kundendaten!C1269="","",IF(Kundendaten!D1269="","",Kundendaten!D1269))</f>
        <v/>
      </c>
      <c r="E1268" s="38" t="str">
        <f>IF(Kundendaten!C1269="","",IF(Kundendaten!E1269="","",Kundendaten!E1269))</f>
        <v/>
      </c>
      <c r="F1268" s="38" t="str">
        <f>IF(Kundendaten!C1269="","",IF(Kundendaten!F1269="","",Kundendaten!F1269))</f>
        <v/>
      </c>
      <c r="G1268" s="37" t="str">
        <f>IF(Kundendaten!C1269="","",IF(Kundendaten!G1269="","",Kundendaten!G1269))</f>
        <v/>
      </c>
      <c r="H1268" s="38" t="str">
        <f>IF(Kundendaten!C1269="","",IF(Kundendaten!H1269="","",Kundendaten!H1269))</f>
        <v/>
      </c>
      <c r="I1268" s="37" t="str">
        <f>IF(Kundendaten!C1269="","",IF(Kundendaten!I1269="","",IF(OR(UPPER(Kundendaten!I1269)="D",UPPER(Kundendaten!I1269)="DE",UPPER(Kundendaten!I1269)="DEU",UPPER(Kundendaten!I1269)="DEUTSCHLAND",UPPER(Kundendaten!I1269)="GERMANY",UPPER(Kundendaten!I1269)="GER"),"",IFERROR(UPPER(VLOOKUP(UPPER(Kundendaten!I1269),Laendercodes!$A:$B,2,FALSE())),UPPER(Kundendaten!I1269)))))</f>
        <v/>
      </c>
      <c r="J1268" s="59" t="str">
        <f>IF(Kundendaten!C1269="","",Einstellungen!$C$9-Kundendaten!J1269)</f>
        <v/>
      </c>
      <c r="K1268" s="37" t="str">
        <f>IF(Kundendaten!C1269="","",IF(J1268&lt;0,-1,IF(J1268&gt;Einstellungen!$C$11,0,IF(J1268&lt;=Einstellungen!$D$15,5,IF(J1268&lt;=Einstellungen!$D$16,4,IF(J1268&lt;=Einstellungen!$D$17,3,IF(J1268&lt;=Einstellungen!$D$18,2,1)))))))</f>
        <v/>
      </c>
      <c r="L1268" s="37" t="str">
        <f>IF(Kundendaten!C1269="","",IF(J1268&lt;0,-1,IF(J1268&gt;Einstellungen!$C$11,0,IF(Kundendaten!K1269&gt;=Einstellungen!$C$24,5,IF(Kundendaten!K1269&gt;=Einstellungen!$C$25,4,IF(Kundendaten!K1269&gt;=Einstellungen!$C$26,3,IF(Kundendaten!K1269&gt;=Einstellungen!$C$27,2,1)))))))</f>
        <v/>
      </c>
      <c r="M1268" s="37" t="str">
        <f>IF(Kundendaten!C1269="","",IF(J1268&lt;0,-1,IF(J1268&gt;Einstellungen!$C$11,0,IF(Kundendaten!L1269&gt;=Einstellungen!$C$32,5,IF(Kundendaten!L1269&gt;=Einstellungen!$C$33,4,IF(Kundendaten!L1269&gt;=Einstellungen!$C$34,3,IF(Kundendaten!L1269&gt;=Einstellungen!$C$35,2,1)))))))</f>
        <v/>
      </c>
      <c r="N1268" s="37" t="str">
        <f>IF(Kundendaten!C1269="","",IF(K1268=-1,"",IF(K1268=0,0,IF(SUM(Einstellungen!$G$15,Einstellungen!$G$24,Einstellungen!$G$32)&lt;&gt;100,"—",ROUND((K1268*Einstellungen!$G$15+L1268*Einstellungen!$G$24+M1268*Einstellungen!$G$32)/100,1)))))</f>
        <v/>
      </c>
      <c r="O1268" s="37" t="str">
        <f>IF(Kundendaten!C1269="","",IF(K1268=-1,"⚠ Datenfehler",IF(K1268=0,"Inaktiv",IF(SUM(Einstellungen!$G$15,Einstellungen!$G$24,Einstellungen!$G$32)&lt;&gt;100,"—",IF(N1268&gt;=4,"Champion",IF(N1268&gt;=3,"Entwicklung",IF(N1268&gt;=2,"Gefährdet","Abwanderung")))))))</f>
        <v/>
      </c>
    </row>
    <row r="1269" spans="2:15" ht="14.25" customHeight="1" x14ac:dyDescent="0.35">
      <c r="B1269" s="37" t="str">
        <f>IF(Kundendaten!C1270="","",Kundendaten!B1270)</f>
        <v/>
      </c>
      <c r="C1269" s="38" t="str">
        <f>IF(Kundendaten!C1270="","",IF(Kundendaten!C1270="","",Kundendaten!C1270))</f>
        <v/>
      </c>
      <c r="D1269" s="38" t="str">
        <f>IF(Kundendaten!C1270="","",IF(Kundendaten!D1270="","",Kundendaten!D1270))</f>
        <v/>
      </c>
      <c r="E1269" s="38" t="str">
        <f>IF(Kundendaten!C1270="","",IF(Kundendaten!E1270="","",Kundendaten!E1270))</f>
        <v/>
      </c>
      <c r="F1269" s="38" t="str">
        <f>IF(Kundendaten!C1270="","",IF(Kundendaten!F1270="","",Kundendaten!F1270))</f>
        <v/>
      </c>
      <c r="G1269" s="37" t="str">
        <f>IF(Kundendaten!C1270="","",IF(Kundendaten!G1270="","",Kundendaten!G1270))</f>
        <v/>
      </c>
      <c r="H1269" s="38" t="str">
        <f>IF(Kundendaten!C1270="","",IF(Kundendaten!H1270="","",Kundendaten!H1270))</f>
        <v/>
      </c>
      <c r="I1269" s="37" t="str">
        <f>IF(Kundendaten!C1270="","",IF(Kundendaten!I1270="","",IF(OR(UPPER(Kundendaten!I1270)="D",UPPER(Kundendaten!I1270)="DE",UPPER(Kundendaten!I1270)="DEU",UPPER(Kundendaten!I1270)="DEUTSCHLAND",UPPER(Kundendaten!I1270)="GERMANY",UPPER(Kundendaten!I1270)="GER"),"",IFERROR(UPPER(VLOOKUP(UPPER(Kundendaten!I1270),Laendercodes!$A:$B,2,FALSE())),UPPER(Kundendaten!I1270)))))</f>
        <v/>
      </c>
      <c r="J1269" s="59" t="str">
        <f>IF(Kundendaten!C1270="","",Einstellungen!$C$9-Kundendaten!J1270)</f>
        <v/>
      </c>
      <c r="K1269" s="37" t="str">
        <f>IF(Kundendaten!C1270="","",IF(J1269&lt;0,-1,IF(J1269&gt;Einstellungen!$C$11,0,IF(J1269&lt;=Einstellungen!$D$15,5,IF(J1269&lt;=Einstellungen!$D$16,4,IF(J1269&lt;=Einstellungen!$D$17,3,IF(J1269&lt;=Einstellungen!$D$18,2,1)))))))</f>
        <v/>
      </c>
      <c r="L1269" s="37" t="str">
        <f>IF(Kundendaten!C1270="","",IF(J1269&lt;0,-1,IF(J1269&gt;Einstellungen!$C$11,0,IF(Kundendaten!K1270&gt;=Einstellungen!$C$24,5,IF(Kundendaten!K1270&gt;=Einstellungen!$C$25,4,IF(Kundendaten!K1270&gt;=Einstellungen!$C$26,3,IF(Kundendaten!K1270&gt;=Einstellungen!$C$27,2,1)))))))</f>
        <v/>
      </c>
      <c r="M1269" s="37" t="str">
        <f>IF(Kundendaten!C1270="","",IF(J1269&lt;0,-1,IF(J1269&gt;Einstellungen!$C$11,0,IF(Kundendaten!L1270&gt;=Einstellungen!$C$32,5,IF(Kundendaten!L1270&gt;=Einstellungen!$C$33,4,IF(Kundendaten!L1270&gt;=Einstellungen!$C$34,3,IF(Kundendaten!L1270&gt;=Einstellungen!$C$35,2,1)))))))</f>
        <v/>
      </c>
      <c r="N1269" s="37" t="str">
        <f>IF(Kundendaten!C1270="","",IF(K1269=-1,"",IF(K1269=0,0,IF(SUM(Einstellungen!$G$15,Einstellungen!$G$24,Einstellungen!$G$32)&lt;&gt;100,"—",ROUND((K1269*Einstellungen!$G$15+L1269*Einstellungen!$G$24+M1269*Einstellungen!$G$32)/100,1)))))</f>
        <v/>
      </c>
      <c r="O1269" s="37" t="str">
        <f>IF(Kundendaten!C1270="","",IF(K1269=-1,"⚠ Datenfehler",IF(K1269=0,"Inaktiv",IF(SUM(Einstellungen!$G$15,Einstellungen!$G$24,Einstellungen!$G$32)&lt;&gt;100,"—",IF(N1269&gt;=4,"Champion",IF(N1269&gt;=3,"Entwicklung",IF(N1269&gt;=2,"Gefährdet","Abwanderung")))))))</f>
        <v/>
      </c>
    </row>
    <row r="1270" spans="2:15" ht="14.25" customHeight="1" x14ac:dyDescent="0.35">
      <c r="B1270" s="37" t="str">
        <f>IF(Kundendaten!C1271="","",Kundendaten!B1271)</f>
        <v/>
      </c>
      <c r="C1270" s="38" t="str">
        <f>IF(Kundendaten!C1271="","",IF(Kundendaten!C1271="","",Kundendaten!C1271))</f>
        <v/>
      </c>
      <c r="D1270" s="38" t="str">
        <f>IF(Kundendaten!C1271="","",IF(Kundendaten!D1271="","",Kundendaten!D1271))</f>
        <v/>
      </c>
      <c r="E1270" s="38" t="str">
        <f>IF(Kundendaten!C1271="","",IF(Kundendaten!E1271="","",Kundendaten!E1271))</f>
        <v/>
      </c>
      <c r="F1270" s="38" t="str">
        <f>IF(Kundendaten!C1271="","",IF(Kundendaten!F1271="","",Kundendaten!F1271))</f>
        <v/>
      </c>
      <c r="G1270" s="37" t="str">
        <f>IF(Kundendaten!C1271="","",IF(Kundendaten!G1271="","",Kundendaten!G1271))</f>
        <v/>
      </c>
      <c r="H1270" s="38" t="str">
        <f>IF(Kundendaten!C1271="","",IF(Kundendaten!H1271="","",Kundendaten!H1271))</f>
        <v/>
      </c>
      <c r="I1270" s="37" t="str">
        <f>IF(Kundendaten!C1271="","",IF(Kundendaten!I1271="","",IF(OR(UPPER(Kundendaten!I1271)="D",UPPER(Kundendaten!I1271)="DE",UPPER(Kundendaten!I1271)="DEU",UPPER(Kundendaten!I1271)="DEUTSCHLAND",UPPER(Kundendaten!I1271)="GERMANY",UPPER(Kundendaten!I1271)="GER"),"",IFERROR(UPPER(VLOOKUP(UPPER(Kundendaten!I1271),Laendercodes!$A:$B,2,FALSE())),UPPER(Kundendaten!I1271)))))</f>
        <v/>
      </c>
      <c r="J1270" s="59" t="str">
        <f>IF(Kundendaten!C1271="","",Einstellungen!$C$9-Kundendaten!J1271)</f>
        <v/>
      </c>
      <c r="K1270" s="37" t="str">
        <f>IF(Kundendaten!C1271="","",IF(J1270&lt;0,-1,IF(J1270&gt;Einstellungen!$C$11,0,IF(J1270&lt;=Einstellungen!$D$15,5,IF(J1270&lt;=Einstellungen!$D$16,4,IF(J1270&lt;=Einstellungen!$D$17,3,IF(J1270&lt;=Einstellungen!$D$18,2,1)))))))</f>
        <v/>
      </c>
      <c r="L1270" s="37" t="str">
        <f>IF(Kundendaten!C1271="","",IF(J1270&lt;0,-1,IF(J1270&gt;Einstellungen!$C$11,0,IF(Kundendaten!K1271&gt;=Einstellungen!$C$24,5,IF(Kundendaten!K1271&gt;=Einstellungen!$C$25,4,IF(Kundendaten!K1271&gt;=Einstellungen!$C$26,3,IF(Kundendaten!K1271&gt;=Einstellungen!$C$27,2,1)))))))</f>
        <v/>
      </c>
      <c r="M1270" s="37" t="str">
        <f>IF(Kundendaten!C1271="","",IF(J1270&lt;0,-1,IF(J1270&gt;Einstellungen!$C$11,0,IF(Kundendaten!L1271&gt;=Einstellungen!$C$32,5,IF(Kundendaten!L1271&gt;=Einstellungen!$C$33,4,IF(Kundendaten!L1271&gt;=Einstellungen!$C$34,3,IF(Kundendaten!L1271&gt;=Einstellungen!$C$35,2,1)))))))</f>
        <v/>
      </c>
      <c r="N1270" s="37" t="str">
        <f>IF(Kundendaten!C1271="","",IF(K1270=-1,"",IF(K1270=0,0,IF(SUM(Einstellungen!$G$15,Einstellungen!$G$24,Einstellungen!$G$32)&lt;&gt;100,"—",ROUND((K1270*Einstellungen!$G$15+L1270*Einstellungen!$G$24+M1270*Einstellungen!$G$32)/100,1)))))</f>
        <v/>
      </c>
      <c r="O1270" s="37" t="str">
        <f>IF(Kundendaten!C1271="","",IF(K1270=-1,"⚠ Datenfehler",IF(K1270=0,"Inaktiv",IF(SUM(Einstellungen!$G$15,Einstellungen!$G$24,Einstellungen!$G$32)&lt;&gt;100,"—",IF(N1270&gt;=4,"Champion",IF(N1270&gt;=3,"Entwicklung",IF(N1270&gt;=2,"Gefährdet","Abwanderung")))))))</f>
        <v/>
      </c>
    </row>
    <row r="1271" spans="2:15" ht="14.25" customHeight="1" x14ac:dyDescent="0.35">
      <c r="B1271" s="37" t="str">
        <f>IF(Kundendaten!C1272="","",Kundendaten!B1272)</f>
        <v/>
      </c>
      <c r="C1271" s="38" t="str">
        <f>IF(Kundendaten!C1272="","",IF(Kundendaten!C1272="","",Kundendaten!C1272))</f>
        <v/>
      </c>
      <c r="D1271" s="38" t="str">
        <f>IF(Kundendaten!C1272="","",IF(Kundendaten!D1272="","",Kundendaten!D1272))</f>
        <v/>
      </c>
      <c r="E1271" s="38" t="str">
        <f>IF(Kundendaten!C1272="","",IF(Kundendaten!E1272="","",Kundendaten!E1272))</f>
        <v/>
      </c>
      <c r="F1271" s="38" t="str">
        <f>IF(Kundendaten!C1272="","",IF(Kundendaten!F1272="","",Kundendaten!F1272))</f>
        <v/>
      </c>
      <c r="G1271" s="37" t="str">
        <f>IF(Kundendaten!C1272="","",IF(Kundendaten!G1272="","",Kundendaten!G1272))</f>
        <v/>
      </c>
      <c r="H1271" s="38" t="str">
        <f>IF(Kundendaten!C1272="","",IF(Kundendaten!H1272="","",Kundendaten!H1272))</f>
        <v/>
      </c>
      <c r="I1271" s="37" t="str">
        <f>IF(Kundendaten!C1272="","",IF(Kundendaten!I1272="","",IF(OR(UPPER(Kundendaten!I1272)="D",UPPER(Kundendaten!I1272)="DE",UPPER(Kundendaten!I1272)="DEU",UPPER(Kundendaten!I1272)="DEUTSCHLAND",UPPER(Kundendaten!I1272)="GERMANY",UPPER(Kundendaten!I1272)="GER"),"",IFERROR(UPPER(VLOOKUP(UPPER(Kundendaten!I1272),Laendercodes!$A:$B,2,FALSE())),UPPER(Kundendaten!I1272)))))</f>
        <v/>
      </c>
      <c r="J1271" s="59" t="str">
        <f>IF(Kundendaten!C1272="","",Einstellungen!$C$9-Kundendaten!J1272)</f>
        <v/>
      </c>
      <c r="K1271" s="37" t="str">
        <f>IF(Kundendaten!C1272="","",IF(J1271&lt;0,-1,IF(J1271&gt;Einstellungen!$C$11,0,IF(J1271&lt;=Einstellungen!$D$15,5,IF(J1271&lt;=Einstellungen!$D$16,4,IF(J1271&lt;=Einstellungen!$D$17,3,IF(J1271&lt;=Einstellungen!$D$18,2,1)))))))</f>
        <v/>
      </c>
      <c r="L1271" s="37" t="str">
        <f>IF(Kundendaten!C1272="","",IF(J1271&lt;0,-1,IF(J1271&gt;Einstellungen!$C$11,0,IF(Kundendaten!K1272&gt;=Einstellungen!$C$24,5,IF(Kundendaten!K1272&gt;=Einstellungen!$C$25,4,IF(Kundendaten!K1272&gt;=Einstellungen!$C$26,3,IF(Kundendaten!K1272&gt;=Einstellungen!$C$27,2,1)))))))</f>
        <v/>
      </c>
      <c r="M1271" s="37" t="str">
        <f>IF(Kundendaten!C1272="","",IF(J1271&lt;0,-1,IF(J1271&gt;Einstellungen!$C$11,0,IF(Kundendaten!L1272&gt;=Einstellungen!$C$32,5,IF(Kundendaten!L1272&gt;=Einstellungen!$C$33,4,IF(Kundendaten!L1272&gt;=Einstellungen!$C$34,3,IF(Kundendaten!L1272&gt;=Einstellungen!$C$35,2,1)))))))</f>
        <v/>
      </c>
      <c r="N1271" s="37" t="str">
        <f>IF(Kundendaten!C1272="","",IF(K1271=-1,"",IF(K1271=0,0,IF(SUM(Einstellungen!$G$15,Einstellungen!$G$24,Einstellungen!$G$32)&lt;&gt;100,"—",ROUND((K1271*Einstellungen!$G$15+L1271*Einstellungen!$G$24+M1271*Einstellungen!$G$32)/100,1)))))</f>
        <v/>
      </c>
      <c r="O1271" s="37" t="str">
        <f>IF(Kundendaten!C1272="","",IF(K1271=-1,"⚠ Datenfehler",IF(K1271=0,"Inaktiv",IF(SUM(Einstellungen!$G$15,Einstellungen!$G$24,Einstellungen!$G$32)&lt;&gt;100,"—",IF(N1271&gt;=4,"Champion",IF(N1271&gt;=3,"Entwicklung",IF(N1271&gt;=2,"Gefährdet","Abwanderung")))))))</f>
        <v/>
      </c>
    </row>
    <row r="1272" spans="2:15" ht="14.25" customHeight="1" x14ac:dyDescent="0.35">
      <c r="B1272" s="37" t="str">
        <f>IF(Kundendaten!C1273="","",Kundendaten!B1273)</f>
        <v/>
      </c>
      <c r="C1272" s="38" t="str">
        <f>IF(Kundendaten!C1273="","",IF(Kundendaten!C1273="","",Kundendaten!C1273))</f>
        <v/>
      </c>
      <c r="D1272" s="38" t="str">
        <f>IF(Kundendaten!C1273="","",IF(Kundendaten!D1273="","",Kundendaten!D1273))</f>
        <v/>
      </c>
      <c r="E1272" s="38" t="str">
        <f>IF(Kundendaten!C1273="","",IF(Kundendaten!E1273="","",Kundendaten!E1273))</f>
        <v/>
      </c>
      <c r="F1272" s="38" t="str">
        <f>IF(Kundendaten!C1273="","",IF(Kundendaten!F1273="","",Kundendaten!F1273))</f>
        <v/>
      </c>
      <c r="G1272" s="37" t="str">
        <f>IF(Kundendaten!C1273="","",IF(Kundendaten!G1273="","",Kundendaten!G1273))</f>
        <v/>
      </c>
      <c r="H1272" s="38" t="str">
        <f>IF(Kundendaten!C1273="","",IF(Kundendaten!H1273="","",Kundendaten!H1273))</f>
        <v/>
      </c>
      <c r="I1272" s="37" t="str">
        <f>IF(Kundendaten!C1273="","",IF(Kundendaten!I1273="","",IF(OR(UPPER(Kundendaten!I1273)="D",UPPER(Kundendaten!I1273)="DE",UPPER(Kundendaten!I1273)="DEU",UPPER(Kundendaten!I1273)="DEUTSCHLAND",UPPER(Kundendaten!I1273)="GERMANY",UPPER(Kundendaten!I1273)="GER"),"",IFERROR(UPPER(VLOOKUP(UPPER(Kundendaten!I1273),Laendercodes!$A:$B,2,FALSE())),UPPER(Kundendaten!I1273)))))</f>
        <v/>
      </c>
      <c r="J1272" s="59" t="str">
        <f>IF(Kundendaten!C1273="","",Einstellungen!$C$9-Kundendaten!J1273)</f>
        <v/>
      </c>
      <c r="K1272" s="37" t="str">
        <f>IF(Kundendaten!C1273="","",IF(J1272&lt;0,-1,IF(J1272&gt;Einstellungen!$C$11,0,IF(J1272&lt;=Einstellungen!$D$15,5,IF(J1272&lt;=Einstellungen!$D$16,4,IF(J1272&lt;=Einstellungen!$D$17,3,IF(J1272&lt;=Einstellungen!$D$18,2,1)))))))</f>
        <v/>
      </c>
      <c r="L1272" s="37" t="str">
        <f>IF(Kundendaten!C1273="","",IF(J1272&lt;0,-1,IF(J1272&gt;Einstellungen!$C$11,0,IF(Kundendaten!K1273&gt;=Einstellungen!$C$24,5,IF(Kundendaten!K1273&gt;=Einstellungen!$C$25,4,IF(Kundendaten!K1273&gt;=Einstellungen!$C$26,3,IF(Kundendaten!K1273&gt;=Einstellungen!$C$27,2,1)))))))</f>
        <v/>
      </c>
      <c r="M1272" s="37" t="str">
        <f>IF(Kundendaten!C1273="","",IF(J1272&lt;0,-1,IF(J1272&gt;Einstellungen!$C$11,0,IF(Kundendaten!L1273&gt;=Einstellungen!$C$32,5,IF(Kundendaten!L1273&gt;=Einstellungen!$C$33,4,IF(Kundendaten!L1273&gt;=Einstellungen!$C$34,3,IF(Kundendaten!L1273&gt;=Einstellungen!$C$35,2,1)))))))</f>
        <v/>
      </c>
      <c r="N1272" s="37" t="str">
        <f>IF(Kundendaten!C1273="","",IF(K1272=-1,"",IF(K1272=0,0,IF(SUM(Einstellungen!$G$15,Einstellungen!$G$24,Einstellungen!$G$32)&lt;&gt;100,"—",ROUND((K1272*Einstellungen!$G$15+L1272*Einstellungen!$G$24+M1272*Einstellungen!$G$32)/100,1)))))</f>
        <v/>
      </c>
      <c r="O1272" s="37" t="str">
        <f>IF(Kundendaten!C1273="","",IF(K1272=-1,"⚠ Datenfehler",IF(K1272=0,"Inaktiv",IF(SUM(Einstellungen!$G$15,Einstellungen!$G$24,Einstellungen!$G$32)&lt;&gt;100,"—",IF(N1272&gt;=4,"Champion",IF(N1272&gt;=3,"Entwicklung",IF(N1272&gt;=2,"Gefährdet","Abwanderung")))))))</f>
        <v/>
      </c>
    </row>
    <row r="1273" spans="2:15" ht="14.25" customHeight="1" x14ac:dyDescent="0.35">
      <c r="B1273" s="37" t="str">
        <f>IF(Kundendaten!C1274="","",Kundendaten!B1274)</f>
        <v/>
      </c>
      <c r="C1273" s="38" t="str">
        <f>IF(Kundendaten!C1274="","",IF(Kundendaten!C1274="","",Kundendaten!C1274))</f>
        <v/>
      </c>
      <c r="D1273" s="38" t="str">
        <f>IF(Kundendaten!C1274="","",IF(Kundendaten!D1274="","",Kundendaten!D1274))</f>
        <v/>
      </c>
      <c r="E1273" s="38" t="str">
        <f>IF(Kundendaten!C1274="","",IF(Kundendaten!E1274="","",Kundendaten!E1274))</f>
        <v/>
      </c>
      <c r="F1273" s="38" t="str">
        <f>IF(Kundendaten!C1274="","",IF(Kundendaten!F1274="","",Kundendaten!F1274))</f>
        <v/>
      </c>
      <c r="G1273" s="37" t="str">
        <f>IF(Kundendaten!C1274="","",IF(Kundendaten!G1274="","",Kundendaten!G1274))</f>
        <v/>
      </c>
      <c r="H1273" s="38" t="str">
        <f>IF(Kundendaten!C1274="","",IF(Kundendaten!H1274="","",Kundendaten!H1274))</f>
        <v/>
      </c>
      <c r="I1273" s="37" t="str">
        <f>IF(Kundendaten!C1274="","",IF(Kundendaten!I1274="","",IF(OR(UPPER(Kundendaten!I1274)="D",UPPER(Kundendaten!I1274)="DE",UPPER(Kundendaten!I1274)="DEU",UPPER(Kundendaten!I1274)="DEUTSCHLAND",UPPER(Kundendaten!I1274)="GERMANY",UPPER(Kundendaten!I1274)="GER"),"",IFERROR(UPPER(VLOOKUP(UPPER(Kundendaten!I1274),Laendercodes!$A:$B,2,FALSE())),UPPER(Kundendaten!I1274)))))</f>
        <v/>
      </c>
      <c r="J1273" s="59" t="str">
        <f>IF(Kundendaten!C1274="","",Einstellungen!$C$9-Kundendaten!J1274)</f>
        <v/>
      </c>
      <c r="K1273" s="37" t="str">
        <f>IF(Kundendaten!C1274="","",IF(J1273&lt;0,-1,IF(J1273&gt;Einstellungen!$C$11,0,IF(J1273&lt;=Einstellungen!$D$15,5,IF(J1273&lt;=Einstellungen!$D$16,4,IF(J1273&lt;=Einstellungen!$D$17,3,IF(J1273&lt;=Einstellungen!$D$18,2,1)))))))</f>
        <v/>
      </c>
      <c r="L1273" s="37" t="str">
        <f>IF(Kundendaten!C1274="","",IF(J1273&lt;0,-1,IF(J1273&gt;Einstellungen!$C$11,0,IF(Kundendaten!K1274&gt;=Einstellungen!$C$24,5,IF(Kundendaten!K1274&gt;=Einstellungen!$C$25,4,IF(Kundendaten!K1274&gt;=Einstellungen!$C$26,3,IF(Kundendaten!K1274&gt;=Einstellungen!$C$27,2,1)))))))</f>
        <v/>
      </c>
      <c r="M1273" s="37" t="str">
        <f>IF(Kundendaten!C1274="","",IF(J1273&lt;0,-1,IF(J1273&gt;Einstellungen!$C$11,0,IF(Kundendaten!L1274&gt;=Einstellungen!$C$32,5,IF(Kundendaten!L1274&gt;=Einstellungen!$C$33,4,IF(Kundendaten!L1274&gt;=Einstellungen!$C$34,3,IF(Kundendaten!L1274&gt;=Einstellungen!$C$35,2,1)))))))</f>
        <v/>
      </c>
      <c r="N1273" s="37" t="str">
        <f>IF(Kundendaten!C1274="","",IF(K1273=-1,"",IF(K1273=0,0,IF(SUM(Einstellungen!$G$15,Einstellungen!$G$24,Einstellungen!$G$32)&lt;&gt;100,"—",ROUND((K1273*Einstellungen!$G$15+L1273*Einstellungen!$G$24+M1273*Einstellungen!$G$32)/100,1)))))</f>
        <v/>
      </c>
      <c r="O1273" s="37" t="str">
        <f>IF(Kundendaten!C1274="","",IF(K1273=-1,"⚠ Datenfehler",IF(K1273=0,"Inaktiv",IF(SUM(Einstellungen!$G$15,Einstellungen!$G$24,Einstellungen!$G$32)&lt;&gt;100,"—",IF(N1273&gt;=4,"Champion",IF(N1273&gt;=3,"Entwicklung",IF(N1273&gt;=2,"Gefährdet","Abwanderung")))))))</f>
        <v/>
      </c>
    </row>
    <row r="1274" spans="2:15" ht="14.25" customHeight="1" x14ac:dyDescent="0.35">
      <c r="B1274" s="37" t="str">
        <f>IF(Kundendaten!C1275="","",Kundendaten!B1275)</f>
        <v/>
      </c>
      <c r="C1274" s="38" t="str">
        <f>IF(Kundendaten!C1275="","",IF(Kundendaten!C1275="","",Kundendaten!C1275))</f>
        <v/>
      </c>
      <c r="D1274" s="38" t="str">
        <f>IF(Kundendaten!C1275="","",IF(Kundendaten!D1275="","",Kundendaten!D1275))</f>
        <v/>
      </c>
      <c r="E1274" s="38" t="str">
        <f>IF(Kundendaten!C1275="","",IF(Kundendaten!E1275="","",Kundendaten!E1275))</f>
        <v/>
      </c>
      <c r="F1274" s="38" t="str">
        <f>IF(Kundendaten!C1275="","",IF(Kundendaten!F1275="","",Kundendaten!F1275))</f>
        <v/>
      </c>
      <c r="G1274" s="37" t="str">
        <f>IF(Kundendaten!C1275="","",IF(Kundendaten!G1275="","",Kundendaten!G1275))</f>
        <v/>
      </c>
      <c r="H1274" s="38" t="str">
        <f>IF(Kundendaten!C1275="","",IF(Kundendaten!H1275="","",Kundendaten!H1275))</f>
        <v/>
      </c>
      <c r="I1274" s="37" t="str">
        <f>IF(Kundendaten!C1275="","",IF(Kundendaten!I1275="","",IF(OR(UPPER(Kundendaten!I1275)="D",UPPER(Kundendaten!I1275)="DE",UPPER(Kundendaten!I1275)="DEU",UPPER(Kundendaten!I1275)="DEUTSCHLAND",UPPER(Kundendaten!I1275)="GERMANY",UPPER(Kundendaten!I1275)="GER"),"",IFERROR(UPPER(VLOOKUP(UPPER(Kundendaten!I1275),Laendercodes!$A:$B,2,FALSE())),UPPER(Kundendaten!I1275)))))</f>
        <v/>
      </c>
      <c r="J1274" s="59" t="str">
        <f>IF(Kundendaten!C1275="","",Einstellungen!$C$9-Kundendaten!J1275)</f>
        <v/>
      </c>
      <c r="K1274" s="37" t="str">
        <f>IF(Kundendaten!C1275="","",IF(J1274&lt;0,-1,IF(J1274&gt;Einstellungen!$C$11,0,IF(J1274&lt;=Einstellungen!$D$15,5,IF(J1274&lt;=Einstellungen!$D$16,4,IF(J1274&lt;=Einstellungen!$D$17,3,IF(J1274&lt;=Einstellungen!$D$18,2,1)))))))</f>
        <v/>
      </c>
      <c r="L1274" s="37" t="str">
        <f>IF(Kundendaten!C1275="","",IF(J1274&lt;0,-1,IF(J1274&gt;Einstellungen!$C$11,0,IF(Kundendaten!K1275&gt;=Einstellungen!$C$24,5,IF(Kundendaten!K1275&gt;=Einstellungen!$C$25,4,IF(Kundendaten!K1275&gt;=Einstellungen!$C$26,3,IF(Kundendaten!K1275&gt;=Einstellungen!$C$27,2,1)))))))</f>
        <v/>
      </c>
      <c r="M1274" s="37" t="str">
        <f>IF(Kundendaten!C1275="","",IF(J1274&lt;0,-1,IF(J1274&gt;Einstellungen!$C$11,0,IF(Kundendaten!L1275&gt;=Einstellungen!$C$32,5,IF(Kundendaten!L1275&gt;=Einstellungen!$C$33,4,IF(Kundendaten!L1275&gt;=Einstellungen!$C$34,3,IF(Kundendaten!L1275&gt;=Einstellungen!$C$35,2,1)))))))</f>
        <v/>
      </c>
      <c r="N1274" s="37" t="str">
        <f>IF(Kundendaten!C1275="","",IF(K1274=-1,"",IF(K1274=0,0,IF(SUM(Einstellungen!$G$15,Einstellungen!$G$24,Einstellungen!$G$32)&lt;&gt;100,"—",ROUND((K1274*Einstellungen!$G$15+L1274*Einstellungen!$G$24+M1274*Einstellungen!$G$32)/100,1)))))</f>
        <v/>
      </c>
      <c r="O1274" s="37" t="str">
        <f>IF(Kundendaten!C1275="","",IF(K1274=-1,"⚠ Datenfehler",IF(K1274=0,"Inaktiv",IF(SUM(Einstellungen!$G$15,Einstellungen!$G$24,Einstellungen!$G$32)&lt;&gt;100,"—",IF(N1274&gt;=4,"Champion",IF(N1274&gt;=3,"Entwicklung",IF(N1274&gt;=2,"Gefährdet","Abwanderung")))))))</f>
        <v/>
      </c>
    </row>
    <row r="1275" spans="2:15" ht="14.25" customHeight="1" x14ac:dyDescent="0.35">
      <c r="B1275" s="37" t="str">
        <f>IF(Kundendaten!C1276="","",Kundendaten!B1276)</f>
        <v/>
      </c>
      <c r="C1275" s="38" t="str">
        <f>IF(Kundendaten!C1276="","",IF(Kundendaten!C1276="","",Kundendaten!C1276))</f>
        <v/>
      </c>
      <c r="D1275" s="38" t="str">
        <f>IF(Kundendaten!C1276="","",IF(Kundendaten!D1276="","",Kundendaten!D1276))</f>
        <v/>
      </c>
      <c r="E1275" s="38" t="str">
        <f>IF(Kundendaten!C1276="","",IF(Kundendaten!E1276="","",Kundendaten!E1276))</f>
        <v/>
      </c>
      <c r="F1275" s="38" t="str">
        <f>IF(Kundendaten!C1276="","",IF(Kundendaten!F1276="","",Kundendaten!F1276))</f>
        <v/>
      </c>
      <c r="G1275" s="37" t="str">
        <f>IF(Kundendaten!C1276="","",IF(Kundendaten!G1276="","",Kundendaten!G1276))</f>
        <v/>
      </c>
      <c r="H1275" s="38" t="str">
        <f>IF(Kundendaten!C1276="","",IF(Kundendaten!H1276="","",Kundendaten!H1276))</f>
        <v/>
      </c>
      <c r="I1275" s="37" t="str">
        <f>IF(Kundendaten!C1276="","",IF(Kundendaten!I1276="","",IF(OR(UPPER(Kundendaten!I1276)="D",UPPER(Kundendaten!I1276)="DE",UPPER(Kundendaten!I1276)="DEU",UPPER(Kundendaten!I1276)="DEUTSCHLAND",UPPER(Kundendaten!I1276)="GERMANY",UPPER(Kundendaten!I1276)="GER"),"",IFERROR(UPPER(VLOOKUP(UPPER(Kundendaten!I1276),Laendercodes!$A:$B,2,FALSE())),UPPER(Kundendaten!I1276)))))</f>
        <v/>
      </c>
      <c r="J1275" s="59" t="str">
        <f>IF(Kundendaten!C1276="","",Einstellungen!$C$9-Kundendaten!J1276)</f>
        <v/>
      </c>
      <c r="K1275" s="37" t="str">
        <f>IF(Kundendaten!C1276="","",IF(J1275&lt;0,-1,IF(J1275&gt;Einstellungen!$C$11,0,IF(J1275&lt;=Einstellungen!$D$15,5,IF(J1275&lt;=Einstellungen!$D$16,4,IF(J1275&lt;=Einstellungen!$D$17,3,IF(J1275&lt;=Einstellungen!$D$18,2,1)))))))</f>
        <v/>
      </c>
      <c r="L1275" s="37" t="str">
        <f>IF(Kundendaten!C1276="","",IF(J1275&lt;0,-1,IF(J1275&gt;Einstellungen!$C$11,0,IF(Kundendaten!K1276&gt;=Einstellungen!$C$24,5,IF(Kundendaten!K1276&gt;=Einstellungen!$C$25,4,IF(Kundendaten!K1276&gt;=Einstellungen!$C$26,3,IF(Kundendaten!K1276&gt;=Einstellungen!$C$27,2,1)))))))</f>
        <v/>
      </c>
      <c r="M1275" s="37" t="str">
        <f>IF(Kundendaten!C1276="","",IF(J1275&lt;0,-1,IF(J1275&gt;Einstellungen!$C$11,0,IF(Kundendaten!L1276&gt;=Einstellungen!$C$32,5,IF(Kundendaten!L1276&gt;=Einstellungen!$C$33,4,IF(Kundendaten!L1276&gt;=Einstellungen!$C$34,3,IF(Kundendaten!L1276&gt;=Einstellungen!$C$35,2,1)))))))</f>
        <v/>
      </c>
      <c r="N1275" s="37" t="str">
        <f>IF(Kundendaten!C1276="","",IF(K1275=-1,"",IF(K1275=0,0,IF(SUM(Einstellungen!$G$15,Einstellungen!$G$24,Einstellungen!$G$32)&lt;&gt;100,"—",ROUND((K1275*Einstellungen!$G$15+L1275*Einstellungen!$G$24+M1275*Einstellungen!$G$32)/100,1)))))</f>
        <v/>
      </c>
      <c r="O1275" s="37" t="str">
        <f>IF(Kundendaten!C1276="","",IF(K1275=-1,"⚠ Datenfehler",IF(K1275=0,"Inaktiv",IF(SUM(Einstellungen!$G$15,Einstellungen!$G$24,Einstellungen!$G$32)&lt;&gt;100,"—",IF(N1275&gt;=4,"Champion",IF(N1275&gt;=3,"Entwicklung",IF(N1275&gt;=2,"Gefährdet","Abwanderung")))))))</f>
        <v/>
      </c>
    </row>
    <row r="1276" spans="2:15" ht="14.25" customHeight="1" x14ac:dyDescent="0.35">
      <c r="B1276" s="37" t="str">
        <f>IF(Kundendaten!C1277="","",Kundendaten!B1277)</f>
        <v/>
      </c>
      <c r="C1276" s="38" t="str">
        <f>IF(Kundendaten!C1277="","",IF(Kundendaten!C1277="","",Kundendaten!C1277))</f>
        <v/>
      </c>
      <c r="D1276" s="38" t="str">
        <f>IF(Kundendaten!C1277="","",IF(Kundendaten!D1277="","",Kundendaten!D1277))</f>
        <v/>
      </c>
      <c r="E1276" s="38" t="str">
        <f>IF(Kundendaten!C1277="","",IF(Kundendaten!E1277="","",Kundendaten!E1277))</f>
        <v/>
      </c>
      <c r="F1276" s="38" t="str">
        <f>IF(Kundendaten!C1277="","",IF(Kundendaten!F1277="","",Kundendaten!F1277))</f>
        <v/>
      </c>
      <c r="G1276" s="37" t="str">
        <f>IF(Kundendaten!C1277="","",IF(Kundendaten!G1277="","",Kundendaten!G1277))</f>
        <v/>
      </c>
      <c r="H1276" s="38" t="str">
        <f>IF(Kundendaten!C1277="","",IF(Kundendaten!H1277="","",Kundendaten!H1277))</f>
        <v/>
      </c>
      <c r="I1276" s="37" t="str">
        <f>IF(Kundendaten!C1277="","",IF(Kundendaten!I1277="","",IF(OR(UPPER(Kundendaten!I1277)="D",UPPER(Kundendaten!I1277)="DE",UPPER(Kundendaten!I1277)="DEU",UPPER(Kundendaten!I1277)="DEUTSCHLAND",UPPER(Kundendaten!I1277)="GERMANY",UPPER(Kundendaten!I1277)="GER"),"",IFERROR(UPPER(VLOOKUP(UPPER(Kundendaten!I1277),Laendercodes!$A:$B,2,FALSE())),UPPER(Kundendaten!I1277)))))</f>
        <v/>
      </c>
      <c r="J1276" s="59" t="str">
        <f>IF(Kundendaten!C1277="","",Einstellungen!$C$9-Kundendaten!J1277)</f>
        <v/>
      </c>
      <c r="K1276" s="37" t="str">
        <f>IF(Kundendaten!C1277="","",IF(J1276&lt;0,-1,IF(J1276&gt;Einstellungen!$C$11,0,IF(J1276&lt;=Einstellungen!$D$15,5,IF(J1276&lt;=Einstellungen!$D$16,4,IF(J1276&lt;=Einstellungen!$D$17,3,IF(J1276&lt;=Einstellungen!$D$18,2,1)))))))</f>
        <v/>
      </c>
      <c r="L1276" s="37" t="str">
        <f>IF(Kundendaten!C1277="","",IF(J1276&lt;0,-1,IF(J1276&gt;Einstellungen!$C$11,0,IF(Kundendaten!K1277&gt;=Einstellungen!$C$24,5,IF(Kundendaten!K1277&gt;=Einstellungen!$C$25,4,IF(Kundendaten!K1277&gt;=Einstellungen!$C$26,3,IF(Kundendaten!K1277&gt;=Einstellungen!$C$27,2,1)))))))</f>
        <v/>
      </c>
      <c r="M1276" s="37" t="str">
        <f>IF(Kundendaten!C1277="","",IF(J1276&lt;0,-1,IF(J1276&gt;Einstellungen!$C$11,0,IF(Kundendaten!L1277&gt;=Einstellungen!$C$32,5,IF(Kundendaten!L1277&gt;=Einstellungen!$C$33,4,IF(Kundendaten!L1277&gt;=Einstellungen!$C$34,3,IF(Kundendaten!L1277&gt;=Einstellungen!$C$35,2,1)))))))</f>
        <v/>
      </c>
      <c r="N1276" s="37" t="str">
        <f>IF(Kundendaten!C1277="","",IF(K1276=-1,"",IF(K1276=0,0,IF(SUM(Einstellungen!$G$15,Einstellungen!$G$24,Einstellungen!$G$32)&lt;&gt;100,"—",ROUND((K1276*Einstellungen!$G$15+L1276*Einstellungen!$G$24+M1276*Einstellungen!$G$32)/100,1)))))</f>
        <v/>
      </c>
      <c r="O1276" s="37" t="str">
        <f>IF(Kundendaten!C1277="","",IF(K1276=-1,"⚠ Datenfehler",IF(K1276=0,"Inaktiv",IF(SUM(Einstellungen!$G$15,Einstellungen!$G$24,Einstellungen!$G$32)&lt;&gt;100,"—",IF(N1276&gt;=4,"Champion",IF(N1276&gt;=3,"Entwicklung",IF(N1276&gt;=2,"Gefährdet","Abwanderung")))))))</f>
        <v/>
      </c>
    </row>
    <row r="1277" spans="2:15" ht="14.25" customHeight="1" x14ac:dyDescent="0.35">
      <c r="B1277" s="37" t="str">
        <f>IF(Kundendaten!C1278="","",Kundendaten!B1278)</f>
        <v/>
      </c>
      <c r="C1277" s="38" t="str">
        <f>IF(Kundendaten!C1278="","",IF(Kundendaten!C1278="","",Kundendaten!C1278))</f>
        <v/>
      </c>
      <c r="D1277" s="38" t="str">
        <f>IF(Kundendaten!C1278="","",IF(Kundendaten!D1278="","",Kundendaten!D1278))</f>
        <v/>
      </c>
      <c r="E1277" s="38" t="str">
        <f>IF(Kundendaten!C1278="","",IF(Kundendaten!E1278="","",Kundendaten!E1278))</f>
        <v/>
      </c>
      <c r="F1277" s="38" t="str">
        <f>IF(Kundendaten!C1278="","",IF(Kundendaten!F1278="","",Kundendaten!F1278))</f>
        <v/>
      </c>
      <c r="G1277" s="37" t="str">
        <f>IF(Kundendaten!C1278="","",IF(Kundendaten!G1278="","",Kundendaten!G1278))</f>
        <v/>
      </c>
      <c r="H1277" s="38" t="str">
        <f>IF(Kundendaten!C1278="","",IF(Kundendaten!H1278="","",Kundendaten!H1278))</f>
        <v/>
      </c>
      <c r="I1277" s="37" t="str">
        <f>IF(Kundendaten!C1278="","",IF(Kundendaten!I1278="","",IF(OR(UPPER(Kundendaten!I1278)="D",UPPER(Kundendaten!I1278)="DE",UPPER(Kundendaten!I1278)="DEU",UPPER(Kundendaten!I1278)="DEUTSCHLAND",UPPER(Kundendaten!I1278)="GERMANY",UPPER(Kundendaten!I1278)="GER"),"",IFERROR(UPPER(VLOOKUP(UPPER(Kundendaten!I1278),Laendercodes!$A:$B,2,FALSE())),UPPER(Kundendaten!I1278)))))</f>
        <v/>
      </c>
      <c r="J1277" s="59" t="str">
        <f>IF(Kundendaten!C1278="","",Einstellungen!$C$9-Kundendaten!J1278)</f>
        <v/>
      </c>
      <c r="K1277" s="37" t="str">
        <f>IF(Kundendaten!C1278="","",IF(J1277&lt;0,-1,IF(J1277&gt;Einstellungen!$C$11,0,IF(J1277&lt;=Einstellungen!$D$15,5,IF(J1277&lt;=Einstellungen!$D$16,4,IF(J1277&lt;=Einstellungen!$D$17,3,IF(J1277&lt;=Einstellungen!$D$18,2,1)))))))</f>
        <v/>
      </c>
      <c r="L1277" s="37" t="str">
        <f>IF(Kundendaten!C1278="","",IF(J1277&lt;0,-1,IF(J1277&gt;Einstellungen!$C$11,0,IF(Kundendaten!K1278&gt;=Einstellungen!$C$24,5,IF(Kundendaten!K1278&gt;=Einstellungen!$C$25,4,IF(Kundendaten!K1278&gt;=Einstellungen!$C$26,3,IF(Kundendaten!K1278&gt;=Einstellungen!$C$27,2,1)))))))</f>
        <v/>
      </c>
      <c r="M1277" s="37" t="str">
        <f>IF(Kundendaten!C1278="","",IF(J1277&lt;0,-1,IF(J1277&gt;Einstellungen!$C$11,0,IF(Kundendaten!L1278&gt;=Einstellungen!$C$32,5,IF(Kundendaten!L1278&gt;=Einstellungen!$C$33,4,IF(Kundendaten!L1278&gt;=Einstellungen!$C$34,3,IF(Kundendaten!L1278&gt;=Einstellungen!$C$35,2,1)))))))</f>
        <v/>
      </c>
      <c r="N1277" s="37" t="str">
        <f>IF(Kundendaten!C1278="","",IF(K1277=-1,"",IF(K1277=0,0,IF(SUM(Einstellungen!$G$15,Einstellungen!$G$24,Einstellungen!$G$32)&lt;&gt;100,"—",ROUND((K1277*Einstellungen!$G$15+L1277*Einstellungen!$G$24+M1277*Einstellungen!$G$32)/100,1)))))</f>
        <v/>
      </c>
      <c r="O1277" s="37" t="str">
        <f>IF(Kundendaten!C1278="","",IF(K1277=-1,"⚠ Datenfehler",IF(K1277=0,"Inaktiv",IF(SUM(Einstellungen!$G$15,Einstellungen!$G$24,Einstellungen!$G$32)&lt;&gt;100,"—",IF(N1277&gt;=4,"Champion",IF(N1277&gt;=3,"Entwicklung",IF(N1277&gt;=2,"Gefährdet","Abwanderung")))))))</f>
        <v/>
      </c>
    </row>
    <row r="1278" spans="2:15" ht="14.25" customHeight="1" x14ac:dyDescent="0.35">
      <c r="B1278" s="37" t="str">
        <f>IF(Kundendaten!C1279="","",Kundendaten!B1279)</f>
        <v/>
      </c>
      <c r="C1278" s="38" t="str">
        <f>IF(Kundendaten!C1279="","",IF(Kundendaten!C1279="","",Kundendaten!C1279))</f>
        <v/>
      </c>
      <c r="D1278" s="38" t="str">
        <f>IF(Kundendaten!C1279="","",IF(Kundendaten!D1279="","",Kundendaten!D1279))</f>
        <v/>
      </c>
      <c r="E1278" s="38" t="str">
        <f>IF(Kundendaten!C1279="","",IF(Kundendaten!E1279="","",Kundendaten!E1279))</f>
        <v/>
      </c>
      <c r="F1278" s="38" t="str">
        <f>IF(Kundendaten!C1279="","",IF(Kundendaten!F1279="","",Kundendaten!F1279))</f>
        <v/>
      </c>
      <c r="G1278" s="37" t="str">
        <f>IF(Kundendaten!C1279="","",IF(Kundendaten!G1279="","",Kundendaten!G1279))</f>
        <v/>
      </c>
      <c r="H1278" s="38" t="str">
        <f>IF(Kundendaten!C1279="","",IF(Kundendaten!H1279="","",Kundendaten!H1279))</f>
        <v/>
      </c>
      <c r="I1278" s="37" t="str">
        <f>IF(Kundendaten!C1279="","",IF(Kundendaten!I1279="","",IF(OR(UPPER(Kundendaten!I1279)="D",UPPER(Kundendaten!I1279)="DE",UPPER(Kundendaten!I1279)="DEU",UPPER(Kundendaten!I1279)="DEUTSCHLAND",UPPER(Kundendaten!I1279)="GERMANY",UPPER(Kundendaten!I1279)="GER"),"",IFERROR(UPPER(VLOOKUP(UPPER(Kundendaten!I1279),Laendercodes!$A:$B,2,FALSE())),UPPER(Kundendaten!I1279)))))</f>
        <v/>
      </c>
      <c r="J1278" s="59" t="str">
        <f>IF(Kundendaten!C1279="","",Einstellungen!$C$9-Kundendaten!J1279)</f>
        <v/>
      </c>
      <c r="K1278" s="37" t="str">
        <f>IF(Kundendaten!C1279="","",IF(J1278&lt;0,-1,IF(J1278&gt;Einstellungen!$C$11,0,IF(J1278&lt;=Einstellungen!$D$15,5,IF(J1278&lt;=Einstellungen!$D$16,4,IF(J1278&lt;=Einstellungen!$D$17,3,IF(J1278&lt;=Einstellungen!$D$18,2,1)))))))</f>
        <v/>
      </c>
      <c r="L1278" s="37" t="str">
        <f>IF(Kundendaten!C1279="","",IF(J1278&lt;0,-1,IF(J1278&gt;Einstellungen!$C$11,0,IF(Kundendaten!K1279&gt;=Einstellungen!$C$24,5,IF(Kundendaten!K1279&gt;=Einstellungen!$C$25,4,IF(Kundendaten!K1279&gt;=Einstellungen!$C$26,3,IF(Kundendaten!K1279&gt;=Einstellungen!$C$27,2,1)))))))</f>
        <v/>
      </c>
      <c r="M1278" s="37" t="str">
        <f>IF(Kundendaten!C1279="","",IF(J1278&lt;0,-1,IF(J1278&gt;Einstellungen!$C$11,0,IF(Kundendaten!L1279&gt;=Einstellungen!$C$32,5,IF(Kundendaten!L1279&gt;=Einstellungen!$C$33,4,IF(Kundendaten!L1279&gt;=Einstellungen!$C$34,3,IF(Kundendaten!L1279&gt;=Einstellungen!$C$35,2,1)))))))</f>
        <v/>
      </c>
      <c r="N1278" s="37" t="str">
        <f>IF(Kundendaten!C1279="","",IF(K1278=-1,"",IF(K1278=0,0,IF(SUM(Einstellungen!$G$15,Einstellungen!$G$24,Einstellungen!$G$32)&lt;&gt;100,"—",ROUND((K1278*Einstellungen!$G$15+L1278*Einstellungen!$G$24+M1278*Einstellungen!$G$32)/100,1)))))</f>
        <v/>
      </c>
      <c r="O1278" s="37" t="str">
        <f>IF(Kundendaten!C1279="","",IF(K1278=-1,"⚠ Datenfehler",IF(K1278=0,"Inaktiv",IF(SUM(Einstellungen!$G$15,Einstellungen!$G$24,Einstellungen!$G$32)&lt;&gt;100,"—",IF(N1278&gt;=4,"Champion",IF(N1278&gt;=3,"Entwicklung",IF(N1278&gt;=2,"Gefährdet","Abwanderung")))))))</f>
        <v/>
      </c>
    </row>
    <row r="1279" spans="2:15" ht="14.25" customHeight="1" x14ac:dyDescent="0.35">
      <c r="B1279" s="37" t="str">
        <f>IF(Kundendaten!C1280="","",Kundendaten!B1280)</f>
        <v/>
      </c>
      <c r="C1279" s="38" t="str">
        <f>IF(Kundendaten!C1280="","",IF(Kundendaten!C1280="","",Kundendaten!C1280))</f>
        <v/>
      </c>
      <c r="D1279" s="38" t="str">
        <f>IF(Kundendaten!C1280="","",IF(Kundendaten!D1280="","",Kundendaten!D1280))</f>
        <v/>
      </c>
      <c r="E1279" s="38" t="str">
        <f>IF(Kundendaten!C1280="","",IF(Kundendaten!E1280="","",Kundendaten!E1280))</f>
        <v/>
      </c>
      <c r="F1279" s="38" t="str">
        <f>IF(Kundendaten!C1280="","",IF(Kundendaten!F1280="","",Kundendaten!F1280))</f>
        <v/>
      </c>
      <c r="G1279" s="37" t="str">
        <f>IF(Kundendaten!C1280="","",IF(Kundendaten!G1280="","",Kundendaten!G1280))</f>
        <v/>
      </c>
      <c r="H1279" s="38" t="str">
        <f>IF(Kundendaten!C1280="","",IF(Kundendaten!H1280="","",Kundendaten!H1280))</f>
        <v/>
      </c>
      <c r="I1279" s="37" t="str">
        <f>IF(Kundendaten!C1280="","",IF(Kundendaten!I1280="","",IF(OR(UPPER(Kundendaten!I1280)="D",UPPER(Kundendaten!I1280)="DE",UPPER(Kundendaten!I1280)="DEU",UPPER(Kundendaten!I1280)="DEUTSCHLAND",UPPER(Kundendaten!I1280)="GERMANY",UPPER(Kundendaten!I1280)="GER"),"",IFERROR(UPPER(VLOOKUP(UPPER(Kundendaten!I1280),Laendercodes!$A:$B,2,FALSE())),UPPER(Kundendaten!I1280)))))</f>
        <v/>
      </c>
      <c r="J1279" s="59" t="str">
        <f>IF(Kundendaten!C1280="","",Einstellungen!$C$9-Kundendaten!J1280)</f>
        <v/>
      </c>
      <c r="K1279" s="37" t="str">
        <f>IF(Kundendaten!C1280="","",IF(J1279&lt;0,-1,IF(J1279&gt;Einstellungen!$C$11,0,IF(J1279&lt;=Einstellungen!$D$15,5,IF(J1279&lt;=Einstellungen!$D$16,4,IF(J1279&lt;=Einstellungen!$D$17,3,IF(J1279&lt;=Einstellungen!$D$18,2,1)))))))</f>
        <v/>
      </c>
      <c r="L1279" s="37" t="str">
        <f>IF(Kundendaten!C1280="","",IF(J1279&lt;0,-1,IF(J1279&gt;Einstellungen!$C$11,0,IF(Kundendaten!K1280&gt;=Einstellungen!$C$24,5,IF(Kundendaten!K1280&gt;=Einstellungen!$C$25,4,IF(Kundendaten!K1280&gt;=Einstellungen!$C$26,3,IF(Kundendaten!K1280&gt;=Einstellungen!$C$27,2,1)))))))</f>
        <v/>
      </c>
      <c r="M1279" s="37" t="str">
        <f>IF(Kundendaten!C1280="","",IF(J1279&lt;0,-1,IF(J1279&gt;Einstellungen!$C$11,0,IF(Kundendaten!L1280&gt;=Einstellungen!$C$32,5,IF(Kundendaten!L1280&gt;=Einstellungen!$C$33,4,IF(Kundendaten!L1280&gt;=Einstellungen!$C$34,3,IF(Kundendaten!L1280&gt;=Einstellungen!$C$35,2,1)))))))</f>
        <v/>
      </c>
      <c r="N1279" s="37" t="str">
        <f>IF(Kundendaten!C1280="","",IF(K1279=-1,"",IF(K1279=0,0,IF(SUM(Einstellungen!$G$15,Einstellungen!$G$24,Einstellungen!$G$32)&lt;&gt;100,"—",ROUND((K1279*Einstellungen!$G$15+L1279*Einstellungen!$G$24+M1279*Einstellungen!$G$32)/100,1)))))</f>
        <v/>
      </c>
      <c r="O1279" s="37" t="str">
        <f>IF(Kundendaten!C1280="","",IF(K1279=-1,"⚠ Datenfehler",IF(K1279=0,"Inaktiv",IF(SUM(Einstellungen!$G$15,Einstellungen!$G$24,Einstellungen!$G$32)&lt;&gt;100,"—",IF(N1279&gt;=4,"Champion",IF(N1279&gt;=3,"Entwicklung",IF(N1279&gt;=2,"Gefährdet","Abwanderung")))))))</f>
        <v/>
      </c>
    </row>
    <row r="1280" spans="2:15" ht="14.25" customHeight="1" x14ac:dyDescent="0.35">
      <c r="B1280" s="37" t="str">
        <f>IF(Kundendaten!C1281="","",Kundendaten!B1281)</f>
        <v/>
      </c>
      <c r="C1280" s="38" t="str">
        <f>IF(Kundendaten!C1281="","",IF(Kundendaten!C1281="","",Kundendaten!C1281))</f>
        <v/>
      </c>
      <c r="D1280" s="38" t="str">
        <f>IF(Kundendaten!C1281="","",IF(Kundendaten!D1281="","",Kundendaten!D1281))</f>
        <v/>
      </c>
      <c r="E1280" s="38" t="str">
        <f>IF(Kundendaten!C1281="","",IF(Kundendaten!E1281="","",Kundendaten!E1281))</f>
        <v/>
      </c>
      <c r="F1280" s="38" t="str">
        <f>IF(Kundendaten!C1281="","",IF(Kundendaten!F1281="","",Kundendaten!F1281))</f>
        <v/>
      </c>
      <c r="G1280" s="37" t="str">
        <f>IF(Kundendaten!C1281="","",IF(Kundendaten!G1281="","",Kundendaten!G1281))</f>
        <v/>
      </c>
      <c r="H1280" s="38" t="str">
        <f>IF(Kundendaten!C1281="","",IF(Kundendaten!H1281="","",Kundendaten!H1281))</f>
        <v/>
      </c>
      <c r="I1280" s="37" t="str">
        <f>IF(Kundendaten!C1281="","",IF(Kundendaten!I1281="","",IF(OR(UPPER(Kundendaten!I1281)="D",UPPER(Kundendaten!I1281)="DE",UPPER(Kundendaten!I1281)="DEU",UPPER(Kundendaten!I1281)="DEUTSCHLAND",UPPER(Kundendaten!I1281)="GERMANY",UPPER(Kundendaten!I1281)="GER"),"",IFERROR(UPPER(VLOOKUP(UPPER(Kundendaten!I1281),Laendercodes!$A:$B,2,FALSE())),UPPER(Kundendaten!I1281)))))</f>
        <v/>
      </c>
      <c r="J1280" s="59" t="str">
        <f>IF(Kundendaten!C1281="","",Einstellungen!$C$9-Kundendaten!J1281)</f>
        <v/>
      </c>
      <c r="K1280" s="37" t="str">
        <f>IF(Kundendaten!C1281="","",IF(J1280&lt;0,-1,IF(J1280&gt;Einstellungen!$C$11,0,IF(J1280&lt;=Einstellungen!$D$15,5,IF(J1280&lt;=Einstellungen!$D$16,4,IF(J1280&lt;=Einstellungen!$D$17,3,IF(J1280&lt;=Einstellungen!$D$18,2,1)))))))</f>
        <v/>
      </c>
      <c r="L1280" s="37" t="str">
        <f>IF(Kundendaten!C1281="","",IF(J1280&lt;0,-1,IF(J1280&gt;Einstellungen!$C$11,0,IF(Kundendaten!K1281&gt;=Einstellungen!$C$24,5,IF(Kundendaten!K1281&gt;=Einstellungen!$C$25,4,IF(Kundendaten!K1281&gt;=Einstellungen!$C$26,3,IF(Kundendaten!K1281&gt;=Einstellungen!$C$27,2,1)))))))</f>
        <v/>
      </c>
      <c r="M1280" s="37" t="str">
        <f>IF(Kundendaten!C1281="","",IF(J1280&lt;0,-1,IF(J1280&gt;Einstellungen!$C$11,0,IF(Kundendaten!L1281&gt;=Einstellungen!$C$32,5,IF(Kundendaten!L1281&gt;=Einstellungen!$C$33,4,IF(Kundendaten!L1281&gt;=Einstellungen!$C$34,3,IF(Kundendaten!L1281&gt;=Einstellungen!$C$35,2,1)))))))</f>
        <v/>
      </c>
      <c r="N1280" s="37" t="str">
        <f>IF(Kundendaten!C1281="","",IF(K1280=-1,"",IF(K1280=0,0,IF(SUM(Einstellungen!$G$15,Einstellungen!$G$24,Einstellungen!$G$32)&lt;&gt;100,"—",ROUND((K1280*Einstellungen!$G$15+L1280*Einstellungen!$G$24+M1280*Einstellungen!$G$32)/100,1)))))</f>
        <v/>
      </c>
      <c r="O1280" s="37" t="str">
        <f>IF(Kundendaten!C1281="","",IF(K1280=-1,"⚠ Datenfehler",IF(K1280=0,"Inaktiv",IF(SUM(Einstellungen!$G$15,Einstellungen!$G$24,Einstellungen!$G$32)&lt;&gt;100,"—",IF(N1280&gt;=4,"Champion",IF(N1280&gt;=3,"Entwicklung",IF(N1280&gt;=2,"Gefährdet","Abwanderung")))))))</f>
        <v/>
      </c>
    </row>
    <row r="1281" spans="2:15" ht="14.25" customHeight="1" x14ac:dyDescent="0.35">
      <c r="B1281" s="37" t="str">
        <f>IF(Kundendaten!C1282="","",Kundendaten!B1282)</f>
        <v/>
      </c>
      <c r="C1281" s="38" t="str">
        <f>IF(Kundendaten!C1282="","",IF(Kundendaten!C1282="","",Kundendaten!C1282))</f>
        <v/>
      </c>
      <c r="D1281" s="38" t="str">
        <f>IF(Kundendaten!C1282="","",IF(Kundendaten!D1282="","",Kundendaten!D1282))</f>
        <v/>
      </c>
      <c r="E1281" s="38" t="str">
        <f>IF(Kundendaten!C1282="","",IF(Kundendaten!E1282="","",Kundendaten!E1282))</f>
        <v/>
      </c>
      <c r="F1281" s="38" t="str">
        <f>IF(Kundendaten!C1282="","",IF(Kundendaten!F1282="","",Kundendaten!F1282))</f>
        <v/>
      </c>
      <c r="G1281" s="37" t="str">
        <f>IF(Kundendaten!C1282="","",IF(Kundendaten!G1282="","",Kundendaten!G1282))</f>
        <v/>
      </c>
      <c r="H1281" s="38" t="str">
        <f>IF(Kundendaten!C1282="","",IF(Kundendaten!H1282="","",Kundendaten!H1282))</f>
        <v/>
      </c>
      <c r="I1281" s="37" t="str">
        <f>IF(Kundendaten!C1282="","",IF(Kundendaten!I1282="","",IF(OR(UPPER(Kundendaten!I1282)="D",UPPER(Kundendaten!I1282)="DE",UPPER(Kundendaten!I1282)="DEU",UPPER(Kundendaten!I1282)="DEUTSCHLAND",UPPER(Kundendaten!I1282)="GERMANY",UPPER(Kundendaten!I1282)="GER"),"",IFERROR(UPPER(VLOOKUP(UPPER(Kundendaten!I1282),Laendercodes!$A:$B,2,FALSE())),UPPER(Kundendaten!I1282)))))</f>
        <v/>
      </c>
      <c r="J1281" s="59" t="str">
        <f>IF(Kundendaten!C1282="","",Einstellungen!$C$9-Kundendaten!J1282)</f>
        <v/>
      </c>
      <c r="K1281" s="37" t="str">
        <f>IF(Kundendaten!C1282="","",IF(J1281&lt;0,-1,IF(J1281&gt;Einstellungen!$C$11,0,IF(J1281&lt;=Einstellungen!$D$15,5,IF(J1281&lt;=Einstellungen!$D$16,4,IF(J1281&lt;=Einstellungen!$D$17,3,IF(J1281&lt;=Einstellungen!$D$18,2,1)))))))</f>
        <v/>
      </c>
      <c r="L1281" s="37" t="str">
        <f>IF(Kundendaten!C1282="","",IF(J1281&lt;0,-1,IF(J1281&gt;Einstellungen!$C$11,0,IF(Kundendaten!K1282&gt;=Einstellungen!$C$24,5,IF(Kundendaten!K1282&gt;=Einstellungen!$C$25,4,IF(Kundendaten!K1282&gt;=Einstellungen!$C$26,3,IF(Kundendaten!K1282&gt;=Einstellungen!$C$27,2,1)))))))</f>
        <v/>
      </c>
      <c r="M1281" s="37" t="str">
        <f>IF(Kundendaten!C1282="","",IF(J1281&lt;0,-1,IF(J1281&gt;Einstellungen!$C$11,0,IF(Kundendaten!L1282&gt;=Einstellungen!$C$32,5,IF(Kundendaten!L1282&gt;=Einstellungen!$C$33,4,IF(Kundendaten!L1282&gt;=Einstellungen!$C$34,3,IF(Kundendaten!L1282&gt;=Einstellungen!$C$35,2,1)))))))</f>
        <v/>
      </c>
      <c r="N1281" s="37" t="str">
        <f>IF(Kundendaten!C1282="","",IF(K1281=-1,"",IF(K1281=0,0,IF(SUM(Einstellungen!$G$15,Einstellungen!$G$24,Einstellungen!$G$32)&lt;&gt;100,"—",ROUND((K1281*Einstellungen!$G$15+L1281*Einstellungen!$G$24+M1281*Einstellungen!$G$32)/100,1)))))</f>
        <v/>
      </c>
      <c r="O1281" s="37" t="str">
        <f>IF(Kundendaten!C1282="","",IF(K1281=-1,"⚠ Datenfehler",IF(K1281=0,"Inaktiv",IF(SUM(Einstellungen!$G$15,Einstellungen!$G$24,Einstellungen!$G$32)&lt;&gt;100,"—",IF(N1281&gt;=4,"Champion",IF(N1281&gt;=3,"Entwicklung",IF(N1281&gt;=2,"Gefährdet","Abwanderung")))))))</f>
        <v/>
      </c>
    </row>
    <row r="1282" spans="2:15" ht="14.25" customHeight="1" x14ac:dyDescent="0.35">
      <c r="B1282" s="37" t="str">
        <f>IF(Kundendaten!C1283="","",Kundendaten!B1283)</f>
        <v/>
      </c>
      <c r="C1282" s="38" t="str">
        <f>IF(Kundendaten!C1283="","",IF(Kundendaten!C1283="","",Kundendaten!C1283))</f>
        <v/>
      </c>
      <c r="D1282" s="38" t="str">
        <f>IF(Kundendaten!C1283="","",IF(Kundendaten!D1283="","",Kundendaten!D1283))</f>
        <v/>
      </c>
      <c r="E1282" s="38" t="str">
        <f>IF(Kundendaten!C1283="","",IF(Kundendaten!E1283="","",Kundendaten!E1283))</f>
        <v/>
      </c>
      <c r="F1282" s="38" t="str">
        <f>IF(Kundendaten!C1283="","",IF(Kundendaten!F1283="","",Kundendaten!F1283))</f>
        <v/>
      </c>
      <c r="G1282" s="37" t="str">
        <f>IF(Kundendaten!C1283="","",IF(Kundendaten!G1283="","",Kundendaten!G1283))</f>
        <v/>
      </c>
      <c r="H1282" s="38" t="str">
        <f>IF(Kundendaten!C1283="","",IF(Kundendaten!H1283="","",Kundendaten!H1283))</f>
        <v/>
      </c>
      <c r="I1282" s="37" t="str">
        <f>IF(Kundendaten!C1283="","",IF(Kundendaten!I1283="","",IF(OR(UPPER(Kundendaten!I1283)="D",UPPER(Kundendaten!I1283)="DE",UPPER(Kundendaten!I1283)="DEU",UPPER(Kundendaten!I1283)="DEUTSCHLAND",UPPER(Kundendaten!I1283)="GERMANY",UPPER(Kundendaten!I1283)="GER"),"",IFERROR(UPPER(VLOOKUP(UPPER(Kundendaten!I1283),Laendercodes!$A:$B,2,FALSE())),UPPER(Kundendaten!I1283)))))</f>
        <v/>
      </c>
      <c r="J1282" s="59" t="str">
        <f>IF(Kundendaten!C1283="","",Einstellungen!$C$9-Kundendaten!J1283)</f>
        <v/>
      </c>
      <c r="K1282" s="37" t="str">
        <f>IF(Kundendaten!C1283="","",IF(J1282&lt;0,-1,IF(J1282&gt;Einstellungen!$C$11,0,IF(J1282&lt;=Einstellungen!$D$15,5,IF(J1282&lt;=Einstellungen!$D$16,4,IF(J1282&lt;=Einstellungen!$D$17,3,IF(J1282&lt;=Einstellungen!$D$18,2,1)))))))</f>
        <v/>
      </c>
      <c r="L1282" s="37" t="str">
        <f>IF(Kundendaten!C1283="","",IF(J1282&lt;0,-1,IF(J1282&gt;Einstellungen!$C$11,0,IF(Kundendaten!K1283&gt;=Einstellungen!$C$24,5,IF(Kundendaten!K1283&gt;=Einstellungen!$C$25,4,IF(Kundendaten!K1283&gt;=Einstellungen!$C$26,3,IF(Kundendaten!K1283&gt;=Einstellungen!$C$27,2,1)))))))</f>
        <v/>
      </c>
      <c r="M1282" s="37" t="str">
        <f>IF(Kundendaten!C1283="","",IF(J1282&lt;0,-1,IF(J1282&gt;Einstellungen!$C$11,0,IF(Kundendaten!L1283&gt;=Einstellungen!$C$32,5,IF(Kundendaten!L1283&gt;=Einstellungen!$C$33,4,IF(Kundendaten!L1283&gt;=Einstellungen!$C$34,3,IF(Kundendaten!L1283&gt;=Einstellungen!$C$35,2,1)))))))</f>
        <v/>
      </c>
      <c r="N1282" s="37" t="str">
        <f>IF(Kundendaten!C1283="","",IF(K1282=-1,"",IF(K1282=0,0,IF(SUM(Einstellungen!$G$15,Einstellungen!$G$24,Einstellungen!$G$32)&lt;&gt;100,"—",ROUND((K1282*Einstellungen!$G$15+L1282*Einstellungen!$G$24+M1282*Einstellungen!$G$32)/100,1)))))</f>
        <v/>
      </c>
      <c r="O1282" s="37" t="str">
        <f>IF(Kundendaten!C1283="","",IF(K1282=-1,"⚠ Datenfehler",IF(K1282=0,"Inaktiv",IF(SUM(Einstellungen!$G$15,Einstellungen!$G$24,Einstellungen!$G$32)&lt;&gt;100,"—",IF(N1282&gt;=4,"Champion",IF(N1282&gt;=3,"Entwicklung",IF(N1282&gt;=2,"Gefährdet","Abwanderung")))))))</f>
        <v/>
      </c>
    </row>
    <row r="1283" spans="2:15" ht="14.25" customHeight="1" x14ac:dyDescent="0.35">
      <c r="B1283" s="37" t="str">
        <f>IF(Kundendaten!C1284="","",Kundendaten!B1284)</f>
        <v/>
      </c>
      <c r="C1283" s="38" t="str">
        <f>IF(Kundendaten!C1284="","",IF(Kundendaten!C1284="","",Kundendaten!C1284))</f>
        <v/>
      </c>
      <c r="D1283" s="38" t="str">
        <f>IF(Kundendaten!C1284="","",IF(Kundendaten!D1284="","",Kundendaten!D1284))</f>
        <v/>
      </c>
      <c r="E1283" s="38" t="str">
        <f>IF(Kundendaten!C1284="","",IF(Kundendaten!E1284="","",Kundendaten!E1284))</f>
        <v/>
      </c>
      <c r="F1283" s="38" t="str">
        <f>IF(Kundendaten!C1284="","",IF(Kundendaten!F1284="","",Kundendaten!F1284))</f>
        <v/>
      </c>
      <c r="G1283" s="37" t="str">
        <f>IF(Kundendaten!C1284="","",IF(Kundendaten!G1284="","",Kundendaten!G1284))</f>
        <v/>
      </c>
      <c r="H1283" s="38" t="str">
        <f>IF(Kundendaten!C1284="","",IF(Kundendaten!H1284="","",Kundendaten!H1284))</f>
        <v/>
      </c>
      <c r="I1283" s="37" t="str">
        <f>IF(Kundendaten!C1284="","",IF(Kundendaten!I1284="","",IF(OR(UPPER(Kundendaten!I1284)="D",UPPER(Kundendaten!I1284)="DE",UPPER(Kundendaten!I1284)="DEU",UPPER(Kundendaten!I1284)="DEUTSCHLAND",UPPER(Kundendaten!I1284)="GERMANY",UPPER(Kundendaten!I1284)="GER"),"",IFERROR(UPPER(VLOOKUP(UPPER(Kundendaten!I1284),Laendercodes!$A:$B,2,FALSE())),UPPER(Kundendaten!I1284)))))</f>
        <v/>
      </c>
      <c r="J1283" s="59" t="str">
        <f>IF(Kundendaten!C1284="","",Einstellungen!$C$9-Kundendaten!J1284)</f>
        <v/>
      </c>
      <c r="K1283" s="37" t="str">
        <f>IF(Kundendaten!C1284="","",IF(J1283&lt;0,-1,IF(J1283&gt;Einstellungen!$C$11,0,IF(J1283&lt;=Einstellungen!$D$15,5,IF(J1283&lt;=Einstellungen!$D$16,4,IF(J1283&lt;=Einstellungen!$D$17,3,IF(J1283&lt;=Einstellungen!$D$18,2,1)))))))</f>
        <v/>
      </c>
      <c r="L1283" s="37" t="str">
        <f>IF(Kundendaten!C1284="","",IF(J1283&lt;0,-1,IF(J1283&gt;Einstellungen!$C$11,0,IF(Kundendaten!K1284&gt;=Einstellungen!$C$24,5,IF(Kundendaten!K1284&gt;=Einstellungen!$C$25,4,IF(Kundendaten!K1284&gt;=Einstellungen!$C$26,3,IF(Kundendaten!K1284&gt;=Einstellungen!$C$27,2,1)))))))</f>
        <v/>
      </c>
      <c r="M1283" s="37" t="str">
        <f>IF(Kundendaten!C1284="","",IF(J1283&lt;0,-1,IF(J1283&gt;Einstellungen!$C$11,0,IF(Kundendaten!L1284&gt;=Einstellungen!$C$32,5,IF(Kundendaten!L1284&gt;=Einstellungen!$C$33,4,IF(Kundendaten!L1284&gt;=Einstellungen!$C$34,3,IF(Kundendaten!L1284&gt;=Einstellungen!$C$35,2,1)))))))</f>
        <v/>
      </c>
      <c r="N1283" s="37" t="str">
        <f>IF(Kundendaten!C1284="","",IF(K1283=-1,"",IF(K1283=0,0,IF(SUM(Einstellungen!$G$15,Einstellungen!$G$24,Einstellungen!$G$32)&lt;&gt;100,"—",ROUND((K1283*Einstellungen!$G$15+L1283*Einstellungen!$G$24+M1283*Einstellungen!$G$32)/100,1)))))</f>
        <v/>
      </c>
      <c r="O1283" s="37" t="str">
        <f>IF(Kundendaten!C1284="","",IF(K1283=-1,"⚠ Datenfehler",IF(K1283=0,"Inaktiv",IF(SUM(Einstellungen!$G$15,Einstellungen!$G$24,Einstellungen!$G$32)&lt;&gt;100,"—",IF(N1283&gt;=4,"Champion",IF(N1283&gt;=3,"Entwicklung",IF(N1283&gt;=2,"Gefährdet","Abwanderung")))))))</f>
        <v/>
      </c>
    </row>
    <row r="1284" spans="2:15" ht="14.25" customHeight="1" x14ac:dyDescent="0.35">
      <c r="B1284" s="37" t="str">
        <f>IF(Kundendaten!C1285="","",Kundendaten!B1285)</f>
        <v/>
      </c>
      <c r="C1284" s="38" t="str">
        <f>IF(Kundendaten!C1285="","",IF(Kundendaten!C1285="","",Kundendaten!C1285))</f>
        <v/>
      </c>
      <c r="D1284" s="38" t="str">
        <f>IF(Kundendaten!C1285="","",IF(Kundendaten!D1285="","",Kundendaten!D1285))</f>
        <v/>
      </c>
      <c r="E1284" s="38" t="str">
        <f>IF(Kundendaten!C1285="","",IF(Kundendaten!E1285="","",Kundendaten!E1285))</f>
        <v/>
      </c>
      <c r="F1284" s="38" t="str">
        <f>IF(Kundendaten!C1285="","",IF(Kundendaten!F1285="","",Kundendaten!F1285))</f>
        <v/>
      </c>
      <c r="G1284" s="37" t="str">
        <f>IF(Kundendaten!C1285="","",IF(Kundendaten!G1285="","",Kundendaten!G1285))</f>
        <v/>
      </c>
      <c r="H1284" s="38" t="str">
        <f>IF(Kundendaten!C1285="","",IF(Kundendaten!H1285="","",Kundendaten!H1285))</f>
        <v/>
      </c>
      <c r="I1284" s="37" t="str">
        <f>IF(Kundendaten!C1285="","",IF(Kundendaten!I1285="","",IF(OR(UPPER(Kundendaten!I1285)="D",UPPER(Kundendaten!I1285)="DE",UPPER(Kundendaten!I1285)="DEU",UPPER(Kundendaten!I1285)="DEUTSCHLAND",UPPER(Kundendaten!I1285)="GERMANY",UPPER(Kundendaten!I1285)="GER"),"",IFERROR(UPPER(VLOOKUP(UPPER(Kundendaten!I1285),Laendercodes!$A:$B,2,FALSE())),UPPER(Kundendaten!I1285)))))</f>
        <v/>
      </c>
      <c r="J1284" s="59" t="str">
        <f>IF(Kundendaten!C1285="","",Einstellungen!$C$9-Kundendaten!J1285)</f>
        <v/>
      </c>
      <c r="K1284" s="37" t="str">
        <f>IF(Kundendaten!C1285="","",IF(J1284&lt;0,-1,IF(J1284&gt;Einstellungen!$C$11,0,IF(J1284&lt;=Einstellungen!$D$15,5,IF(J1284&lt;=Einstellungen!$D$16,4,IF(J1284&lt;=Einstellungen!$D$17,3,IF(J1284&lt;=Einstellungen!$D$18,2,1)))))))</f>
        <v/>
      </c>
      <c r="L1284" s="37" t="str">
        <f>IF(Kundendaten!C1285="","",IF(J1284&lt;0,-1,IF(J1284&gt;Einstellungen!$C$11,0,IF(Kundendaten!K1285&gt;=Einstellungen!$C$24,5,IF(Kundendaten!K1285&gt;=Einstellungen!$C$25,4,IF(Kundendaten!K1285&gt;=Einstellungen!$C$26,3,IF(Kundendaten!K1285&gt;=Einstellungen!$C$27,2,1)))))))</f>
        <v/>
      </c>
      <c r="M1284" s="37" t="str">
        <f>IF(Kundendaten!C1285="","",IF(J1284&lt;0,-1,IF(J1284&gt;Einstellungen!$C$11,0,IF(Kundendaten!L1285&gt;=Einstellungen!$C$32,5,IF(Kundendaten!L1285&gt;=Einstellungen!$C$33,4,IF(Kundendaten!L1285&gt;=Einstellungen!$C$34,3,IF(Kundendaten!L1285&gt;=Einstellungen!$C$35,2,1)))))))</f>
        <v/>
      </c>
      <c r="N1284" s="37" t="str">
        <f>IF(Kundendaten!C1285="","",IF(K1284=-1,"",IF(K1284=0,0,IF(SUM(Einstellungen!$G$15,Einstellungen!$G$24,Einstellungen!$G$32)&lt;&gt;100,"—",ROUND((K1284*Einstellungen!$G$15+L1284*Einstellungen!$G$24+M1284*Einstellungen!$G$32)/100,1)))))</f>
        <v/>
      </c>
      <c r="O1284" s="37" t="str">
        <f>IF(Kundendaten!C1285="","",IF(K1284=-1,"⚠ Datenfehler",IF(K1284=0,"Inaktiv",IF(SUM(Einstellungen!$G$15,Einstellungen!$G$24,Einstellungen!$G$32)&lt;&gt;100,"—",IF(N1284&gt;=4,"Champion",IF(N1284&gt;=3,"Entwicklung",IF(N1284&gt;=2,"Gefährdet","Abwanderung")))))))</f>
        <v/>
      </c>
    </row>
    <row r="1285" spans="2:15" ht="14.25" customHeight="1" x14ac:dyDescent="0.35">
      <c r="B1285" s="37" t="str">
        <f>IF(Kundendaten!C1286="","",Kundendaten!B1286)</f>
        <v/>
      </c>
      <c r="C1285" s="38" t="str">
        <f>IF(Kundendaten!C1286="","",IF(Kundendaten!C1286="","",Kundendaten!C1286))</f>
        <v/>
      </c>
      <c r="D1285" s="38" t="str">
        <f>IF(Kundendaten!C1286="","",IF(Kundendaten!D1286="","",Kundendaten!D1286))</f>
        <v/>
      </c>
      <c r="E1285" s="38" t="str">
        <f>IF(Kundendaten!C1286="","",IF(Kundendaten!E1286="","",Kundendaten!E1286))</f>
        <v/>
      </c>
      <c r="F1285" s="38" t="str">
        <f>IF(Kundendaten!C1286="","",IF(Kundendaten!F1286="","",Kundendaten!F1286))</f>
        <v/>
      </c>
      <c r="G1285" s="37" t="str">
        <f>IF(Kundendaten!C1286="","",IF(Kundendaten!G1286="","",Kundendaten!G1286))</f>
        <v/>
      </c>
      <c r="H1285" s="38" t="str">
        <f>IF(Kundendaten!C1286="","",IF(Kundendaten!H1286="","",Kundendaten!H1286))</f>
        <v/>
      </c>
      <c r="I1285" s="37" t="str">
        <f>IF(Kundendaten!C1286="","",IF(Kundendaten!I1286="","",IF(OR(UPPER(Kundendaten!I1286)="D",UPPER(Kundendaten!I1286)="DE",UPPER(Kundendaten!I1286)="DEU",UPPER(Kundendaten!I1286)="DEUTSCHLAND",UPPER(Kundendaten!I1286)="GERMANY",UPPER(Kundendaten!I1286)="GER"),"",IFERROR(UPPER(VLOOKUP(UPPER(Kundendaten!I1286),Laendercodes!$A:$B,2,FALSE())),UPPER(Kundendaten!I1286)))))</f>
        <v/>
      </c>
      <c r="J1285" s="59" t="str">
        <f>IF(Kundendaten!C1286="","",Einstellungen!$C$9-Kundendaten!J1286)</f>
        <v/>
      </c>
      <c r="K1285" s="37" t="str">
        <f>IF(Kundendaten!C1286="","",IF(J1285&lt;0,-1,IF(J1285&gt;Einstellungen!$C$11,0,IF(J1285&lt;=Einstellungen!$D$15,5,IF(J1285&lt;=Einstellungen!$D$16,4,IF(J1285&lt;=Einstellungen!$D$17,3,IF(J1285&lt;=Einstellungen!$D$18,2,1)))))))</f>
        <v/>
      </c>
      <c r="L1285" s="37" t="str">
        <f>IF(Kundendaten!C1286="","",IF(J1285&lt;0,-1,IF(J1285&gt;Einstellungen!$C$11,0,IF(Kundendaten!K1286&gt;=Einstellungen!$C$24,5,IF(Kundendaten!K1286&gt;=Einstellungen!$C$25,4,IF(Kundendaten!K1286&gt;=Einstellungen!$C$26,3,IF(Kundendaten!K1286&gt;=Einstellungen!$C$27,2,1)))))))</f>
        <v/>
      </c>
      <c r="M1285" s="37" t="str">
        <f>IF(Kundendaten!C1286="","",IF(J1285&lt;0,-1,IF(J1285&gt;Einstellungen!$C$11,0,IF(Kundendaten!L1286&gt;=Einstellungen!$C$32,5,IF(Kundendaten!L1286&gt;=Einstellungen!$C$33,4,IF(Kundendaten!L1286&gt;=Einstellungen!$C$34,3,IF(Kundendaten!L1286&gt;=Einstellungen!$C$35,2,1)))))))</f>
        <v/>
      </c>
      <c r="N1285" s="37" t="str">
        <f>IF(Kundendaten!C1286="","",IF(K1285=-1,"",IF(K1285=0,0,IF(SUM(Einstellungen!$G$15,Einstellungen!$G$24,Einstellungen!$G$32)&lt;&gt;100,"—",ROUND((K1285*Einstellungen!$G$15+L1285*Einstellungen!$G$24+M1285*Einstellungen!$G$32)/100,1)))))</f>
        <v/>
      </c>
      <c r="O1285" s="37" t="str">
        <f>IF(Kundendaten!C1286="","",IF(K1285=-1,"⚠ Datenfehler",IF(K1285=0,"Inaktiv",IF(SUM(Einstellungen!$G$15,Einstellungen!$G$24,Einstellungen!$G$32)&lt;&gt;100,"—",IF(N1285&gt;=4,"Champion",IF(N1285&gt;=3,"Entwicklung",IF(N1285&gt;=2,"Gefährdet","Abwanderung")))))))</f>
        <v/>
      </c>
    </row>
    <row r="1286" spans="2:15" ht="14.25" customHeight="1" x14ac:dyDescent="0.35">
      <c r="B1286" s="37" t="str">
        <f>IF(Kundendaten!C1287="","",Kundendaten!B1287)</f>
        <v/>
      </c>
      <c r="C1286" s="38" t="str">
        <f>IF(Kundendaten!C1287="","",IF(Kundendaten!C1287="","",Kundendaten!C1287))</f>
        <v/>
      </c>
      <c r="D1286" s="38" t="str">
        <f>IF(Kundendaten!C1287="","",IF(Kundendaten!D1287="","",Kundendaten!D1287))</f>
        <v/>
      </c>
      <c r="E1286" s="38" t="str">
        <f>IF(Kundendaten!C1287="","",IF(Kundendaten!E1287="","",Kundendaten!E1287))</f>
        <v/>
      </c>
      <c r="F1286" s="38" t="str">
        <f>IF(Kundendaten!C1287="","",IF(Kundendaten!F1287="","",Kundendaten!F1287))</f>
        <v/>
      </c>
      <c r="G1286" s="37" t="str">
        <f>IF(Kundendaten!C1287="","",IF(Kundendaten!G1287="","",Kundendaten!G1287))</f>
        <v/>
      </c>
      <c r="H1286" s="38" t="str">
        <f>IF(Kundendaten!C1287="","",IF(Kundendaten!H1287="","",Kundendaten!H1287))</f>
        <v/>
      </c>
      <c r="I1286" s="37" t="str">
        <f>IF(Kundendaten!C1287="","",IF(Kundendaten!I1287="","",IF(OR(UPPER(Kundendaten!I1287)="D",UPPER(Kundendaten!I1287)="DE",UPPER(Kundendaten!I1287)="DEU",UPPER(Kundendaten!I1287)="DEUTSCHLAND",UPPER(Kundendaten!I1287)="GERMANY",UPPER(Kundendaten!I1287)="GER"),"",IFERROR(UPPER(VLOOKUP(UPPER(Kundendaten!I1287),Laendercodes!$A:$B,2,FALSE())),UPPER(Kundendaten!I1287)))))</f>
        <v/>
      </c>
      <c r="J1286" s="59" t="str">
        <f>IF(Kundendaten!C1287="","",Einstellungen!$C$9-Kundendaten!J1287)</f>
        <v/>
      </c>
      <c r="K1286" s="37" t="str">
        <f>IF(Kundendaten!C1287="","",IF(J1286&lt;0,-1,IF(J1286&gt;Einstellungen!$C$11,0,IF(J1286&lt;=Einstellungen!$D$15,5,IF(J1286&lt;=Einstellungen!$D$16,4,IF(J1286&lt;=Einstellungen!$D$17,3,IF(J1286&lt;=Einstellungen!$D$18,2,1)))))))</f>
        <v/>
      </c>
      <c r="L1286" s="37" t="str">
        <f>IF(Kundendaten!C1287="","",IF(J1286&lt;0,-1,IF(J1286&gt;Einstellungen!$C$11,0,IF(Kundendaten!K1287&gt;=Einstellungen!$C$24,5,IF(Kundendaten!K1287&gt;=Einstellungen!$C$25,4,IF(Kundendaten!K1287&gt;=Einstellungen!$C$26,3,IF(Kundendaten!K1287&gt;=Einstellungen!$C$27,2,1)))))))</f>
        <v/>
      </c>
      <c r="M1286" s="37" t="str">
        <f>IF(Kundendaten!C1287="","",IF(J1286&lt;0,-1,IF(J1286&gt;Einstellungen!$C$11,0,IF(Kundendaten!L1287&gt;=Einstellungen!$C$32,5,IF(Kundendaten!L1287&gt;=Einstellungen!$C$33,4,IF(Kundendaten!L1287&gt;=Einstellungen!$C$34,3,IF(Kundendaten!L1287&gt;=Einstellungen!$C$35,2,1)))))))</f>
        <v/>
      </c>
      <c r="N1286" s="37" t="str">
        <f>IF(Kundendaten!C1287="","",IF(K1286=-1,"",IF(K1286=0,0,IF(SUM(Einstellungen!$G$15,Einstellungen!$G$24,Einstellungen!$G$32)&lt;&gt;100,"—",ROUND((K1286*Einstellungen!$G$15+L1286*Einstellungen!$G$24+M1286*Einstellungen!$G$32)/100,1)))))</f>
        <v/>
      </c>
      <c r="O1286" s="37" t="str">
        <f>IF(Kundendaten!C1287="","",IF(K1286=-1,"⚠ Datenfehler",IF(K1286=0,"Inaktiv",IF(SUM(Einstellungen!$G$15,Einstellungen!$G$24,Einstellungen!$G$32)&lt;&gt;100,"—",IF(N1286&gt;=4,"Champion",IF(N1286&gt;=3,"Entwicklung",IF(N1286&gt;=2,"Gefährdet","Abwanderung")))))))</f>
        <v/>
      </c>
    </row>
    <row r="1287" spans="2:15" ht="14.25" customHeight="1" x14ac:dyDescent="0.35">
      <c r="B1287" s="37" t="str">
        <f>IF(Kundendaten!C1288="","",Kundendaten!B1288)</f>
        <v/>
      </c>
      <c r="C1287" s="38" t="str">
        <f>IF(Kundendaten!C1288="","",IF(Kundendaten!C1288="","",Kundendaten!C1288))</f>
        <v/>
      </c>
      <c r="D1287" s="38" t="str">
        <f>IF(Kundendaten!C1288="","",IF(Kundendaten!D1288="","",Kundendaten!D1288))</f>
        <v/>
      </c>
      <c r="E1287" s="38" t="str">
        <f>IF(Kundendaten!C1288="","",IF(Kundendaten!E1288="","",Kundendaten!E1288))</f>
        <v/>
      </c>
      <c r="F1287" s="38" t="str">
        <f>IF(Kundendaten!C1288="","",IF(Kundendaten!F1288="","",Kundendaten!F1288))</f>
        <v/>
      </c>
      <c r="G1287" s="37" t="str">
        <f>IF(Kundendaten!C1288="","",IF(Kundendaten!G1288="","",Kundendaten!G1288))</f>
        <v/>
      </c>
      <c r="H1287" s="38" t="str">
        <f>IF(Kundendaten!C1288="","",IF(Kundendaten!H1288="","",Kundendaten!H1288))</f>
        <v/>
      </c>
      <c r="I1287" s="37" t="str">
        <f>IF(Kundendaten!C1288="","",IF(Kundendaten!I1288="","",IF(OR(UPPER(Kundendaten!I1288)="D",UPPER(Kundendaten!I1288)="DE",UPPER(Kundendaten!I1288)="DEU",UPPER(Kundendaten!I1288)="DEUTSCHLAND",UPPER(Kundendaten!I1288)="GERMANY",UPPER(Kundendaten!I1288)="GER"),"",IFERROR(UPPER(VLOOKUP(UPPER(Kundendaten!I1288),Laendercodes!$A:$B,2,FALSE())),UPPER(Kundendaten!I1288)))))</f>
        <v/>
      </c>
      <c r="J1287" s="59" t="str">
        <f>IF(Kundendaten!C1288="","",Einstellungen!$C$9-Kundendaten!J1288)</f>
        <v/>
      </c>
      <c r="K1287" s="37" t="str">
        <f>IF(Kundendaten!C1288="","",IF(J1287&lt;0,-1,IF(J1287&gt;Einstellungen!$C$11,0,IF(J1287&lt;=Einstellungen!$D$15,5,IF(J1287&lt;=Einstellungen!$D$16,4,IF(J1287&lt;=Einstellungen!$D$17,3,IF(J1287&lt;=Einstellungen!$D$18,2,1)))))))</f>
        <v/>
      </c>
      <c r="L1287" s="37" t="str">
        <f>IF(Kundendaten!C1288="","",IF(J1287&lt;0,-1,IF(J1287&gt;Einstellungen!$C$11,0,IF(Kundendaten!K1288&gt;=Einstellungen!$C$24,5,IF(Kundendaten!K1288&gt;=Einstellungen!$C$25,4,IF(Kundendaten!K1288&gt;=Einstellungen!$C$26,3,IF(Kundendaten!K1288&gt;=Einstellungen!$C$27,2,1)))))))</f>
        <v/>
      </c>
      <c r="M1287" s="37" t="str">
        <f>IF(Kundendaten!C1288="","",IF(J1287&lt;0,-1,IF(J1287&gt;Einstellungen!$C$11,0,IF(Kundendaten!L1288&gt;=Einstellungen!$C$32,5,IF(Kundendaten!L1288&gt;=Einstellungen!$C$33,4,IF(Kundendaten!L1288&gt;=Einstellungen!$C$34,3,IF(Kundendaten!L1288&gt;=Einstellungen!$C$35,2,1)))))))</f>
        <v/>
      </c>
      <c r="N1287" s="37" t="str">
        <f>IF(Kundendaten!C1288="","",IF(K1287=-1,"",IF(K1287=0,0,IF(SUM(Einstellungen!$G$15,Einstellungen!$G$24,Einstellungen!$G$32)&lt;&gt;100,"—",ROUND((K1287*Einstellungen!$G$15+L1287*Einstellungen!$G$24+M1287*Einstellungen!$G$32)/100,1)))))</f>
        <v/>
      </c>
      <c r="O1287" s="37" t="str">
        <f>IF(Kundendaten!C1288="","",IF(K1287=-1,"⚠ Datenfehler",IF(K1287=0,"Inaktiv",IF(SUM(Einstellungen!$G$15,Einstellungen!$G$24,Einstellungen!$G$32)&lt;&gt;100,"—",IF(N1287&gt;=4,"Champion",IF(N1287&gt;=3,"Entwicklung",IF(N1287&gt;=2,"Gefährdet","Abwanderung")))))))</f>
        <v/>
      </c>
    </row>
    <row r="1288" spans="2:15" ht="14.25" customHeight="1" x14ac:dyDescent="0.35">
      <c r="B1288" s="37" t="str">
        <f>IF(Kundendaten!C1289="","",Kundendaten!B1289)</f>
        <v/>
      </c>
      <c r="C1288" s="38" t="str">
        <f>IF(Kundendaten!C1289="","",IF(Kundendaten!C1289="","",Kundendaten!C1289))</f>
        <v/>
      </c>
      <c r="D1288" s="38" t="str">
        <f>IF(Kundendaten!C1289="","",IF(Kundendaten!D1289="","",Kundendaten!D1289))</f>
        <v/>
      </c>
      <c r="E1288" s="38" t="str">
        <f>IF(Kundendaten!C1289="","",IF(Kundendaten!E1289="","",Kundendaten!E1289))</f>
        <v/>
      </c>
      <c r="F1288" s="38" t="str">
        <f>IF(Kundendaten!C1289="","",IF(Kundendaten!F1289="","",Kundendaten!F1289))</f>
        <v/>
      </c>
      <c r="G1288" s="37" t="str">
        <f>IF(Kundendaten!C1289="","",IF(Kundendaten!G1289="","",Kundendaten!G1289))</f>
        <v/>
      </c>
      <c r="H1288" s="38" t="str">
        <f>IF(Kundendaten!C1289="","",IF(Kundendaten!H1289="","",Kundendaten!H1289))</f>
        <v/>
      </c>
      <c r="I1288" s="37" t="str">
        <f>IF(Kundendaten!C1289="","",IF(Kundendaten!I1289="","",IF(OR(UPPER(Kundendaten!I1289)="D",UPPER(Kundendaten!I1289)="DE",UPPER(Kundendaten!I1289)="DEU",UPPER(Kundendaten!I1289)="DEUTSCHLAND",UPPER(Kundendaten!I1289)="GERMANY",UPPER(Kundendaten!I1289)="GER"),"",IFERROR(UPPER(VLOOKUP(UPPER(Kundendaten!I1289),Laendercodes!$A:$B,2,FALSE())),UPPER(Kundendaten!I1289)))))</f>
        <v/>
      </c>
      <c r="J1288" s="59" t="str">
        <f>IF(Kundendaten!C1289="","",Einstellungen!$C$9-Kundendaten!J1289)</f>
        <v/>
      </c>
      <c r="K1288" s="37" t="str">
        <f>IF(Kundendaten!C1289="","",IF(J1288&lt;0,-1,IF(J1288&gt;Einstellungen!$C$11,0,IF(J1288&lt;=Einstellungen!$D$15,5,IF(J1288&lt;=Einstellungen!$D$16,4,IF(J1288&lt;=Einstellungen!$D$17,3,IF(J1288&lt;=Einstellungen!$D$18,2,1)))))))</f>
        <v/>
      </c>
      <c r="L1288" s="37" t="str">
        <f>IF(Kundendaten!C1289="","",IF(J1288&lt;0,-1,IF(J1288&gt;Einstellungen!$C$11,0,IF(Kundendaten!K1289&gt;=Einstellungen!$C$24,5,IF(Kundendaten!K1289&gt;=Einstellungen!$C$25,4,IF(Kundendaten!K1289&gt;=Einstellungen!$C$26,3,IF(Kundendaten!K1289&gt;=Einstellungen!$C$27,2,1)))))))</f>
        <v/>
      </c>
      <c r="M1288" s="37" t="str">
        <f>IF(Kundendaten!C1289="","",IF(J1288&lt;0,-1,IF(J1288&gt;Einstellungen!$C$11,0,IF(Kundendaten!L1289&gt;=Einstellungen!$C$32,5,IF(Kundendaten!L1289&gt;=Einstellungen!$C$33,4,IF(Kundendaten!L1289&gt;=Einstellungen!$C$34,3,IF(Kundendaten!L1289&gt;=Einstellungen!$C$35,2,1)))))))</f>
        <v/>
      </c>
      <c r="N1288" s="37" t="str">
        <f>IF(Kundendaten!C1289="","",IF(K1288=-1,"",IF(K1288=0,0,IF(SUM(Einstellungen!$G$15,Einstellungen!$G$24,Einstellungen!$G$32)&lt;&gt;100,"—",ROUND((K1288*Einstellungen!$G$15+L1288*Einstellungen!$G$24+M1288*Einstellungen!$G$32)/100,1)))))</f>
        <v/>
      </c>
      <c r="O1288" s="37" t="str">
        <f>IF(Kundendaten!C1289="","",IF(K1288=-1,"⚠ Datenfehler",IF(K1288=0,"Inaktiv",IF(SUM(Einstellungen!$G$15,Einstellungen!$G$24,Einstellungen!$G$32)&lt;&gt;100,"—",IF(N1288&gt;=4,"Champion",IF(N1288&gt;=3,"Entwicklung",IF(N1288&gt;=2,"Gefährdet","Abwanderung")))))))</f>
        <v/>
      </c>
    </row>
    <row r="1289" spans="2:15" ht="14.25" customHeight="1" x14ac:dyDescent="0.35">
      <c r="B1289" s="37" t="str">
        <f>IF(Kundendaten!C1290="","",Kundendaten!B1290)</f>
        <v/>
      </c>
      <c r="C1289" s="38" t="str">
        <f>IF(Kundendaten!C1290="","",IF(Kundendaten!C1290="","",Kundendaten!C1290))</f>
        <v/>
      </c>
      <c r="D1289" s="38" t="str">
        <f>IF(Kundendaten!C1290="","",IF(Kundendaten!D1290="","",Kundendaten!D1290))</f>
        <v/>
      </c>
      <c r="E1289" s="38" t="str">
        <f>IF(Kundendaten!C1290="","",IF(Kundendaten!E1290="","",Kundendaten!E1290))</f>
        <v/>
      </c>
      <c r="F1289" s="38" t="str">
        <f>IF(Kundendaten!C1290="","",IF(Kundendaten!F1290="","",Kundendaten!F1290))</f>
        <v/>
      </c>
      <c r="G1289" s="37" t="str">
        <f>IF(Kundendaten!C1290="","",IF(Kundendaten!G1290="","",Kundendaten!G1290))</f>
        <v/>
      </c>
      <c r="H1289" s="38" t="str">
        <f>IF(Kundendaten!C1290="","",IF(Kundendaten!H1290="","",Kundendaten!H1290))</f>
        <v/>
      </c>
      <c r="I1289" s="37" t="str">
        <f>IF(Kundendaten!C1290="","",IF(Kundendaten!I1290="","",IF(OR(UPPER(Kundendaten!I1290)="D",UPPER(Kundendaten!I1290)="DE",UPPER(Kundendaten!I1290)="DEU",UPPER(Kundendaten!I1290)="DEUTSCHLAND",UPPER(Kundendaten!I1290)="GERMANY",UPPER(Kundendaten!I1290)="GER"),"",IFERROR(UPPER(VLOOKUP(UPPER(Kundendaten!I1290),Laendercodes!$A:$B,2,FALSE())),UPPER(Kundendaten!I1290)))))</f>
        <v/>
      </c>
      <c r="J1289" s="59" t="str">
        <f>IF(Kundendaten!C1290="","",Einstellungen!$C$9-Kundendaten!J1290)</f>
        <v/>
      </c>
      <c r="K1289" s="37" t="str">
        <f>IF(Kundendaten!C1290="","",IF(J1289&lt;0,-1,IF(J1289&gt;Einstellungen!$C$11,0,IF(J1289&lt;=Einstellungen!$D$15,5,IF(J1289&lt;=Einstellungen!$D$16,4,IF(J1289&lt;=Einstellungen!$D$17,3,IF(J1289&lt;=Einstellungen!$D$18,2,1)))))))</f>
        <v/>
      </c>
      <c r="L1289" s="37" t="str">
        <f>IF(Kundendaten!C1290="","",IF(J1289&lt;0,-1,IF(J1289&gt;Einstellungen!$C$11,0,IF(Kundendaten!K1290&gt;=Einstellungen!$C$24,5,IF(Kundendaten!K1290&gt;=Einstellungen!$C$25,4,IF(Kundendaten!K1290&gt;=Einstellungen!$C$26,3,IF(Kundendaten!K1290&gt;=Einstellungen!$C$27,2,1)))))))</f>
        <v/>
      </c>
      <c r="M1289" s="37" t="str">
        <f>IF(Kundendaten!C1290="","",IF(J1289&lt;0,-1,IF(J1289&gt;Einstellungen!$C$11,0,IF(Kundendaten!L1290&gt;=Einstellungen!$C$32,5,IF(Kundendaten!L1290&gt;=Einstellungen!$C$33,4,IF(Kundendaten!L1290&gt;=Einstellungen!$C$34,3,IF(Kundendaten!L1290&gt;=Einstellungen!$C$35,2,1)))))))</f>
        <v/>
      </c>
      <c r="N1289" s="37" t="str">
        <f>IF(Kundendaten!C1290="","",IF(K1289=-1,"",IF(K1289=0,0,IF(SUM(Einstellungen!$G$15,Einstellungen!$G$24,Einstellungen!$G$32)&lt;&gt;100,"—",ROUND((K1289*Einstellungen!$G$15+L1289*Einstellungen!$G$24+M1289*Einstellungen!$G$32)/100,1)))))</f>
        <v/>
      </c>
      <c r="O1289" s="37" t="str">
        <f>IF(Kundendaten!C1290="","",IF(K1289=-1,"⚠ Datenfehler",IF(K1289=0,"Inaktiv",IF(SUM(Einstellungen!$G$15,Einstellungen!$G$24,Einstellungen!$G$32)&lt;&gt;100,"—",IF(N1289&gt;=4,"Champion",IF(N1289&gt;=3,"Entwicklung",IF(N1289&gt;=2,"Gefährdet","Abwanderung")))))))</f>
        <v/>
      </c>
    </row>
    <row r="1290" spans="2:15" ht="14.25" customHeight="1" x14ac:dyDescent="0.35">
      <c r="B1290" s="37" t="str">
        <f>IF(Kundendaten!C1291="","",Kundendaten!B1291)</f>
        <v/>
      </c>
      <c r="C1290" s="38" t="str">
        <f>IF(Kundendaten!C1291="","",IF(Kundendaten!C1291="","",Kundendaten!C1291))</f>
        <v/>
      </c>
      <c r="D1290" s="38" t="str">
        <f>IF(Kundendaten!C1291="","",IF(Kundendaten!D1291="","",Kundendaten!D1291))</f>
        <v/>
      </c>
      <c r="E1290" s="38" t="str">
        <f>IF(Kundendaten!C1291="","",IF(Kundendaten!E1291="","",Kundendaten!E1291))</f>
        <v/>
      </c>
      <c r="F1290" s="38" t="str">
        <f>IF(Kundendaten!C1291="","",IF(Kundendaten!F1291="","",Kundendaten!F1291))</f>
        <v/>
      </c>
      <c r="G1290" s="37" t="str">
        <f>IF(Kundendaten!C1291="","",IF(Kundendaten!G1291="","",Kundendaten!G1291))</f>
        <v/>
      </c>
      <c r="H1290" s="38" t="str">
        <f>IF(Kundendaten!C1291="","",IF(Kundendaten!H1291="","",Kundendaten!H1291))</f>
        <v/>
      </c>
      <c r="I1290" s="37" t="str">
        <f>IF(Kundendaten!C1291="","",IF(Kundendaten!I1291="","",IF(OR(UPPER(Kundendaten!I1291)="D",UPPER(Kundendaten!I1291)="DE",UPPER(Kundendaten!I1291)="DEU",UPPER(Kundendaten!I1291)="DEUTSCHLAND",UPPER(Kundendaten!I1291)="GERMANY",UPPER(Kundendaten!I1291)="GER"),"",IFERROR(UPPER(VLOOKUP(UPPER(Kundendaten!I1291),Laendercodes!$A:$B,2,FALSE())),UPPER(Kundendaten!I1291)))))</f>
        <v/>
      </c>
      <c r="J1290" s="59" t="str">
        <f>IF(Kundendaten!C1291="","",Einstellungen!$C$9-Kundendaten!J1291)</f>
        <v/>
      </c>
      <c r="K1290" s="37" t="str">
        <f>IF(Kundendaten!C1291="","",IF(J1290&lt;0,-1,IF(J1290&gt;Einstellungen!$C$11,0,IF(J1290&lt;=Einstellungen!$D$15,5,IF(J1290&lt;=Einstellungen!$D$16,4,IF(J1290&lt;=Einstellungen!$D$17,3,IF(J1290&lt;=Einstellungen!$D$18,2,1)))))))</f>
        <v/>
      </c>
      <c r="L1290" s="37" t="str">
        <f>IF(Kundendaten!C1291="","",IF(J1290&lt;0,-1,IF(J1290&gt;Einstellungen!$C$11,0,IF(Kundendaten!K1291&gt;=Einstellungen!$C$24,5,IF(Kundendaten!K1291&gt;=Einstellungen!$C$25,4,IF(Kundendaten!K1291&gt;=Einstellungen!$C$26,3,IF(Kundendaten!K1291&gt;=Einstellungen!$C$27,2,1)))))))</f>
        <v/>
      </c>
      <c r="M1290" s="37" t="str">
        <f>IF(Kundendaten!C1291="","",IF(J1290&lt;0,-1,IF(J1290&gt;Einstellungen!$C$11,0,IF(Kundendaten!L1291&gt;=Einstellungen!$C$32,5,IF(Kundendaten!L1291&gt;=Einstellungen!$C$33,4,IF(Kundendaten!L1291&gt;=Einstellungen!$C$34,3,IF(Kundendaten!L1291&gt;=Einstellungen!$C$35,2,1)))))))</f>
        <v/>
      </c>
      <c r="N1290" s="37" t="str">
        <f>IF(Kundendaten!C1291="","",IF(K1290=-1,"",IF(K1290=0,0,IF(SUM(Einstellungen!$G$15,Einstellungen!$G$24,Einstellungen!$G$32)&lt;&gt;100,"—",ROUND((K1290*Einstellungen!$G$15+L1290*Einstellungen!$G$24+M1290*Einstellungen!$G$32)/100,1)))))</f>
        <v/>
      </c>
      <c r="O1290" s="37" t="str">
        <f>IF(Kundendaten!C1291="","",IF(K1290=-1,"⚠ Datenfehler",IF(K1290=0,"Inaktiv",IF(SUM(Einstellungen!$G$15,Einstellungen!$G$24,Einstellungen!$G$32)&lt;&gt;100,"—",IF(N1290&gt;=4,"Champion",IF(N1290&gt;=3,"Entwicklung",IF(N1290&gt;=2,"Gefährdet","Abwanderung")))))))</f>
        <v/>
      </c>
    </row>
    <row r="1291" spans="2:15" ht="14.25" customHeight="1" x14ac:dyDescent="0.35">
      <c r="B1291" s="37" t="str">
        <f>IF(Kundendaten!C1292="","",Kundendaten!B1292)</f>
        <v/>
      </c>
      <c r="C1291" s="38" t="str">
        <f>IF(Kundendaten!C1292="","",IF(Kundendaten!C1292="","",Kundendaten!C1292))</f>
        <v/>
      </c>
      <c r="D1291" s="38" t="str">
        <f>IF(Kundendaten!C1292="","",IF(Kundendaten!D1292="","",Kundendaten!D1292))</f>
        <v/>
      </c>
      <c r="E1291" s="38" t="str">
        <f>IF(Kundendaten!C1292="","",IF(Kundendaten!E1292="","",Kundendaten!E1292))</f>
        <v/>
      </c>
      <c r="F1291" s="38" t="str">
        <f>IF(Kundendaten!C1292="","",IF(Kundendaten!F1292="","",Kundendaten!F1292))</f>
        <v/>
      </c>
      <c r="G1291" s="37" t="str">
        <f>IF(Kundendaten!C1292="","",IF(Kundendaten!G1292="","",Kundendaten!G1292))</f>
        <v/>
      </c>
      <c r="H1291" s="38" t="str">
        <f>IF(Kundendaten!C1292="","",IF(Kundendaten!H1292="","",Kundendaten!H1292))</f>
        <v/>
      </c>
      <c r="I1291" s="37" t="str">
        <f>IF(Kundendaten!C1292="","",IF(Kundendaten!I1292="","",IF(OR(UPPER(Kundendaten!I1292)="D",UPPER(Kundendaten!I1292)="DE",UPPER(Kundendaten!I1292)="DEU",UPPER(Kundendaten!I1292)="DEUTSCHLAND",UPPER(Kundendaten!I1292)="GERMANY",UPPER(Kundendaten!I1292)="GER"),"",IFERROR(UPPER(VLOOKUP(UPPER(Kundendaten!I1292),Laendercodes!$A:$B,2,FALSE())),UPPER(Kundendaten!I1292)))))</f>
        <v/>
      </c>
      <c r="J1291" s="59" t="str">
        <f>IF(Kundendaten!C1292="","",Einstellungen!$C$9-Kundendaten!J1292)</f>
        <v/>
      </c>
      <c r="K1291" s="37" t="str">
        <f>IF(Kundendaten!C1292="","",IF(J1291&lt;0,-1,IF(J1291&gt;Einstellungen!$C$11,0,IF(J1291&lt;=Einstellungen!$D$15,5,IF(J1291&lt;=Einstellungen!$D$16,4,IF(J1291&lt;=Einstellungen!$D$17,3,IF(J1291&lt;=Einstellungen!$D$18,2,1)))))))</f>
        <v/>
      </c>
      <c r="L1291" s="37" t="str">
        <f>IF(Kundendaten!C1292="","",IF(J1291&lt;0,-1,IF(J1291&gt;Einstellungen!$C$11,0,IF(Kundendaten!K1292&gt;=Einstellungen!$C$24,5,IF(Kundendaten!K1292&gt;=Einstellungen!$C$25,4,IF(Kundendaten!K1292&gt;=Einstellungen!$C$26,3,IF(Kundendaten!K1292&gt;=Einstellungen!$C$27,2,1)))))))</f>
        <v/>
      </c>
      <c r="M1291" s="37" t="str">
        <f>IF(Kundendaten!C1292="","",IF(J1291&lt;0,-1,IF(J1291&gt;Einstellungen!$C$11,0,IF(Kundendaten!L1292&gt;=Einstellungen!$C$32,5,IF(Kundendaten!L1292&gt;=Einstellungen!$C$33,4,IF(Kundendaten!L1292&gt;=Einstellungen!$C$34,3,IF(Kundendaten!L1292&gt;=Einstellungen!$C$35,2,1)))))))</f>
        <v/>
      </c>
      <c r="N1291" s="37" t="str">
        <f>IF(Kundendaten!C1292="","",IF(K1291=-1,"",IF(K1291=0,0,IF(SUM(Einstellungen!$G$15,Einstellungen!$G$24,Einstellungen!$G$32)&lt;&gt;100,"—",ROUND((K1291*Einstellungen!$G$15+L1291*Einstellungen!$G$24+M1291*Einstellungen!$G$32)/100,1)))))</f>
        <v/>
      </c>
      <c r="O1291" s="37" t="str">
        <f>IF(Kundendaten!C1292="","",IF(K1291=-1,"⚠ Datenfehler",IF(K1291=0,"Inaktiv",IF(SUM(Einstellungen!$G$15,Einstellungen!$G$24,Einstellungen!$G$32)&lt;&gt;100,"—",IF(N1291&gt;=4,"Champion",IF(N1291&gt;=3,"Entwicklung",IF(N1291&gt;=2,"Gefährdet","Abwanderung")))))))</f>
        <v/>
      </c>
    </row>
    <row r="1292" spans="2:15" ht="14.25" customHeight="1" x14ac:dyDescent="0.35">
      <c r="B1292" s="37" t="str">
        <f>IF(Kundendaten!C1293="","",Kundendaten!B1293)</f>
        <v/>
      </c>
      <c r="C1292" s="38" t="str">
        <f>IF(Kundendaten!C1293="","",IF(Kundendaten!C1293="","",Kundendaten!C1293))</f>
        <v/>
      </c>
      <c r="D1292" s="38" t="str">
        <f>IF(Kundendaten!C1293="","",IF(Kundendaten!D1293="","",Kundendaten!D1293))</f>
        <v/>
      </c>
      <c r="E1292" s="38" t="str">
        <f>IF(Kundendaten!C1293="","",IF(Kundendaten!E1293="","",Kundendaten!E1293))</f>
        <v/>
      </c>
      <c r="F1292" s="38" t="str">
        <f>IF(Kundendaten!C1293="","",IF(Kundendaten!F1293="","",Kundendaten!F1293))</f>
        <v/>
      </c>
      <c r="G1292" s="37" t="str">
        <f>IF(Kundendaten!C1293="","",IF(Kundendaten!G1293="","",Kundendaten!G1293))</f>
        <v/>
      </c>
      <c r="H1292" s="38" t="str">
        <f>IF(Kundendaten!C1293="","",IF(Kundendaten!H1293="","",Kundendaten!H1293))</f>
        <v/>
      </c>
      <c r="I1292" s="37" t="str">
        <f>IF(Kundendaten!C1293="","",IF(Kundendaten!I1293="","",IF(OR(UPPER(Kundendaten!I1293)="D",UPPER(Kundendaten!I1293)="DE",UPPER(Kundendaten!I1293)="DEU",UPPER(Kundendaten!I1293)="DEUTSCHLAND",UPPER(Kundendaten!I1293)="GERMANY",UPPER(Kundendaten!I1293)="GER"),"",IFERROR(UPPER(VLOOKUP(UPPER(Kundendaten!I1293),Laendercodes!$A:$B,2,FALSE())),UPPER(Kundendaten!I1293)))))</f>
        <v/>
      </c>
      <c r="J1292" s="59" t="str">
        <f>IF(Kundendaten!C1293="","",Einstellungen!$C$9-Kundendaten!J1293)</f>
        <v/>
      </c>
      <c r="K1292" s="37" t="str">
        <f>IF(Kundendaten!C1293="","",IF(J1292&lt;0,-1,IF(J1292&gt;Einstellungen!$C$11,0,IF(J1292&lt;=Einstellungen!$D$15,5,IF(J1292&lt;=Einstellungen!$D$16,4,IF(J1292&lt;=Einstellungen!$D$17,3,IF(J1292&lt;=Einstellungen!$D$18,2,1)))))))</f>
        <v/>
      </c>
      <c r="L1292" s="37" t="str">
        <f>IF(Kundendaten!C1293="","",IF(J1292&lt;0,-1,IF(J1292&gt;Einstellungen!$C$11,0,IF(Kundendaten!K1293&gt;=Einstellungen!$C$24,5,IF(Kundendaten!K1293&gt;=Einstellungen!$C$25,4,IF(Kundendaten!K1293&gt;=Einstellungen!$C$26,3,IF(Kundendaten!K1293&gt;=Einstellungen!$C$27,2,1)))))))</f>
        <v/>
      </c>
      <c r="M1292" s="37" t="str">
        <f>IF(Kundendaten!C1293="","",IF(J1292&lt;0,-1,IF(J1292&gt;Einstellungen!$C$11,0,IF(Kundendaten!L1293&gt;=Einstellungen!$C$32,5,IF(Kundendaten!L1293&gt;=Einstellungen!$C$33,4,IF(Kundendaten!L1293&gt;=Einstellungen!$C$34,3,IF(Kundendaten!L1293&gt;=Einstellungen!$C$35,2,1)))))))</f>
        <v/>
      </c>
      <c r="N1292" s="37" t="str">
        <f>IF(Kundendaten!C1293="","",IF(K1292=-1,"",IF(K1292=0,0,IF(SUM(Einstellungen!$G$15,Einstellungen!$G$24,Einstellungen!$G$32)&lt;&gt;100,"—",ROUND((K1292*Einstellungen!$G$15+L1292*Einstellungen!$G$24+M1292*Einstellungen!$G$32)/100,1)))))</f>
        <v/>
      </c>
      <c r="O1292" s="37" t="str">
        <f>IF(Kundendaten!C1293="","",IF(K1292=-1,"⚠ Datenfehler",IF(K1292=0,"Inaktiv",IF(SUM(Einstellungen!$G$15,Einstellungen!$G$24,Einstellungen!$G$32)&lt;&gt;100,"—",IF(N1292&gt;=4,"Champion",IF(N1292&gt;=3,"Entwicklung",IF(N1292&gt;=2,"Gefährdet","Abwanderung")))))))</f>
        <v/>
      </c>
    </row>
    <row r="1293" spans="2:15" ht="14.25" customHeight="1" x14ac:dyDescent="0.35">
      <c r="B1293" s="37" t="str">
        <f>IF(Kundendaten!C1294="","",Kundendaten!B1294)</f>
        <v/>
      </c>
      <c r="C1293" s="38" t="str">
        <f>IF(Kundendaten!C1294="","",IF(Kundendaten!C1294="","",Kundendaten!C1294))</f>
        <v/>
      </c>
      <c r="D1293" s="38" t="str">
        <f>IF(Kundendaten!C1294="","",IF(Kundendaten!D1294="","",Kundendaten!D1294))</f>
        <v/>
      </c>
      <c r="E1293" s="38" t="str">
        <f>IF(Kundendaten!C1294="","",IF(Kundendaten!E1294="","",Kundendaten!E1294))</f>
        <v/>
      </c>
      <c r="F1293" s="38" t="str">
        <f>IF(Kundendaten!C1294="","",IF(Kundendaten!F1294="","",Kundendaten!F1294))</f>
        <v/>
      </c>
      <c r="G1293" s="37" t="str">
        <f>IF(Kundendaten!C1294="","",IF(Kundendaten!G1294="","",Kundendaten!G1294))</f>
        <v/>
      </c>
      <c r="H1293" s="38" t="str">
        <f>IF(Kundendaten!C1294="","",IF(Kundendaten!H1294="","",Kundendaten!H1294))</f>
        <v/>
      </c>
      <c r="I1293" s="37" t="str">
        <f>IF(Kundendaten!C1294="","",IF(Kundendaten!I1294="","",IF(OR(UPPER(Kundendaten!I1294)="D",UPPER(Kundendaten!I1294)="DE",UPPER(Kundendaten!I1294)="DEU",UPPER(Kundendaten!I1294)="DEUTSCHLAND",UPPER(Kundendaten!I1294)="GERMANY",UPPER(Kundendaten!I1294)="GER"),"",IFERROR(UPPER(VLOOKUP(UPPER(Kundendaten!I1294),Laendercodes!$A:$B,2,FALSE())),UPPER(Kundendaten!I1294)))))</f>
        <v/>
      </c>
      <c r="J1293" s="59" t="str">
        <f>IF(Kundendaten!C1294="","",Einstellungen!$C$9-Kundendaten!J1294)</f>
        <v/>
      </c>
      <c r="K1293" s="37" t="str">
        <f>IF(Kundendaten!C1294="","",IF(J1293&lt;0,-1,IF(J1293&gt;Einstellungen!$C$11,0,IF(J1293&lt;=Einstellungen!$D$15,5,IF(J1293&lt;=Einstellungen!$D$16,4,IF(J1293&lt;=Einstellungen!$D$17,3,IF(J1293&lt;=Einstellungen!$D$18,2,1)))))))</f>
        <v/>
      </c>
      <c r="L1293" s="37" t="str">
        <f>IF(Kundendaten!C1294="","",IF(J1293&lt;0,-1,IF(J1293&gt;Einstellungen!$C$11,0,IF(Kundendaten!K1294&gt;=Einstellungen!$C$24,5,IF(Kundendaten!K1294&gt;=Einstellungen!$C$25,4,IF(Kundendaten!K1294&gt;=Einstellungen!$C$26,3,IF(Kundendaten!K1294&gt;=Einstellungen!$C$27,2,1)))))))</f>
        <v/>
      </c>
      <c r="M1293" s="37" t="str">
        <f>IF(Kundendaten!C1294="","",IF(J1293&lt;0,-1,IF(J1293&gt;Einstellungen!$C$11,0,IF(Kundendaten!L1294&gt;=Einstellungen!$C$32,5,IF(Kundendaten!L1294&gt;=Einstellungen!$C$33,4,IF(Kundendaten!L1294&gt;=Einstellungen!$C$34,3,IF(Kundendaten!L1294&gt;=Einstellungen!$C$35,2,1)))))))</f>
        <v/>
      </c>
      <c r="N1293" s="37" t="str">
        <f>IF(Kundendaten!C1294="","",IF(K1293=-1,"",IF(K1293=0,0,IF(SUM(Einstellungen!$G$15,Einstellungen!$G$24,Einstellungen!$G$32)&lt;&gt;100,"—",ROUND((K1293*Einstellungen!$G$15+L1293*Einstellungen!$G$24+M1293*Einstellungen!$G$32)/100,1)))))</f>
        <v/>
      </c>
      <c r="O1293" s="37" t="str">
        <f>IF(Kundendaten!C1294="","",IF(K1293=-1,"⚠ Datenfehler",IF(K1293=0,"Inaktiv",IF(SUM(Einstellungen!$G$15,Einstellungen!$G$24,Einstellungen!$G$32)&lt;&gt;100,"—",IF(N1293&gt;=4,"Champion",IF(N1293&gt;=3,"Entwicklung",IF(N1293&gt;=2,"Gefährdet","Abwanderung")))))))</f>
        <v/>
      </c>
    </row>
    <row r="1294" spans="2:15" ht="14.25" customHeight="1" x14ac:dyDescent="0.35">
      <c r="B1294" s="37" t="str">
        <f>IF(Kundendaten!C1295="","",Kundendaten!B1295)</f>
        <v/>
      </c>
      <c r="C1294" s="38" t="str">
        <f>IF(Kundendaten!C1295="","",IF(Kundendaten!C1295="","",Kundendaten!C1295))</f>
        <v/>
      </c>
      <c r="D1294" s="38" t="str">
        <f>IF(Kundendaten!C1295="","",IF(Kundendaten!D1295="","",Kundendaten!D1295))</f>
        <v/>
      </c>
      <c r="E1294" s="38" t="str">
        <f>IF(Kundendaten!C1295="","",IF(Kundendaten!E1295="","",Kundendaten!E1295))</f>
        <v/>
      </c>
      <c r="F1294" s="38" t="str">
        <f>IF(Kundendaten!C1295="","",IF(Kundendaten!F1295="","",Kundendaten!F1295))</f>
        <v/>
      </c>
      <c r="G1294" s="37" t="str">
        <f>IF(Kundendaten!C1295="","",IF(Kundendaten!G1295="","",Kundendaten!G1295))</f>
        <v/>
      </c>
      <c r="H1294" s="38" t="str">
        <f>IF(Kundendaten!C1295="","",IF(Kundendaten!H1295="","",Kundendaten!H1295))</f>
        <v/>
      </c>
      <c r="I1294" s="37" t="str">
        <f>IF(Kundendaten!C1295="","",IF(Kundendaten!I1295="","",IF(OR(UPPER(Kundendaten!I1295)="D",UPPER(Kundendaten!I1295)="DE",UPPER(Kundendaten!I1295)="DEU",UPPER(Kundendaten!I1295)="DEUTSCHLAND",UPPER(Kundendaten!I1295)="GERMANY",UPPER(Kundendaten!I1295)="GER"),"",IFERROR(UPPER(VLOOKUP(UPPER(Kundendaten!I1295),Laendercodes!$A:$B,2,FALSE())),UPPER(Kundendaten!I1295)))))</f>
        <v/>
      </c>
      <c r="J1294" s="59" t="str">
        <f>IF(Kundendaten!C1295="","",Einstellungen!$C$9-Kundendaten!J1295)</f>
        <v/>
      </c>
      <c r="K1294" s="37" t="str">
        <f>IF(Kundendaten!C1295="","",IF(J1294&lt;0,-1,IF(J1294&gt;Einstellungen!$C$11,0,IF(J1294&lt;=Einstellungen!$D$15,5,IF(J1294&lt;=Einstellungen!$D$16,4,IF(J1294&lt;=Einstellungen!$D$17,3,IF(J1294&lt;=Einstellungen!$D$18,2,1)))))))</f>
        <v/>
      </c>
      <c r="L1294" s="37" t="str">
        <f>IF(Kundendaten!C1295="","",IF(J1294&lt;0,-1,IF(J1294&gt;Einstellungen!$C$11,0,IF(Kundendaten!K1295&gt;=Einstellungen!$C$24,5,IF(Kundendaten!K1295&gt;=Einstellungen!$C$25,4,IF(Kundendaten!K1295&gt;=Einstellungen!$C$26,3,IF(Kundendaten!K1295&gt;=Einstellungen!$C$27,2,1)))))))</f>
        <v/>
      </c>
      <c r="M1294" s="37" t="str">
        <f>IF(Kundendaten!C1295="","",IF(J1294&lt;0,-1,IF(J1294&gt;Einstellungen!$C$11,0,IF(Kundendaten!L1295&gt;=Einstellungen!$C$32,5,IF(Kundendaten!L1295&gt;=Einstellungen!$C$33,4,IF(Kundendaten!L1295&gt;=Einstellungen!$C$34,3,IF(Kundendaten!L1295&gt;=Einstellungen!$C$35,2,1)))))))</f>
        <v/>
      </c>
      <c r="N1294" s="37" t="str">
        <f>IF(Kundendaten!C1295="","",IF(K1294=-1,"",IF(K1294=0,0,IF(SUM(Einstellungen!$G$15,Einstellungen!$G$24,Einstellungen!$G$32)&lt;&gt;100,"—",ROUND((K1294*Einstellungen!$G$15+L1294*Einstellungen!$G$24+M1294*Einstellungen!$G$32)/100,1)))))</f>
        <v/>
      </c>
      <c r="O1294" s="37" t="str">
        <f>IF(Kundendaten!C1295="","",IF(K1294=-1,"⚠ Datenfehler",IF(K1294=0,"Inaktiv",IF(SUM(Einstellungen!$G$15,Einstellungen!$G$24,Einstellungen!$G$32)&lt;&gt;100,"—",IF(N1294&gt;=4,"Champion",IF(N1294&gt;=3,"Entwicklung",IF(N1294&gt;=2,"Gefährdet","Abwanderung")))))))</f>
        <v/>
      </c>
    </row>
    <row r="1295" spans="2:15" ht="14.25" customHeight="1" x14ac:dyDescent="0.35">
      <c r="B1295" s="37" t="str">
        <f>IF(Kundendaten!C1296="","",Kundendaten!B1296)</f>
        <v/>
      </c>
      <c r="C1295" s="38" t="str">
        <f>IF(Kundendaten!C1296="","",IF(Kundendaten!C1296="","",Kundendaten!C1296))</f>
        <v/>
      </c>
      <c r="D1295" s="38" t="str">
        <f>IF(Kundendaten!C1296="","",IF(Kundendaten!D1296="","",Kundendaten!D1296))</f>
        <v/>
      </c>
      <c r="E1295" s="38" t="str">
        <f>IF(Kundendaten!C1296="","",IF(Kundendaten!E1296="","",Kundendaten!E1296))</f>
        <v/>
      </c>
      <c r="F1295" s="38" t="str">
        <f>IF(Kundendaten!C1296="","",IF(Kundendaten!F1296="","",Kundendaten!F1296))</f>
        <v/>
      </c>
      <c r="G1295" s="37" t="str">
        <f>IF(Kundendaten!C1296="","",IF(Kundendaten!G1296="","",Kundendaten!G1296))</f>
        <v/>
      </c>
      <c r="H1295" s="38" t="str">
        <f>IF(Kundendaten!C1296="","",IF(Kundendaten!H1296="","",Kundendaten!H1296))</f>
        <v/>
      </c>
      <c r="I1295" s="37" t="str">
        <f>IF(Kundendaten!C1296="","",IF(Kundendaten!I1296="","",IF(OR(UPPER(Kundendaten!I1296)="D",UPPER(Kundendaten!I1296)="DE",UPPER(Kundendaten!I1296)="DEU",UPPER(Kundendaten!I1296)="DEUTSCHLAND",UPPER(Kundendaten!I1296)="GERMANY",UPPER(Kundendaten!I1296)="GER"),"",IFERROR(UPPER(VLOOKUP(UPPER(Kundendaten!I1296),Laendercodes!$A:$B,2,FALSE())),UPPER(Kundendaten!I1296)))))</f>
        <v/>
      </c>
      <c r="J1295" s="59" t="str">
        <f>IF(Kundendaten!C1296="","",Einstellungen!$C$9-Kundendaten!J1296)</f>
        <v/>
      </c>
      <c r="K1295" s="37" t="str">
        <f>IF(Kundendaten!C1296="","",IF(J1295&lt;0,-1,IF(J1295&gt;Einstellungen!$C$11,0,IF(J1295&lt;=Einstellungen!$D$15,5,IF(J1295&lt;=Einstellungen!$D$16,4,IF(J1295&lt;=Einstellungen!$D$17,3,IF(J1295&lt;=Einstellungen!$D$18,2,1)))))))</f>
        <v/>
      </c>
      <c r="L1295" s="37" t="str">
        <f>IF(Kundendaten!C1296="","",IF(J1295&lt;0,-1,IF(J1295&gt;Einstellungen!$C$11,0,IF(Kundendaten!K1296&gt;=Einstellungen!$C$24,5,IF(Kundendaten!K1296&gt;=Einstellungen!$C$25,4,IF(Kundendaten!K1296&gt;=Einstellungen!$C$26,3,IF(Kundendaten!K1296&gt;=Einstellungen!$C$27,2,1)))))))</f>
        <v/>
      </c>
      <c r="M1295" s="37" t="str">
        <f>IF(Kundendaten!C1296="","",IF(J1295&lt;0,-1,IF(J1295&gt;Einstellungen!$C$11,0,IF(Kundendaten!L1296&gt;=Einstellungen!$C$32,5,IF(Kundendaten!L1296&gt;=Einstellungen!$C$33,4,IF(Kundendaten!L1296&gt;=Einstellungen!$C$34,3,IF(Kundendaten!L1296&gt;=Einstellungen!$C$35,2,1)))))))</f>
        <v/>
      </c>
      <c r="N1295" s="37" t="str">
        <f>IF(Kundendaten!C1296="","",IF(K1295=-1,"",IF(K1295=0,0,IF(SUM(Einstellungen!$G$15,Einstellungen!$G$24,Einstellungen!$G$32)&lt;&gt;100,"—",ROUND((K1295*Einstellungen!$G$15+L1295*Einstellungen!$G$24+M1295*Einstellungen!$G$32)/100,1)))))</f>
        <v/>
      </c>
      <c r="O1295" s="37" t="str">
        <f>IF(Kundendaten!C1296="","",IF(K1295=-1,"⚠ Datenfehler",IF(K1295=0,"Inaktiv",IF(SUM(Einstellungen!$G$15,Einstellungen!$G$24,Einstellungen!$G$32)&lt;&gt;100,"—",IF(N1295&gt;=4,"Champion",IF(N1295&gt;=3,"Entwicklung",IF(N1295&gt;=2,"Gefährdet","Abwanderung")))))))</f>
        <v/>
      </c>
    </row>
    <row r="1296" spans="2:15" ht="14.25" customHeight="1" x14ac:dyDescent="0.35">
      <c r="B1296" s="37" t="str">
        <f>IF(Kundendaten!C1297="","",Kundendaten!B1297)</f>
        <v/>
      </c>
      <c r="C1296" s="38" t="str">
        <f>IF(Kundendaten!C1297="","",IF(Kundendaten!C1297="","",Kundendaten!C1297))</f>
        <v/>
      </c>
      <c r="D1296" s="38" t="str">
        <f>IF(Kundendaten!C1297="","",IF(Kundendaten!D1297="","",Kundendaten!D1297))</f>
        <v/>
      </c>
      <c r="E1296" s="38" t="str">
        <f>IF(Kundendaten!C1297="","",IF(Kundendaten!E1297="","",Kundendaten!E1297))</f>
        <v/>
      </c>
      <c r="F1296" s="38" t="str">
        <f>IF(Kundendaten!C1297="","",IF(Kundendaten!F1297="","",Kundendaten!F1297))</f>
        <v/>
      </c>
      <c r="G1296" s="37" t="str">
        <f>IF(Kundendaten!C1297="","",IF(Kundendaten!G1297="","",Kundendaten!G1297))</f>
        <v/>
      </c>
      <c r="H1296" s="38" t="str">
        <f>IF(Kundendaten!C1297="","",IF(Kundendaten!H1297="","",Kundendaten!H1297))</f>
        <v/>
      </c>
      <c r="I1296" s="37" t="str">
        <f>IF(Kundendaten!C1297="","",IF(Kundendaten!I1297="","",IF(OR(UPPER(Kundendaten!I1297)="D",UPPER(Kundendaten!I1297)="DE",UPPER(Kundendaten!I1297)="DEU",UPPER(Kundendaten!I1297)="DEUTSCHLAND",UPPER(Kundendaten!I1297)="GERMANY",UPPER(Kundendaten!I1297)="GER"),"",IFERROR(UPPER(VLOOKUP(UPPER(Kundendaten!I1297),Laendercodes!$A:$B,2,FALSE())),UPPER(Kundendaten!I1297)))))</f>
        <v/>
      </c>
      <c r="J1296" s="59" t="str">
        <f>IF(Kundendaten!C1297="","",Einstellungen!$C$9-Kundendaten!J1297)</f>
        <v/>
      </c>
      <c r="K1296" s="37" t="str">
        <f>IF(Kundendaten!C1297="","",IF(J1296&lt;0,-1,IF(J1296&gt;Einstellungen!$C$11,0,IF(J1296&lt;=Einstellungen!$D$15,5,IF(J1296&lt;=Einstellungen!$D$16,4,IF(J1296&lt;=Einstellungen!$D$17,3,IF(J1296&lt;=Einstellungen!$D$18,2,1)))))))</f>
        <v/>
      </c>
      <c r="L1296" s="37" t="str">
        <f>IF(Kundendaten!C1297="","",IF(J1296&lt;0,-1,IF(J1296&gt;Einstellungen!$C$11,0,IF(Kundendaten!K1297&gt;=Einstellungen!$C$24,5,IF(Kundendaten!K1297&gt;=Einstellungen!$C$25,4,IF(Kundendaten!K1297&gt;=Einstellungen!$C$26,3,IF(Kundendaten!K1297&gt;=Einstellungen!$C$27,2,1)))))))</f>
        <v/>
      </c>
      <c r="M1296" s="37" t="str">
        <f>IF(Kundendaten!C1297="","",IF(J1296&lt;0,-1,IF(J1296&gt;Einstellungen!$C$11,0,IF(Kundendaten!L1297&gt;=Einstellungen!$C$32,5,IF(Kundendaten!L1297&gt;=Einstellungen!$C$33,4,IF(Kundendaten!L1297&gt;=Einstellungen!$C$34,3,IF(Kundendaten!L1297&gt;=Einstellungen!$C$35,2,1)))))))</f>
        <v/>
      </c>
      <c r="N1296" s="37" t="str">
        <f>IF(Kundendaten!C1297="","",IF(K1296=-1,"",IF(K1296=0,0,IF(SUM(Einstellungen!$G$15,Einstellungen!$G$24,Einstellungen!$G$32)&lt;&gt;100,"—",ROUND((K1296*Einstellungen!$G$15+L1296*Einstellungen!$G$24+M1296*Einstellungen!$G$32)/100,1)))))</f>
        <v/>
      </c>
      <c r="O1296" s="37" t="str">
        <f>IF(Kundendaten!C1297="","",IF(K1296=-1,"⚠ Datenfehler",IF(K1296=0,"Inaktiv",IF(SUM(Einstellungen!$G$15,Einstellungen!$G$24,Einstellungen!$G$32)&lt;&gt;100,"—",IF(N1296&gt;=4,"Champion",IF(N1296&gt;=3,"Entwicklung",IF(N1296&gt;=2,"Gefährdet","Abwanderung")))))))</f>
        <v/>
      </c>
    </row>
    <row r="1297" spans="2:15" ht="14.25" customHeight="1" x14ac:dyDescent="0.35">
      <c r="B1297" s="37" t="str">
        <f>IF(Kundendaten!C1298="","",Kundendaten!B1298)</f>
        <v/>
      </c>
      <c r="C1297" s="38" t="str">
        <f>IF(Kundendaten!C1298="","",IF(Kundendaten!C1298="","",Kundendaten!C1298))</f>
        <v/>
      </c>
      <c r="D1297" s="38" t="str">
        <f>IF(Kundendaten!C1298="","",IF(Kundendaten!D1298="","",Kundendaten!D1298))</f>
        <v/>
      </c>
      <c r="E1297" s="38" t="str">
        <f>IF(Kundendaten!C1298="","",IF(Kundendaten!E1298="","",Kundendaten!E1298))</f>
        <v/>
      </c>
      <c r="F1297" s="38" t="str">
        <f>IF(Kundendaten!C1298="","",IF(Kundendaten!F1298="","",Kundendaten!F1298))</f>
        <v/>
      </c>
      <c r="G1297" s="37" t="str">
        <f>IF(Kundendaten!C1298="","",IF(Kundendaten!G1298="","",Kundendaten!G1298))</f>
        <v/>
      </c>
      <c r="H1297" s="38" t="str">
        <f>IF(Kundendaten!C1298="","",IF(Kundendaten!H1298="","",Kundendaten!H1298))</f>
        <v/>
      </c>
      <c r="I1297" s="37" t="str">
        <f>IF(Kundendaten!C1298="","",IF(Kundendaten!I1298="","",IF(OR(UPPER(Kundendaten!I1298)="D",UPPER(Kundendaten!I1298)="DE",UPPER(Kundendaten!I1298)="DEU",UPPER(Kundendaten!I1298)="DEUTSCHLAND",UPPER(Kundendaten!I1298)="GERMANY",UPPER(Kundendaten!I1298)="GER"),"",IFERROR(UPPER(VLOOKUP(UPPER(Kundendaten!I1298),Laendercodes!$A:$B,2,FALSE())),UPPER(Kundendaten!I1298)))))</f>
        <v/>
      </c>
      <c r="J1297" s="59" t="str">
        <f>IF(Kundendaten!C1298="","",Einstellungen!$C$9-Kundendaten!J1298)</f>
        <v/>
      </c>
      <c r="K1297" s="37" t="str">
        <f>IF(Kundendaten!C1298="","",IF(J1297&lt;0,-1,IF(J1297&gt;Einstellungen!$C$11,0,IF(J1297&lt;=Einstellungen!$D$15,5,IF(J1297&lt;=Einstellungen!$D$16,4,IF(J1297&lt;=Einstellungen!$D$17,3,IF(J1297&lt;=Einstellungen!$D$18,2,1)))))))</f>
        <v/>
      </c>
      <c r="L1297" s="37" t="str">
        <f>IF(Kundendaten!C1298="","",IF(J1297&lt;0,-1,IF(J1297&gt;Einstellungen!$C$11,0,IF(Kundendaten!K1298&gt;=Einstellungen!$C$24,5,IF(Kundendaten!K1298&gt;=Einstellungen!$C$25,4,IF(Kundendaten!K1298&gt;=Einstellungen!$C$26,3,IF(Kundendaten!K1298&gt;=Einstellungen!$C$27,2,1)))))))</f>
        <v/>
      </c>
      <c r="M1297" s="37" t="str">
        <f>IF(Kundendaten!C1298="","",IF(J1297&lt;0,-1,IF(J1297&gt;Einstellungen!$C$11,0,IF(Kundendaten!L1298&gt;=Einstellungen!$C$32,5,IF(Kundendaten!L1298&gt;=Einstellungen!$C$33,4,IF(Kundendaten!L1298&gt;=Einstellungen!$C$34,3,IF(Kundendaten!L1298&gt;=Einstellungen!$C$35,2,1)))))))</f>
        <v/>
      </c>
      <c r="N1297" s="37" t="str">
        <f>IF(Kundendaten!C1298="","",IF(K1297=-1,"",IF(K1297=0,0,IF(SUM(Einstellungen!$G$15,Einstellungen!$G$24,Einstellungen!$G$32)&lt;&gt;100,"—",ROUND((K1297*Einstellungen!$G$15+L1297*Einstellungen!$G$24+M1297*Einstellungen!$G$32)/100,1)))))</f>
        <v/>
      </c>
      <c r="O1297" s="37" t="str">
        <f>IF(Kundendaten!C1298="","",IF(K1297=-1,"⚠ Datenfehler",IF(K1297=0,"Inaktiv",IF(SUM(Einstellungen!$G$15,Einstellungen!$G$24,Einstellungen!$G$32)&lt;&gt;100,"—",IF(N1297&gt;=4,"Champion",IF(N1297&gt;=3,"Entwicklung",IF(N1297&gt;=2,"Gefährdet","Abwanderung")))))))</f>
        <v/>
      </c>
    </row>
    <row r="1298" spans="2:15" ht="14.25" customHeight="1" x14ac:dyDescent="0.35">
      <c r="B1298" s="37" t="str">
        <f>IF(Kundendaten!C1299="","",Kundendaten!B1299)</f>
        <v/>
      </c>
      <c r="C1298" s="38" t="str">
        <f>IF(Kundendaten!C1299="","",IF(Kundendaten!C1299="","",Kundendaten!C1299))</f>
        <v/>
      </c>
      <c r="D1298" s="38" t="str">
        <f>IF(Kundendaten!C1299="","",IF(Kundendaten!D1299="","",Kundendaten!D1299))</f>
        <v/>
      </c>
      <c r="E1298" s="38" t="str">
        <f>IF(Kundendaten!C1299="","",IF(Kundendaten!E1299="","",Kundendaten!E1299))</f>
        <v/>
      </c>
      <c r="F1298" s="38" t="str">
        <f>IF(Kundendaten!C1299="","",IF(Kundendaten!F1299="","",Kundendaten!F1299))</f>
        <v/>
      </c>
      <c r="G1298" s="37" t="str">
        <f>IF(Kundendaten!C1299="","",IF(Kundendaten!G1299="","",Kundendaten!G1299))</f>
        <v/>
      </c>
      <c r="H1298" s="38" t="str">
        <f>IF(Kundendaten!C1299="","",IF(Kundendaten!H1299="","",Kundendaten!H1299))</f>
        <v/>
      </c>
      <c r="I1298" s="37" t="str">
        <f>IF(Kundendaten!C1299="","",IF(Kundendaten!I1299="","",IF(OR(UPPER(Kundendaten!I1299)="D",UPPER(Kundendaten!I1299)="DE",UPPER(Kundendaten!I1299)="DEU",UPPER(Kundendaten!I1299)="DEUTSCHLAND",UPPER(Kundendaten!I1299)="GERMANY",UPPER(Kundendaten!I1299)="GER"),"",IFERROR(UPPER(VLOOKUP(UPPER(Kundendaten!I1299),Laendercodes!$A:$B,2,FALSE())),UPPER(Kundendaten!I1299)))))</f>
        <v/>
      </c>
      <c r="J1298" s="59" t="str">
        <f>IF(Kundendaten!C1299="","",Einstellungen!$C$9-Kundendaten!J1299)</f>
        <v/>
      </c>
      <c r="K1298" s="37" t="str">
        <f>IF(Kundendaten!C1299="","",IF(J1298&lt;0,-1,IF(J1298&gt;Einstellungen!$C$11,0,IF(J1298&lt;=Einstellungen!$D$15,5,IF(J1298&lt;=Einstellungen!$D$16,4,IF(J1298&lt;=Einstellungen!$D$17,3,IF(J1298&lt;=Einstellungen!$D$18,2,1)))))))</f>
        <v/>
      </c>
      <c r="L1298" s="37" t="str">
        <f>IF(Kundendaten!C1299="","",IF(J1298&lt;0,-1,IF(J1298&gt;Einstellungen!$C$11,0,IF(Kundendaten!K1299&gt;=Einstellungen!$C$24,5,IF(Kundendaten!K1299&gt;=Einstellungen!$C$25,4,IF(Kundendaten!K1299&gt;=Einstellungen!$C$26,3,IF(Kundendaten!K1299&gt;=Einstellungen!$C$27,2,1)))))))</f>
        <v/>
      </c>
      <c r="M1298" s="37" t="str">
        <f>IF(Kundendaten!C1299="","",IF(J1298&lt;0,-1,IF(J1298&gt;Einstellungen!$C$11,0,IF(Kundendaten!L1299&gt;=Einstellungen!$C$32,5,IF(Kundendaten!L1299&gt;=Einstellungen!$C$33,4,IF(Kundendaten!L1299&gt;=Einstellungen!$C$34,3,IF(Kundendaten!L1299&gt;=Einstellungen!$C$35,2,1)))))))</f>
        <v/>
      </c>
      <c r="N1298" s="37" t="str">
        <f>IF(Kundendaten!C1299="","",IF(K1298=-1,"",IF(K1298=0,0,IF(SUM(Einstellungen!$G$15,Einstellungen!$G$24,Einstellungen!$G$32)&lt;&gt;100,"—",ROUND((K1298*Einstellungen!$G$15+L1298*Einstellungen!$G$24+M1298*Einstellungen!$G$32)/100,1)))))</f>
        <v/>
      </c>
      <c r="O1298" s="37" t="str">
        <f>IF(Kundendaten!C1299="","",IF(K1298=-1,"⚠ Datenfehler",IF(K1298=0,"Inaktiv",IF(SUM(Einstellungen!$G$15,Einstellungen!$G$24,Einstellungen!$G$32)&lt;&gt;100,"—",IF(N1298&gt;=4,"Champion",IF(N1298&gt;=3,"Entwicklung",IF(N1298&gt;=2,"Gefährdet","Abwanderung")))))))</f>
        <v/>
      </c>
    </row>
    <row r="1299" spans="2:15" ht="14.25" customHeight="1" x14ac:dyDescent="0.35">
      <c r="B1299" s="37" t="str">
        <f>IF(Kundendaten!C1300="","",Kundendaten!B1300)</f>
        <v/>
      </c>
      <c r="C1299" s="38" t="str">
        <f>IF(Kundendaten!C1300="","",IF(Kundendaten!C1300="","",Kundendaten!C1300))</f>
        <v/>
      </c>
      <c r="D1299" s="38" t="str">
        <f>IF(Kundendaten!C1300="","",IF(Kundendaten!D1300="","",Kundendaten!D1300))</f>
        <v/>
      </c>
      <c r="E1299" s="38" t="str">
        <f>IF(Kundendaten!C1300="","",IF(Kundendaten!E1300="","",Kundendaten!E1300))</f>
        <v/>
      </c>
      <c r="F1299" s="38" t="str">
        <f>IF(Kundendaten!C1300="","",IF(Kundendaten!F1300="","",Kundendaten!F1300))</f>
        <v/>
      </c>
      <c r="G1299" s="37" t="str">
        <f>IF(Kundendaten!C1300="","",IF(Kundendaten!G1300="","",Kundendaten!G1300))</f>
        <v/>
      </c>
      <c r="H1299" s="38" t="str">
        <f>IF(Kundendaten!C1300="","",IF(Kundendaten!H1300="","",Kundendaten!H1300))</f>
        <v/>
      </c>
      <c r="I1299" s="37" t="str">
        <f>IF(Kundendaten!C1300="","",IF(Kundendaten!I1300="","",IF(OR(UPPER(Kundendaten!I1300)="D",UPPER(Kundendaten!I1300)="DE",UPPER(Kundendaten!I1300)="DEU",UPPER(Kundendaten!I1300)="DEUTSCHLAND",UPPER(Kundendaten!I1300)="GERMANY",UPPER(Kundendaten!I1300)="GER"),"",IFERROR(UPPER(VLOOKUP(UPPER(Kundendaten!I1300),Laendercodes!$A:$B,2,FALSE())),UPPER(Kundendaten!I1300)))))</f>
        <v/>
      </c>
      <c r="J1299" s="59" t="str">
        <f>IF(Kundendaten!C1300="","",Einstellungen!$C$9-Kundendaten!J1300)</f>
        <v/>
      </c>
      <c r="K1299" s="37" t="str">
        <f>IF(Kundendaten!C1300="","",IF(J1299&lt;0,-1,IF(J1299&gt;Einstellungen!$C$11,0,IF(J1299&lt;=Einstellungen!$D$15,5,IF(J1299&lt;=Einstellungen!$D$16,4,IF(J1299&lt;=Einstellungen!$D$17,3,IF(J1299&lt;=Einstellungen!$D$18,2,1)))))))</f>
        <v/>
      </c>
      <c r="L1299" s="37" t="str">
        <f>IF(Kundendaten!C1300="","",IF(J1299&lt;0,-1,IF(J1299&gt;Einstellungen!$C$11,0,IF(Kundendaten!K1300&gt;=Einstellungen!$C$24,5,IF(Kundendaten!K1300&gt;=Einstellungen!$C$25,4,IF(Kundendaten!K1300&gt;=Einstellungen!$C$26,3,IF(Kundendaten!K1300&gt;=Einstellungen!$C$27,2,1)))))))</f>
        <v/>
      </c>
      <c r="M1299" s="37" t="str">
        <f>IF(Kundendaten!C1300="","",IF(J1299&lt;0,-1,IF(J1299&gt;Einstellungen!$C$11,0,IF(Kundendaten!L1300&gt;=Einstellungen!$C$32,5,IF(Kundendaten!L1300&gt;=Einstellungen!$C$33,4,IF(Kundendaten!L1300&gt;=Einstellungen!$C$34,3,IF(Kundendaten!L1300&gt;=Einstellungen!$C$35,2,1)))))))</f>
        <v/>
      </c>
      <c r="N1299" s="37" t="str">
        <f>IF(Kundendaten!C1300="","",IF(K1299=-1,"",IF(K1299=0,0,IF(SUM(Einstellungen!$G$15,Einstellungen!$G$24,Einstellungen!$G$32)&lt;&gt;100,"—",ROUND((K1299*Einstellungen!$G$15+L1299*Einstellungen!$G$24+M1299*Einstellungen!$G$32)/100,1)))))</f>
        <v/>
      </c>
      <c r="O1299" s="37" t="str">
        <f>IF(Kundendaten!C1300="","",IF(K1299=-1,"⚠ Datenfehler",IF(K1299=0,"Inaktiv",IF(SUM(Einstellungen!$G$15,Einstellungen!$G$24,Einstellungen!$G$32)&lt;&gt;100,"—",IF(N1299&gt;=4,"Champion",IF(N1299&gt;=3,"Entwicklung",IF(N1299&gt;=2,"Gefährdet","Abwanderung")))))))</f>
        <v/>
      </c>
    </row>
    <row r="1300" spans="2:15" ht="14.25" customHeight="1" x14ac:dyDescent="0.35">
      <c r="B1300" s="37" t="str">
        <f>IF(Kundendaten!C1301="","",Kundendaten!B1301)</f>
        <v/>
      </c>
      <c r="C1300" s="38" t="str">
        <f>IF(Kundendaten!C1301="","",IF(Kundendaten!C1301="","",Kundendaten!C1301))</f>
        <v/>
      </c>
      <c r="D1300" s="38" t="str">
        <f>IF(Kundendaten!C1301="","",IF(Kundendaten!D1301="","",Kundendaten!D1301))</f>
        <v/>
      </c>
      <c r="E1300" s="38" t="str">
        <f>IF(Kundendaten!C1301="","",IF(Kundendaten!E1301="","",Kundendaten!E1301))</f>
        <v/>
      </c>
      <c r="F1300" s="38" t="str">
        <f>IF(Kundendaten!C1301="","",IF(Kundendaten!F1301="","",Kundendaten!F1301))</f>
        <v/>
      </c>
      <c r="G1300" s="37" t="str">
        <f>IF(Kundendaten!C1301="","",IF(Kundendaten!G1301="","",Kundendaten!G1301))</f>
        <v/>
      </c>
      <c r="H1300" s="38" t="str">
        <f>IF(Kundendaten!C1301="","",IF(Kundendaten!H1301="","",Kundendaten!H1301))</f>
        <v/>
      </c>
      <c r="I1300" s="37" t="str">
        <f>IF(Kundendaten!C1301="","",IF(Kundendaten!I1301="","",IF(OR(UPPER(Kundendaten!I1301)="D",UPPER(Kundendaten!I1301)="DE",UPPER(Kundendaten!I1301)="DEU",UPPER(Kundendaten!I1301)="DEUTSCHLAND",UPPER(Kundendaten!I1301)="GERMANY",UPPER(Kundendaten!I1301)="GER"),"",IFERROR(UPPER(VLOOKUP(UPPER(Kundendaten!I1301),Laendercodes!$A:$B,2,FALSE())),UPPER(Kundendaten!I1301)))))</f>
        <v/>
      </c>
      <c r="J1300" s="59" t="str">
        <f>IF(Kundendaten!C1301="","",Einstellungen!$C$9-Kundendaten!J1301)</f>
        <v/>
      </c>
      <c r="K1300" s="37" t="str">
        <f>IF(Kundendaten!C1301="","",IF(J1300&lt;0,-1,IF(J1300&gt;Einstellungen!$C$11,0,IF(J1300&lt;=Einstellungen!$D$15,5,IF(J1300&lt;=Einstellungen!$D$16,4,IF(J1300&lt;=Einstellungen!$D$17,3,IF(J1300&lt;=Einstellungen!$D$18,2,1)))))))</f>
        <v/>
      </c>
      <c r="L1300" s="37" t="str">
        <f>IF(Kundendaten!C1301="","",IF(J1300&lt;0,-1,IF(J1300&gt;Einstellungen!$C$11,0,IF(Kundendaten!K1301&gt;=Einstellungen!$C$24,5,IF(Kundendaten!K1301&gt;=Einstellungen!$C$25,4,IF(Kundendaten!K1301&gt;=Einstellungen!$C$26,3,IF(Kundendaten!K1301&gt;=Einstellungen!$C$27,2,1)))))))</f>
        <v/>
      </c>
      <c r="M1300" s="37" t="str">
        <f>IF(Kundendaten!C1301="","",IF(J1300&lt;0,-1,IF(J1300&gt;Einstellungen!$C$11,0,IF(Kundendaten!L1301&gt;=Einstellungen!$C$32,5,IF(Kundendaten!L1301&gt;=Einstellungen!$C$33,4,IF(Kundendaten!L1301&gt;=Einstellungen!$C$34,3,IF(Kundendaten!L1301&gt;=Einstellungen!$C$35,2,1)))))))</f>
        <v/>
      </c>
      <c r="N1300" s="37" t="str">
        <f>IF(Kundendaten!C1301="","",IF(K1300=-1,"",IF(K1300=0,0,IF(SUM(Einstellungen!$G$15,Einstellungen!$G$24,Einstellungen!$G$32)&lt;&gt;100,"—",ROUND((K1300*Einstellungen!$G$15+L1300*Einstellungen!$G$24+M1300*Einstellungen!$G$32)/100,1)))))</f>
        <v/>
      </c>
      <c r="O1300" s="37" t="str">
        <f>IF(Kundendaten!C1301="","",IF(K1300=-1,"⚠ Datenfehler",IF(K1300=0,"Inaktiv",IF(SUM(Einstellungen!$G$15,Einstellungen!$G$24,Einstellungen!$G$32)&lt;&gt;100,"—",IF(N1300&gt;=4,"Champion",IF(N1300&gt;=3,"Entwicklung",IF(N1300&gt;=2,"Gefährdet","Abwanderung")))))))</f>
        <v/>
      </c>
    </row>
    <row r="1301" spans="2:15" ht="14.25" customHeight="1" x14ac:dyDescent="0.35">
      <c r="B1301" s="37" t="str">
        <f>IF(Kundendaten!C1302="","",Kundendaten!B1302)</f>
        <v/>
      </c>
      <c r="C1301" s="38" t="str">
        <f>IF(Kundendaten!C1302="","",IF(Kundendaten!C1302="","",Kundendaten!C1302))</f>
        <v/>
      </c>
      <c r="D1301" s="38" t="str">
        <f>IF(Kundendaten!C1302="","",IF(Kundendaten!D1302="","",Kundendaten!D1302))</f>
        <v/>
      </c>
      <c r="E1301" s="38" t="str">
        <f>IF(Kundendaten!C1302="","",IF(Kundendaten!E1302="","",Kundendaten!E1302))</f>
        <v/>
      </c>
      <c r="F1301" s="38" t="str">
        <f>IF(Kundendaten!C1302="","",IF(Kundendaten!F1302="","",Kundendaten!F1302))</f>
        <v/>
      </c>
      <c r="G1301" s="37" t="str">
        <f>IF(Kundendaten!C1302="","",IF(Kundendaten!G1302="","",Kundendaten!G1302))</f>
        <v/>
      </c>
      <c r="H1301" s="38" t="str">
        <f>IF(Kundendaten!C1302="","",IF(Kundendaten!H1302="","",Kundendaten!H1302))</f>
        <v/>
      </c>
      <c r="I1301" s="37" t="str">
        <f>IF(Kundendaten!C1302="","",IF(Kundendaten!I1302="","",IF(OR(UPPER(Kundendaten!I1302)="D",UPPER(Kundendaten!I1302)="DE",UPPER(Kundendaten!I1302)="DEU",UPPER(Kundendaten!I1302)="DEUTSCHLAND",UPPER(Kundendaten!I1302)="GERMANY",UPPER(Kundendaten!I1302)="GER"),"",IFERROR(UPPER(VLOOKUP(UPPER(Kundendaten!I1302),Laendercodes!$A:$B,2,FALSE())),UPPER(Kundendaten!I1302)))))</f>
        <v/>
      </c>
      <c r="J1301" s="59" t="str">
        <f>IF(Kundendaten!C1302="","",Einstellungen!$C$9-Kundendaten!J1302)</f>
        <v/>
      </c>
      <c r="K1301" s="37" t="str">
        <f>IF(Kundendaten!C1302="","",IF(J1301&lt;0,-1,IF(J1301&gt;Einstellungen!$C$11,0,IF(J1301&lt;=Einstellungen!$D$15,5,IF(J1301&lt;=Einstellungen!$D$16,4,IF(J1301&lt;=Einstellungen!$D$17,3,IF(J1301&lt;=Einstellungen!$D$18,2,1)))))))</f>
        <v/>
      </c>
      <c r="L1301" s="37" t="str">
        <f>IF(Kundendaten!C1302="","",IF(J1301&lt;0,-1,IF(J1301&gt;Einstellungen!$C$11,0,IF(Kundendaten!K1302&gt;=Einstellungen!$C$24,5,IF(Kundendaten!K1302&gt;=Einstellungen!$C$25,4,IF(Kundendaten!K1302&gt;=Einstellungen!$C$26,3,IF(Kundendaten!K1302&gt;=Einstellungen!$C$27,2,1)))))))</f>
        <v/>
      </c>
      <c r="M1301" s="37" t="str">
        <f>IF(Kundendaten!C1302="","",IF(J1301&lt;0,-1,IF(J1301&gt;Einstellungen!$C$11,0,IF(Kundendaten!L1302&gt;=Einstellungen!$C$32,5,IF(Kundendaten!L1302&gt;=Einstellungen!$C$33,4,IF(Kundendaten!L1302&gt;=Einstellungen!$C$34,3,IF(Kundendaten!L1302&gt;=Einstellungen!$C$35,2,1)))))))</f>
        <v/>
      </c>
      <c r="N1301" s="37" t="str">
        <f>IF(Kundendaten!C1302="","",IF(K1301=-1,"",IF(K1301=0,0,IF(SUM(Einstellungen!$G$15,Einstellungen!$G$24,Einstellungen!$G$32)&lt;&gt;100,"—",ROUND((K1301*Einstellungen!$G$15+L1301*Einstellungen!$G$24+M1301*Einstellungen!$G$32)/100,1)))))</f>
        <v/>
      </c>
      <c r="O1301" s="37" t="str">
        <f>IF(Kundendaten!C1302="","",IF(K1301=-1,"⚠ Datenfehler",IF(K1301=0,"Inaktiv",IF(SUM(Einstellungen!$G$15,Einstellungen!$G$24,Einstellungen!$G$32)&lt;&gt;100,"—",IF(N1301&gt;=4,"Champion",IF(N1301&gt;=3,"Entwicklung",IF(N1301&gt;=2,"Gefährdet","Abwanderung")))))))</f>
        <v/>
      </c>
    </row>
    <row r="1302" spans="2:15" ht="14.25" customHeight="1" x14ac:dyDescent="0.35">
      <c r="B1302" s="37" t="str">
        <f>IF(Kundendaten!C1303="","",Kundendaten!B1303)</f>
        <v/>
      </c>
      <c r="C1302" s="38" t="str">
        <f>IF(Kundendaten!C1303="","",IF(Kundendaten!C1303="","",Kundendaten!C1303))</f>
        <v/>
      </c>
      <c r="D1302" s="38" t="str">
        <f>IF(Kundendaten!C1303="","",IF(Kundendaten!D1303="","",Kundendaten!D1303))</f>
        <v/>
      </c>
      <c r="E1302" s="38" t="str">
        <f>IF(Kundendaten!C1303="","",IF(Kundendaten!E1303="","",Kundendaten!E1303))</f>
        <v/>
      </c>
      <c r="F1302" s="38" t="str">
        <f>IF(Kundendaten!C1303="","",IF(Kundendaten!F1303="","",Kundendaten!F1303))</f>
        <v/>
      </c>
      <c r="G1302" s="37" t="str">
        <f>IF(Kundendaten!C1303="","",IF(Kundendaten!G1303="","",Kundendaten!G1303))</f>
        <v/>
      </c>
      <c r="H1302" s="38" t="str">
        <f>IF(Kundendaten!C1303="","",IF(Kundendaten!H1303="","",Kundendaten!H1303))</f>
        <v/>
      </c>
      <c r="I1302" s="37" t="str">
        <f>IF(Kundendaten!C1303="","",IF(Kundendaten!I1303="","",IF(OR(UPPER(Kundendaten!I1303)="D",UPPER(Kundendaten!I1303)="DE",UPPER(Kundendaten!I1303)="DEU",UPPER(Kundendaten!I1303)="DEUTSCHLAND",UPPER(Kundendaten!I1303)="GERMANY",UPPER(Kundendaten!I1303)="GER"),"",IFERROR(UPPER(VLOOKUP(UPPER(Kundendaten!I1303),Laendercodes!$A:$B,2,FALSE())),UPPER(Kundendaten!I1303)))))</f>
        <v/>
      </c>
      <c r="J1302" s="59" t="str">
        <f>IF(Kundendaten!C1303="","",Einstellungen!$C$9-Kundendaten!J1303)</f>
        <v/>
      </c>
      <c r="K1302" s="37" t="str">
        <f>IF(Kundendaten!C1303="","",IF(J1302&lt;0,-1,IF(J1302&gt;Einstellungen!$C$11,0,IF(J1302&lt;=Einstellungen!$D$15,5,IF(J1302&lt;=Einstellungen!$D$16,4,IF(J1302&lt;=Einstellungen!$D$17,3,IF(J1302&lt;=Einstellungen!$D$18,2,1)))))))</f>
        <v/>
      </c>
      <c r="L1302" s="37" t="str">
        <f>IF(Kundendaten!C1303="","",IF(J1302&lt;0,-1,IF(J1302&gt;Einstellungen!$C$11,0,IF(Kundendaten!K1303&gt;=Einstellungen!$C$24,5,IF(Kundendaten!K1303&gt;=Einstellungen!$C$25,4,IF(Kundendaten!K1303&gt;=Einstellungen!$C$26,3,IF(Kundendaten!K1303&gt;=Einstellungen!$C$27,2,1)))))))</f>
        <v/>
      </c>
      <c r="M1302" s="37" t="str">
        <f>IF(Kundendaten!C1303="","",IF(J1302&lt;0,-1,IF(J1302&gt;Einstellungen!$C$11,0,IF(Kundendaten!L1303&gt;=Einstellungen!$C$32,5,IF(Kundendaten!L1303&gt;=Einstellungen!$C$33,4,IF(Kundendaten!L1303&gt;=Einstellungen!$C$34,3,IF(Kundendaten!L1303&gt;=Einstellungen!$C$35,2,1)))))))</f>
        <v/>
      </c>
      <c r="N1302" s="37" t="str">
        <f>IF(Kundendaten!C1303="","",IF(K1302=-1,"",IF(K1302=0,0,IF(SUM(Einstellungen!$G$15,Einstellungen!$G$24,Einstellungen!$G$32)&lt;&gt;100,"—",ROUND((K1302*Einstellungen!$G$15+L1302*Einstellungen!$G$24+M1302*Einstellungen!$G$32)/100,1)))))</f>
        <v/>
      </c>
      <c r="O1302" s="37" t="str">
        <f>IF(Kundendaten!C1303="","",IF(K1302=-1,"⚠ Datenfehler",IF(K1302=0,"Inaktiv",IF(SUM(Einstellungen!$G$15,Einstellungen!$G$24,Einstellungen!$G$32)&lt;&gt;100,"—",IF(N1302&gt;=4,"Champion",IF(N1302&gt;=3,"Entwicklung",IF(N1302&gt;=2,"Gefährdet","Abwanderung")))))))</f>
        <v/>
      </c>
    </row>
    <row r="1303" spans="2:15" ht="14.25" customHeight="1" x14ac:dyDescent="0.35">
      <c r="B1303" s="37" t="str">
        <f>IF(Kundendaten!C1304="","",Kundendaten!B1304)</f>
        <v/>
      </c>
      <c r="C1303" s="38" t="str">
        <f>IF(Kundendaten!C1304="","",IF(Kundendaten!C1304="","",Kundendaten!C1304))</f>
        <v/>
      </c>
      <c r="D1303" s="38" t="str">
        <f>IF(Kundendaten!C1304="","",IF(Kundendaten!D1304="","",Kundendaten!D1304))</f>
        <v/>
      </c>
      <c r="E1303" s="38" t="str">
        <f>IF(Kundendaten!C1304="","",IF(Kundendaten!E1304="","",Kundendaten!E1304))</f>
        <v/>
      </c>
      <c r="F1303" s="38" t="str">
        <f>IF(Kundendaten!C1304="","",IF(Kundendaten!F1304="","",Kundendaten!F1304))</f>
        <v/>
      </c>
      <c r="G1303" s="37" t="str">
        <f>IF(Kundendaten!C1304="","",IF(Kundendaten!G1304="","",Kundendaten!G1304))</f>
        <v/>
      </c>
      <c r="H1303" s="38" t="str">
        <f>IF(Kundendaten!C1304="","",IF(Kundendaten!H1304="","",Kundendaten!H1304))</f>
        <v/>
      </c>
      <c r="I1303" s="37" t="str">
        <f>IF(Kundendaten!C1304="","",IF(Kundendaten!I1304="","",IF(OR(UPPER(Kundendaten!I1304)="D",UPPER(Kundendaten!I1304)="DE",UPPER(Kundendaten!I1304)="DEU",UPPER(Kundendaten!I1304)="DEUTSCHLAND",UPPER(Kundendaten!I1304)="GERMANY",UPPER(Kundendaten!I1304)="GER"),"",IFERROR(UPPER(VLOOKUP(UPPER(Kundendaten!I1304),Laendercodes!$A:$B,2,FALSE())),UPPER(Kundendaten!I1304)))))</f>
        <v/>
      </c>
      <c r="J1303" s="59" t="str">
        <f>IF(Kundendaten!C1304="","",Einstellungen!$C$9-Kundendaten!J1304)</f>
        <v/>
      </c>
      <c r="K1303" s="37" t="str">
        <f>IF(Kundendaten!C1304="","",IF(J1303&lt;0,-1,IF(J1303&gt;Einstellungen!$C$11,0,IF(J1303&lt;=Einstellungen!$D$15,5,IF(J1303&lt;=Einstellungen!$D$16,4,IF(J1303&lt;=Einstellungen!$D$17,3,IF(J1303&lt;=Einstellungen!$D$18,2,1)))))))</f>
        <v/>
      </c>
      <c r="L1303" s="37" t="str">
        <f>IF(Kundendaten!C1304="","",IF(J1303&lt;0,-1,IF(J1303&gt;Einstellungen!$C$11,0,IF(Kundendaten!K1304&gt;=Einstellungen!$C$24,5,IF(Kundendaten!K1304&gt;=Einstellungen!$C$25,4,IF(Kundendaten!K1304&gt;=Einstellungen!$C$26,3,IF(Kundendaten!K1304&gt;=Einstellungen!$C$27,2,1)))))))</f>
        <v/>
      </c>
      <c r="M1303" s="37" t="str">
        <f>IF(Kundendaten!C1304="","",IF(J1303&lt;0,-1,IF(J1303&gt;Einstellungen!$C$11,0,IF(Kundendaten!L1304&gt;=Einstellungen!$C$32,5,IF(Kundendaten!L1304&gt;=Einstellungen!$C$33,4,IF(Kundendaten!L1304&gt;=Einstellungen!$C$34,3,IF(Kundendaten!L1304&gt;=Einstellungen!$C$35,2,1)))))))</f>
        <v/>
      </c>
      <c r="N1303" s="37" t="str">
        <f>IF(Kundendaten!C1304="","",IF(K1303=-1,"",IF(K1303=0,0,IF(SUM(Einstellungen!$G$15,Einstellungen!$G$24,Einstellungen!$G$32)&lt;&gt;100,"—",ROUND((K1303*Einstellungen!$G$15+L1303*Einstellungen!$G$24+M1303*Einstellungen!$G$32)/100,1)))))</f>
        <v/>
      </c>
      <c r="O1303" s="37" t="str">
        <f>IF(Kundendaten!C1304="","",IF(K1303=-1,"⚠ Datenfehler",IF(K1303=0,"Inaktiv",IF(SUM(Einstellungen!$G$15,Einstellungen!$G$24,Einstellungen!$G$32)&lt;&gt;100,"—",IF(N1303&gt;=4,"Champion",IF(N1303&gt;=3,"Entwicklung",IF(N1303&gt;=2,"Gefährdet","Abwanderung")))))))</f>
        <v/>
      </c>
    </row>
    <row r="1304" spans="2:15" ht="14.25" customHeight="1" x14ac:dyDescent="0.35">
      <c r="B1304" s="37" t="str">
        <f>IF(Kundendaten!C1305="","",Kundendaten!B1305)</f>
        <v/>
      </c>
      <c r="C1304" s="38" t="str">
        <f>IF(Kundendaten!C1305="","",IF(Kundendaten!C1305="","",Kundendaten!C1305))</f>
        <v/>
      </c>
      <c r="D1304" s="38" t="str">
        <f>IF(Kundendaten!C1305="","",IF(Kundendaten!D1305="","",Kundendaten!D1305))</f>
        <v/>
      </c>
      <c r="E1304" s="38" t="str">
        <f>IF(Kundendaten!C1305="","",IF(Kundendaten!E1305="","",Kundendaten!E1305))</f>
        <v/>
      </c>
      <c r="F1304" s="38" t="str">
        <f>IF(Kundendaten!C1305="","",IF(Kundendaten!F1305="","",Kundendaten!F1305))</f>
        <v/>
      </c>
      <c r="G1304" s="37" t="str">
        <f>IF(Kundendaten!C1305="","",IF(Kundendaten!G1305="","",Kundendaten!G1305))</f>
        <v/>
      </c>
      <c r="H1304" s="38" t="str">
        <f>IF(Kundendaten!C1305="","",IF(Kundendaten!H1305="","",Kundendaten!H1305))</f>
        <v/>
      </c>
      <c r="I1304" s="37" t="str">
        <f>IF(Kundendaten!C1305="","",IF(Kundendaten!I1305="","",IF(OR(UPPER(Kundendaten!I1305)="D",UPPER(Kundendaten!I1305)="DE",UPPER(Kundendaten!I1305)="DEU",UPPER(Kundendaten!I1305)="DEUTSCHLAND",UPPER(Kundendaten!I1305)="GERMANY",UPPER(Kundendaten!I1305)="GER"),"",IFERROR(UPPER(VLOOKUP(UPPER(Kundendaten!I1305),Laendercodes!$A:$B,2,FALSE())),UPPER(Kundendaten!I1305)))))</f>
        <v/>
      </c>
      <c r="J1304" s="59" t="str">
        <f>IF(Kundendaten!C1305="","",Einstellungen!$C$9-Kundendaten!J1305)</f>
        <v/>
      </c>
      <c r="K1304" s="37" t="str">
        <f>IF(Kundendaten!C1305="","",IF(J1304&lt;0,-1,IF(J1304&gt;Einstellungen!$C$11,0,IF(J1304&lt;=Einstellungen!$D$15,5,IF(J1304&lt;=Einstellungen!$D$16,4,IF(J1304&lt;=Einstellungen!$D$17,3,IF(J1304&lt;=Einstellungen!$D$18,2,1)))))))</f>
        <v/>
      </c>
      <c r="L1304" s="37" t="str">
        <f>IF(Kundendaten!C1305="","",IF(J1304&lt;0,-1,IF(J1304&gt;Einstellungen!$C$11,0,IF(Kundendaten!K1305&gt;=Einstellungen!$C$24,5,IF(Kundendaten!K1305&gt;=Einstellungen!$C$25,4,IF(Kundendaten!K1305&gt;=Einstellungen!$C$26,3,IF(Kundendaten!K1305&gt;=Einstellungen!$C$27,2,1)))))))</f>
        <v/>
      </c>
      <c r="M1304" s="37" t="str">
        <f>IF(Kundendaten!C1305="","",IF(J1304&lt;0,-1,IF(J1304&gt;Einstellungen!$C$11,0,IF(Kundendaten!L1305&gt;=Einstellungen!$C$32,5,IF(Kundendaten!L1305&gt;=Einstellungen!$C$33,4,IF(Kundendaten!L1305&gt;=Einstellungen!$C$34,3,IF(Kundendaten!L1305&gt;=Einstellungen!$C$35,2,1)))))))</f>
        <v/>
      </c>
      <c r="N1304" s="37" t="str">
        <f>IF(Kundendaten!C1305="","",IF(K1304=-1,"",IF(K1304=0,0,IF(SUM(Einstellungen!$G$15,Einstellungen!$G$24,Einstellungen!$G$32)&lt;&gt;100,"—",ROUND((K1304*Einstellungen!$G$15+L1304*Einstellungen!$G$24+M1304*Einstellungen!$G$32)/100,1)))))</f>
        <v/>
      </c>
      <c r="O1304" s="37" t="str">
        <f>IF(Kundendaten!C1305="","",IF(K1304=-1,"⚠ Datenfehler",IF(K1304=0,"Inaktiv",IF(SUM(Einstellungen!$G$15,Einstellungen!$G$24,Einstellungen!$G$32)&lt;&gt;100,"—",IF(N1304&gt;=4,"Champion",IF(N1304&gt;=3,"Entwicklung",IF(N1304&gt;=2,"Gefährdet","Abwanderung")))))))</f>
        <v/>
      </c>
    </row>
    <row r="1305" spans="2:15" ht="14.25" customHeight="1" x14ac:dyDescent="0.35">
      <c r="B1305" s="37" t="str">
        <f>IF(Kundendaten!C1306="","",Kundendaten!B1306)</f>
        <v/>
      </c>
      <c r="C1305" s="38" t="str">
        <f>IF(Kundendaten!C1306="","",IF(Kundendaten!C1306="","",Kundendaten!C1306))</f>
        <v/>
      </c>
      <c r="D1305" s="38" t="str">
        <f>IF(Kundendaten!C1306="","",IF(Kundendaten!D1306="","",Kundendaten!D1306))</f>
        <v/>
      </c>
      <c r="E1305" s="38" t="str">
        <f>IF(Kundendaten!C1306="","",IF(Kundendaten!E1306="","",Kundendaten!E1306))</f>
        <v/>
      </c>
      <c r="F1305" s="38" t="str">
        <f>IF(Kundendaten!C1306="","",IF(Kundendaten!F1306="","",Kundendaten!F1306))</f>
        <v/>
      </c>
      <c r="G1305" s="37" t="str">
        <f>IF(Kundendaten!C1306="","",IF(Kundendaten!G1306="","",Kundendaten!G1306))</f>
        <v/>
      </c>
      <c r="H1305" s="38" t="str">
        <f>IF(Kundendaten!C1306="","",IF(Kundendaten!H1306="","",Kundendaten!H1306))</f>
        <v/>
      </c>
      <c r="I1305" s="37" t="str">
        <f>IF(Kundendaten!C1306="","",IF(Kundendaten!I1306="","",IF(OR(UPPER(Kundendaten!I1306)="D",UPPER(Kundendaten!I1306)="DE",UPPER(Kundendaten!I1306)="DEU",UPPER(Kundendaten!I1306)="DEUTSCHLAND",UPPER(Kundendaten!I1306)="GERMANY",UPPER(Kundendaten!I1306)="GER"),"",IFERROR(UPPER(VLOOKUP(UPPER(Kundendaten!I1306),Laendercodes!$A:$B,2,FALSE())),UPPER(Kundendaten!I1306)))))</f>
        <v/>
      </c>
      <c r="J1305" s="59" t="str">
        <f>IF(Kundendaten!C1306="","",Einstellungen!$C$9-Kundendaten!J1306)</f>
        <v/>
      </c>
      <c r="K1305" s="37" t="str">
        <f>IF(Kundendaten!C1306="","",IF(J1305&lt;0,-1,IF(J1305&gt;Einstellungen!$C$11,0,IF(J1305&lt;=Einstellungen!$D$15,5,IF(J1305&lt;=Einstellungen!$D$16,4,IF(J1305&lt;=Einstellungen!$D$17,3,IF(J1305&lt;=Einstellungen!$D$18,2,1)))))))</f>
        <v/>
      </c>
      <c r="L1305" s="37" t="str">
        <f>IF(Kundendaten!C1306="","",IF(J1305&lt;0,-1,IF(J1305&gt;Einstellungen!$C$11,0,IF(Kundendaten!K1306&gt;=Einstellungen!$C$24,5,IF(Kundendaten!K1306&gt;=Einstellungen!$C$25,4,IF(Kundendaten!K1306&gt;=Einstellungen!$C$26,3,IF(Kundendaten!K1306&gt;=Einstellungen!$C$27,2,1)))))))</f>
        <v/>
      </c>
      <c r="M1305" s="37" t="str">
        <f>IF(Kundendaten!C1306="","",IF(J1305&lt;0,-1,IF(J1305&gt;Einstellungen!$C$11,0,IF(Kundendaten!L1306&gt;=Einstellungen!$C$32,5,IF(Kundendaten!L1306&gt;=Einstellungen!$C$33,4,IF(Kundendaten!L1306&gt;=Einstellungen!$C$34,3,IF(Kundendaten!L1306&gt;=Einstellungen!$C$35,2,1)))))))</f>
        <v/>
      </c>
      <c r="N1305" s="37" t="str">
        <f>IF(Kundendaten!C1306="","",IF(K1305=-1,"",IF(K1305=0,0,IF(SUM(Einstellungen!$G$15,Einstellungen!$G$24,Einstellungen!$G$32)&lt;&gt;100,"—",ROUND((K1305*Einstellungen!$G$15+L1305*Einstellungen!$G$24+M1305*Einstellungen!$G$32)/100,1)))))</f>
        <v/>
      </c>
      <c r="O1305" s="37" t="str">
        <f>IF(Kundendaten!C1306="","",IF(K1305=-1,"⚠ Datenfehler",IF(K1305=0,"Inaktiv",IF(SUM(Einstellungen!$G$15,Einstellungen!$G$24,Einstellungen!$G$32)&lt;&gt;100,"—",IF(N1305&gt;=4,"Champion",IF(N1305&gt;=3,"Entwicklung",IF(N1305&gt;=2,"Gefährdet","Abwanderung")))))))</f>
        <v/>
      </c>
    </row>
    <row r="1306" spans="2:15" ht="14.25" customHeight="1" x14ac:dyDescent="0.35">
      <c r="B1306" s="37" t="str">
        <f>IF(Kundendaten!C1307="","",Kundendaten!B1307)</f>
        <v/>
      </c>
      <c r="C1306" s="38" t="str">
        <f>IF(Kundendaten!C1307="","",IF(Kundendaten!C1307="","",Kundendaten!C1307))</f>
        <v/>
      </c>
      <c r="D1306" s="38" t="str">
        <f>IF(Kundendaten!C1307="","",IF(Kundendaten!D1307="","",Kundendaten!D1307))</f>
        <v/>
      </c>
      <c r="E1306" s="38" t="str">
        <f>IF(Kundendaten!C1307="","",IF(Kundendaten!E1307="","",Kundendaten!E1307))</f>
        <v/>
      </c>
      <c r="F1306" s="38" t="str">
        <f>IF(Kundendaten!C1307="","",IF(Kundendaten!F1307="","",Kundendaten!F1307))</f>
        <v/>
      </c>
      <c r="G1306" s="37" t="str">
        <f>IF(Kundendaten!C1307="","",IF(Kundendaten!G1307="","",Kundendaten!G1307))</f>
        <v/>
      </c>
      <c r="H1306" s="38" t="str">
        <f>IF(Kundendaten!C1307="","",IF(Kundendaten!H1307="","",Kundendaten!H1307))</f>
        <v/>
      </c>
      <c r="I1306" s="37" t="str">
        <f>IF(Kundendaten!C1307="","",IF(Kundendaten!I1307="","",IF(OR(UPPER(Kundendaten!I1307)="D",UPPER(Kundendaten!I1307)="DE",UPPER(Kundendaten!I1307)="DEU",UPPER(Kundendaten!I1307)="DEUTSCHLAND",UPPER(Kundendaten!I1307)="GERMANY",UPPER(Kundendaten!I1307)="GER"),"",IFERROR(UPPER(VLOOKUP(UPPER(Kundendaten!I1307),Laendercodes!$A:$B,2,FALSE())),UPPER(Kundendaten!I1307)))))</f>
        <v/>
      </c>
      <c r="J1306" s="59" t="str">
        <f>IF(Kundendaten!C1307="","",Einstellungen!$C$9-Kundendaten!J1307)</f>
        <v/>
      </c>
      <c r="K1306" s="37" t="str">
        <f>IF(Kundendaten!C1307="","",IF(J1306&lt;0,-1,IF(J1306&gt;Einstellungen!$C$11,0,IF(J1306&lt;=Einstellungen!$D$15,5,IF(J1306&lt;=Einstellungen!$D$16,4,IF(J1306&lt;=Einstellungen!$D$17,3,IF(J1306&lt;=Einstellungen!$D$18,2,1)))))))</f>
        <v/>
      </c>
      <c r="L1306" s="37" t="str">
        <f>IF(Kundendaten!C1307="","",IF(J1306&lt;0,-1,IF(J1306&gt;Einstellungen!$C$11,0,IF(Kundendaten!K1307&gt;=Einstellungen!$C$24,5,IF(Kundendaten!K1307&gt;=Einstellungen!$C$25,4,IF(Kundendaten!K1307&gt;=Einstellungen!$C$26,3,IF(Kundendaten!K1307&gt;=Einstellungen!$C$27,2,1)))))))</f>
        <v/>
      </c>
      <c r="M1306" s="37" t="str">
        <f>IF(Kundendaten!C1307="","",IF(J1306&lt;0,-1,IF(J1306&gt;Einstellungen!$C$11,0,IF(Kundendaten!L1307&gt;=Einstellungen!$C$32,5,IF(Kundendaten!L1307&gt;=Einstellungen!$C$33,4,IF(Kundendaten!L1307&gt;=Einstellungen!$C$34,3,IF(Kundendaten!L1307&gt;=Einstellungen!$C$35,2,1)))))))</f>
        <v/>
      </c>
      <c r="N1306" s="37" t="str">
        <f>IF(Kundendaten!C1307="","",IF(K1306=-1,"",IF(K1306=0,0,IF(SUM(Einstellungen!$G$15,Einstellungen!$G$24,Einstellungen!$G$32)&lt;&gt;100,"—",ROUND((K1306*Einstellungen!$G$15+L1306*Einstellungen!$G$24+M1306*Einstellungen!$G$32)/100,1)))))</f>
        <v/>
      </c>
      <c r="O1306" s="37" t="str">
        <f>IF(Kundendaten!C1307="","",IF(K1306=-1,"⚠ Datenfehler",IF(K1306=0,"Inaktiv",IF(SUM(Einstellungen!$G$15,Einstellungen!$G$24,Einstellungen!$G$32)&lt;&gt;100,"—",IF(N1306&gt;=4,"Champion",IF(N1306&gt;=3,"Entwicklung",IF(N1306&gt;=2,"Gefährdet","Abwanderung")))))))</f>
        <v/>
      </c>
    </row>
    <row r="1307" spans="2:15" ht="14.25" customHeight="1" x14ac:dyDescent="0.35">
      <c r="B1307" s="37" t="str">
        <f>IF(Kundendaten!C1308="","",Kundendaten!B1308)</f>
        <v/>
      </c>
      <c r="C1307" s="38" t="str">
        <f>IF(Kundendaten!C1308="","",IF(Kundendaten!C1308="","",Kundendaten!C1308))</f>
        <v/>
      </c>
      <c r="D1307" s="38" t="str">
        <f>IF(Kundendaten!C1308="","",IF(Kundendaten!D1308="","",Kundendaten!D1308))</f>
        <v/>
      </c>
      <c r="E1307" s="38" t="str">
        <f>IF(Kundendaten!C1308="","",IF(Kundendaten!E1308="","",Kundendaten!E1308))</f>
        <v/>
      </c>
      <c r="F1307" s="38" t="str">
        <f>IF(Kundendaten!C1308="","",IF(Kundendaten!F1308="","",Kundendaten!F1308))</f>
        <v/>
      </c>
      <c r="G1307" s="37" t="str">
        <f>IF(Kundendaten!C1308="","",IF(Kundendaten!G1308="","",Kundendaten!G1308))</f>
        <v/>
      </c>
      <c r="H1307" s="38" t="str">
        <f>IF(Kundendaten!C1308="","",IF(Kundendaten!H1308="","",Kundendaten!H1308))</f>
        <v/>
      </c>
      <c r="I1307" s="37" t="str">
        <f>IF(Kundendaten!C1308="","",IF(Kundendaten!I1308="","",IF(OR(UPPER(Kundendaten!I1308)="D",UPPER(Kundendaten!I1308)="DE",UPPER(Kundendaten!I1308)="DEU",UPPER(Kundendaten!I1308)="DEUTSCHLAND",UPPER(Kundendaten!I1308)="GERMANY",UPPER(Kundendaten!I1308)="GER"),"",IFERROR(UPPER(VLOOKUP(UPPER(Kundendaten!I1308),Laendercodes!$A:$B,2,FALSE())),UPPER(Kundendaten!I1308)))))</f>
        <v/>
      </c>
      <c r="J1307" s="59" t="str">
        <f>IF(Kundendaten!C1308="","",Einstellungen!$C$9-Kundendaten!J1308)</f>
        <v/>
      </c>
      <c r="K1307" s="37" t="str">
        <f>IF(Kundendaten!C1308="","",IF(J1307&lt;0,-1,IF(J1307&gt;Einstellungen!$C$11,0,IF(J1307&lt;=Einstellungen!$D$15,5,IF(J1307&lt;=Einstellungen!$D$16,4,IF(J1307&lt;=Einstellungen!$D$17,3,IF(J1307&lt;=Einstellungen!$D$18,2,1)))))))</f>
        <v/>
      </c>
      <c r="L1307" s="37" t="str">
        <f>IF(Kundendaten!C1308="","",IF(J1307&lt;0,-1,IF(J1307&gt;Einstellungen!$C$11,0,IF(Kundendaten!K1308&gt;=Einstellungen!$C$24,5,IF(Kundendaten!K1308&gt;=Einstellungen!$C$25,4,IF(Kundendaten!K1308&gt;=Einstellungen!$C$26,3,IF(Kundendaten!K1308&gt;=Einstellungen!$C$27,2,1)))))))</f>
        <v/>
      </c>
      <c r="M1307" s="37" t="str">
        <f>IF(Kundendaten!C1308="","",IF(J1307&lt;0,-1,IF(J1307&gt;Einstellungen!$C$11,0,IF(Kundendaten!L1308&gt;=Einstellungen!$C$32,5,IF(Kundendaten!L1308&gt;=Einstellungen!$C$33,4,IF(Kundendaten!L1308&gt;=Einstellungen!$C$34,3,IF(Kundendaten!L1308&gt;=Einstellungen!$C$35,2,1)))))))</f>
        <v/>
      </c>
      <c r="N1307" s="37" t="str">
        <f>IF(Kundendaten!C1308="","",IF(K1307=-1,"",IF(K1307=0,0,IF(SUM(Einstellungen!$G$15,Einstellungen!$G$24,Einstellungen!$G$32)&lt;&gt;100,"—",ROUND((K1307*Einstellungen!$G$15+L1307*Einstellungen!$G$24+M1307*Einstellungen!$G$32)/100,1)))))</f>
        <v/>
      </c>
      <c r="O1307" s="37" t="str">
        <f>IF(Kundendaten!C1308="","",IF(K1307=-1,"⚠ Datenfehler",IF(K1307=0,"Inaktiv",IF(SUM(Einstellungen!$G$15,Einstellungen!$G$24,Einstellungen!$G$32)&lt;&gt;100,"—",IF(N1307&gt;=4,"Champion",IF(N1307&gt;=3,"Entwicklung",IF(N1307&gt;=2,"Gefährdet","Abwanderung")))))))</f>
        <v/>
      </c>
    </row>
    <row r="1308" spans="2:15" ht="14.25" customHeight="1" x14ac:dyDescent="0.35">
      <c r="B1308" s="37" t="str">
        <f>IF(Kundendaten!C1309="","",Kundendaten!B1309)</f>
        <v/>
      </c>
      <c r="C1308" s="38" t="str">
        <f>IF(Kundendaten!C1309="","",IF(Kundendaten!C1309="","",Kundendaten!C1309))</f>
        <v/>
      </c>
      <c r="D1308" s="38" t="str">
        <f>IF(Kundendaten!C1309="","",IF(Kundendaten!D1309="","",Kundendaten!D1309))</f>
        <v/>
      </c>
      <c r="E1308" s="38" t="str">
        <f>IF(Kundendaten!C1309="","",IF(Kundendaten!E1309="","",Kundendaten!E1309))</f>
        <v/>
      </c>
      <c r="F1308" s="38" t="str">
        <f>IF(Kundendaten!C1309="","",IF(Kundendaten!F1309="","",Kundendaten!F1309))</f>
        <v/>
      </c>
      <c r="G1308" s="37" t="str">
        <f>IF(Kundendaten!C1309="","",IF(Kundendaten!G1309="","",Kundendaten!G1309))</f>
        <v/>
      </c>
      <c r="H1308" s="38" t="str">
        <f>IF(Kundendaten!C1309="","",IF(Kundendaten!H1309="","",Kundendaten!H1309))</f>
        <v/>
      </c>
      <c r="I1308" s="37" t="str">
        <f>IF(Kundendaten!C1309="","",IF(Kundendaten!I1309="","",IF(OR(UPPER(Kundendaten!I1309)="D",UPPER(Kundendaten!I1309)="DE",UPPER(Kundendaten!I1309)="DEU",UPPER(Kundendaten!I1309)="DEUTSCHLAND",UPPER(Kundendaten!I1309)="GERMANY",UPPER(Kundendaten!I1309)="GER"),"",IFERROR(UPPER(VLOOKUP(UPPER(Kundendaten!I1309),Laendercodes!$A:$B,2,FALSE())),UPPER(Kundendaten!I1309)))))</f>
        <v/>
      </c>
      <c r="J1308" s="59" t="str">
        <f>IF(Kundendaten!C1309="","",Einstellungen!$C$9-Kundendaten!J1309)</f>
        <v/>
      </c>
      <c r="K1308" s="37" t="str">
        <f>IF(Kundendaten!C1309="","",IF(J1308&lt;0,-1,IF(J1308&gt;Einstellungen!$C$11,0,IF(J1308&lt;=Einstellungen!$D$15,5,IF(J1308&lt;=Einstellungen!$D$16,4,IF(J1308&lt;=Einstellungen!$D$17,3,IF(J1308&lt;=Einstellungen!$D$18,2,1)))))))</f>
        <v/>
      </c>
      <c r="L1308" s="37" t="str">
        <f>IF(Kundendaten!C1309="","",IF(J1308&lt;0,-1,IF(J1308&gt;Einstellungen!$C$11,0,IF(Kundendaten!K1309&gt;=Einstellungen!$C$24,5,IF(Kundendaten!K1309&gt;=Einstellungen!$C$25,4,IF(Kundendaten!K1309&gt;=Einstellungen!$C$26,3,IF(Kundendaten!K1309&gt;=Einstellungen!$C$27,2,1)))))))</f>
        <v/>
      </c>
      <c r="M1308" s="37" t="str">
        <f>IF(Kundendaten!C1309="","",IF(J1308&lt;0,-1,IF(J1308&gt;Einstellungen!$C$11,0,IF(Kundendaten!L1309&gt;=Einstellungen!$C$32,5,IF(Kundendaten!L1309&gt;=Einstellungen!$C$33,4,IF(Kundendaten!L1309&gt;=Einstellungen!$C$34,3,IF(Kundendaten!L1309&gt;=Einstellungen!$C$35,2,1)))))))</f>
        <v/>
      </c>
      <c r="N1308" s="37" t="str">
        <f>IF(Kundendaten!C1309="","",IF(K1308=-1,"",IF(K1308=0,0,IF(SUM(Einstellungen!$G$15,Einstellungen!$G$24,Einstellungen!$G$32)&lt;&gt;100,"—",ROUND((K1308*Einstellungen!$G$15+L1308*Einstellungen!$G$24+M1308*Einstellungen!$G$32)/100,1)))))</f>
        <v/>
      </c>
      <c r="O1308" s="37" t="str">
        <f>IF(Kundendaten!C1309="","",IF(K1308=-1,"⚠ Datenfehler",IF(K1308=0,"Inaktiv",IF(SUM(Einstellungen!$G$15,Einstellungen!$G$24,Einstellungen!$G$32)&lt;&gt;100,"—",IF(N1308&gt;=4,"Champion",IF(N1308&gt;=3,"Entwicklung",IF(N1308&gt;=2,"Gefährdet","Abwanderung")))))))</f>
        <v/>
      </c>
    </row>
    <row r="1309" spans="2:15" ht="14.25" customHeight="1" x14ac:dyDescent="0.35">
      <c r="B1309" s="37" t="str">
        <f>IF(Kundendaten!C1310="","",Kundendaten!B1310)</f>
        <v/>
      </c>
      <c r="C1309" s="38" t="str">
        <f>IF(Kundendaten!C1310="","",IF(Kundendaten!C1310="","",Kundendaten!C1310))</f>
        <v/>
      </c>
      <c r="D1309" s="38" t="str">
        <f>IF(Kundendaten!C1310="","",IF(Kundendaten!D1310="","",Kundendaten!D1310))</f>
        <v/>
      </c>
      <c r="E1309" s="38" t="str">
        <f>IF(Kundendaten!C1310="","",IF(Kundendaten!E1310="","",Kundendaten!E1310))</f>
        <v/>
      </c>
      <c r="F1309" s="38" t="str">
        <f>IF(Kundendaten!C1310="","",IF(Kundendaten!F1310="","",Kundendaten!F1310))</f>
        <v/>
      </c>
      <c r="G1309" s="37" t="str">
        <f>IF(Kundendaten!C1310="","",IF(Kundendaten!G1310="","",Kundendaten!G1310))</f>
        <v/>
      </c>
      <c r="H1309" s="38" t="str">
        <f>IF(Kundendaten!C1310="","",IF(Kundendaten!H1310="","",Kundendaten!H1310))</f>
        <v/>
      </c>
      <c r="I1309" s="37" t="str">
        <f>IF(Kundendaten!C1310="","",IF(Kundendaten!I1310="","",IF(OR(UPPER(Kundendaten!I1310)="D",UPPER(Kundendaten!I1310)="DE",UPPER(Kundendaten!I1310)="DEU",UPPER(Kundendaten!I1310)="DEUTSCHLAND",UPPER(Kundendaten!I1310)="GERMANY",UPPER(Kundendaten!I1310)="GER"),"",IFERROR(UPPER(VLOOKUP(UPPER(Kundendaten!I1310),Laendercodes!$A:$B,2,FALSE())),UPPER(Kundendaten!I1310)))))</f>
        <v/>
      </c>
      <c r="J1309" s="59" t="str">
        <f>IF(Kundendaten!C1310="","",Einstellungen!$C$9-Kundendaten!J1310)</f>
        <v/>
      </c>
      <c r="K1309" s="37" t="str">
        <f>IF(Kundendaten!C1310="","",IF(J1309&lt;0,-1,IF(J1309&gt;Einstellungen!$C$11,0,IF(J1309&lt;=Einstellungen!$D$15,5,IF(J1309&lt;=Einstellungen!$D$16,4,IF(J1309&lt;=Einstellungen!$D$17,3,IF(J1309&lt;=Einstellungen!$D$18,2,1)))))))</f>
        <v/>
      </c>
      <c r="L1309" s="37" t="str">
        <f>IF(Kundendaten!C1310="","",IF(J1309&lt;0,-1,IF(J1309&gt;Einstellungen!$C$11,0,IF(Kundendaten!K1310&gt;=Einstellungen!$C$24,5,IF(Kundendaten!K1310&gt;=Einstellungen!$C$25,4,IF(Kundendaten!K1310&gt;=Einstellungen!$C$26,3,IF(Kundendaten!K1310&gt;=Einstellungen!$C$27,2,1)))))))</f>
        <v/>
      </c>
      <c r="M1309" s="37" t="str">
        <f>IF(Kundendaten!C1310="","",IF(J1309&lt;0,-1,IF(J1309&gt;Einstellungen!$C$11,0,IF(Kundendaten!L1310&gt;=Einstellungen!$C$32,5,IF(Kundendaten!L1310&gt;=Einstellungen!$C$33,4,IF(Kundendaten!L1310&gt;=Einstellungen!$C$34,3,IF(Kundendaten!L1310&gt;=Einstellungen!$C$35,2,1)))))))</f>
        <v/>
      </c>
      <c r="N1309" s="37" t="str">
        <f>IF(Kundendaten!C1310="","",IF(K1309=-1,"",IF(K1309=0,0,IF(SUM(Einstellungen!$G$15,Einstellungen!$G$24,Einstellungen!$G$32)&lt;&gt;100,"—",ROUND((K1309*Einstellungen!$G$15+L1309*Einstellungen!$G$24+M1309*Einstellungen!$G$32)/100,1)))))</f>
        <v/>
      </c>
      <c r="O1309" s="37" t="str">
        <f>IF(Kundendaten!C1310="","",IF(K1309=-1,"⚠ Datenfehler",IF(K1309=0,"Inaktiv",IF(SUM(Einstellungen!$G$15,Einstellungen!$G$24,Einstellungen!$G$32)&lt;&gt;100,"—",IF(N1309&gt;=4,"Champion",IF(N1309&gt;=3,"Entwicklung",IF(N1309&gt;=2,"Gefährdet","Abwanderung")))))))</f>
        <v/>
      </c>
    </row>
    <row r="1310" spans="2:15" ht="14.25" customHeight="1" x14ac:dyDescent="0.35">
      <c r="B1310" s="37" t="str">
        <f>IF(Kundendaten!C1311="","",Kundendaten!B1311)</f>
        <v/>
      </c>
      <c r="C1310" s="38" t="str">
        <f>IF(Kundendaten!C1311="","",IF(Kundendaten!C1311="","",Kundendaten!C1311))</f>
        <v/>
      </c>
      <c r="D1310" s="38" t="str">
        <f>IF(Kundendaten!C1311="","",IF(Kundendaten!D1311="","",Kundendaten!D1311))</f>
        <v/>
      </c>
      <c r="E1310" s="38" t="str">
        <f>IF(Kundendaten!C1311="","",IF(Kundendaten!E1311="","",Kundendaten!E1311))</f>
        <v/>
      </c>
      <c r="F1310" s="38" t="str">
        <f>IF(Kundendaten!C1311="","",IF(Kundendaten!F1311="","",Kundendaten!F1311))</f>
        <v/>
      </c>
      <c r="G1310" s="37" t="str">
        <f>IF(Kundendaten!C1311="","",IF(Kundendaten!G1311="","",Kundendaten!G1311))</f>
        <v/>
      </c>
      <c r="H1310" s="38" t="str">
        <f>IF(Kundendaten!C1311="","",IF(Kundendaten!H1311="","",Kundendaten!H1311))</f>
        <v/>
      </c>
      <c r="I1310" s="37" t="str">
        <f>IF(Kundendaten!C1311="","",IF(Kundendaten!I1311="","",IF(OR(UPPER(Kundendaten!I1311)="D",UPPER(Kundendaten!I1311)="DE",UPPER(Kundendaten!I1311)="DEU",UPPER(Kundendaten!I1311)="DEUTSCHLAND",UPPER(Kundendaten!I1311)="GERMANY",UPPER(Kundendaten!I1311)="GER"),"",IFERROR(UPPER(VLOOKUP(UPPER(Kundendaten!I1311),Laendercodes!$A:$B,2,FALSE())),UPPER(Kundendaten!I1311)))))</f>
        <v/>
      </c>
      <c r="J1310" s="59" t="str">
        <f>IF(Kundendaten!C1311="","",Einstellungen!$C$9-Kundendaten!J1311)</f>
        <v/>
      </c>
      <c r="K1310" s="37" t="str">
        <f>IF(Kundendaten!C1311="","",IF(J1310&lt;0,-1,IF(J1310&gt;Einstellungen!$C$11,0,IF(J1310&lt;=Einstellungen!$D$15,5,IF(J1310&lt;=Einstellungen!$D$16,4,IF(J1310&lt;=Einstellungen!$D$17,3,IF(J1310&lt;=Einstellungen!$D$18,2,1)))))))</f>
        <v/>
      </c>
      <c r="L1310" s="37" t="str">
        <f>IF(Kundendaten!C1311="","",IF(J1310&lt;0,-1,IF(J1310&gt;Einstellungen!$C$11,0,IF(Kundendaten!K1311&gt;=Einstellungen!$C$24,5,IF(Kundendaten!K1311&gt;=Einstellungen!$C$25,4,IF(Kundendaten!K1311&gt;=Einstellungen!$C$26,3,IF(Kundendaten!K1311&gt;=Einstellungen!$C$27,2,1)))))))</f>
        <v/>
      </c>
      <c r="M1310" s="37" t="str">
        <f>IF(Kundendaten!C1311="","",IF(J1310&lt;0,-1,IF(J1310&gt;Einstellungen!$C$11,0,IF(Kundendaten!L1311&gt;=Einstellungen!$C$32,5,IF(Kundendaten!L1311&gt;=Einstellungen!$C$33,4,IF(Kundendaten!L1311&gt;=Einstellungen!$C$34,3,IF(Kundendaten!L1311&gt;=Einstellungen!$C$35,2,1)))))))</f>
        <v/>
      </c>
      <c r="N1310" s="37" t="str">
        <f>IF(Kundendaten!C1311="","",IF(K1310=-1,"",IF(K1310=0,0,IF(SUM(Einstellungen!$G$15,Einstellungen!$G$24,Einstellungen!$G$32)&lt;&gt;100,"—",ROUND((K1310*Einstellungen!$G$15+L1310*Einstellungen!$G$24+M1310*Einstellungen!$G$32)/100,1)))))</f>
        <v/>
      </c>
      <c r="O1310" s="37" t="str">
        <f>IF(Kundendaten!C1311="","",IF(K1310=-1,"⚠ Datenfehler",IF(K1310=0,"Inaktiv",IF(SUM(Einstellungen!$G$15,Einstellungen!$G$24,Einstellungen!$G$32)&lt;&gt;100,"—",IF(N1310&gt;=4,"Champion",IF(N1310&gt;=3,"Entwicklung",IF(N1310&gt;=2,"Gefährdet","Abwanderung")))))))</f>
        <v/>
      </c>
    </row>
    <row r="1311" spans="2:15" ht="14.25" customHeight="1" x14ac:dyDescent="0.35">
      <c r="B1311" s="37" t="str">
        <f>IF(Kundendaten!C1312="","",Kundendaten!B1312)</f>
        <v/>
      </c>
      <c r="C1311" s="38" t="str">
        <f>IF(Kundendaten!C1312="","",IF(Kundendaten!C1312="","",Kundendaten!C1312))</f>
        <v/>
      </c>
      <c r="D1311" s="38" t="str">
        <f>IF(Kundendaten!C1312="","",IF(Kundendaten!D1312="","",Kundendaten!D1312))</f>
        <v/>
      </c>
      <c r="E1311" s="38" t="str">
        <f>IF(Kundendaten!C1312="","",IF(Kundendaten!E1312="","",Kundendaten!E1312))</f>
        <v/>
      </c>
      <c r="F1311" s="38" t="str">
        <f>IF(Kundendaten!C1312="","",IF(Kundendaten!F1312="","",Kundendaten!F1312))</f>
        <v/>
      </c>
      <c r="G1311" s="37" t="str">
        <f>IF(Kundendaten!C1312="","",IF(Kundendaten!G1312="","",Kundendaten!G1312))</f>
        <v/>
      </c>
      <c r="H1311" s="38" t="str">
        <f>IF(Kundendaten!C1312="","",IF(Kundendaten!H1312="","",Kundendaten!H1312))</f>
        <v/>
      </c>
      <c r="I1311" s="37" t="str">
        <f>IF(Kundendaten!C1312="","",IF(Kundendaten!I1312="","",IF(OR(UPPER(Kundendaten!I1312)="D",UPPER(Kundendaten!I1312)="DE",UPPER(Kundendaten!I1312)="DEU",UPPER(Kundendaten!I1312)="DEUTSCHLAND",UPPER(Kundendaten!I1312)="GERMANY",UPPER(Kundendaten!I1312)="GER"),"",IFERROR(UPPER(VLOOKUP(UPPER(Kundendaten!I1312),Laendercodes!$A:$B,2,FALSE())),UPPER(Kundendaten!I1312)))))</f>
        <v/>
      </c>
      <c r="J1311" s="59" t="str">
        <f>IF(Kundendaten!C1312="","",Einstellungen!$C$9-Kundendaten!J1312)</f>
        <v/>
      </c>
      <c r="K1311" s="37" t="str">
        <f>IF(Kundendaten!C1312="","",IF(J1311&lt;0,-1,IF(J1311&gt;Einstellungen!$C$11,0,IF(J1311&lt;=Einstellungen!$D$15,5,IF(J1311&lt;=Einstellungen!$D$16,4,IF(J1311&lt;=Einstellungen!$D$17,3,IF(J1311&lt;=Einstellungen!$D$18,2,1)))))))</f>
        <v/>
      </c>
      <c r="L1311" s="37" t="str">
        <f>IF(Kundendaten!C1312="","",IF(J1311&lt;0,-1,IF(J1311&gt;Einstellungen!$C$11,0,IF(Kundendaten!K1312&gt;=Einstellungen!$C$24,5,IF(Kundendaten!K1312&gt;=Einstellungen!$C$25,4,IF(Kundendaten!K1312&gt;=Einstellungen!$C$26,3,IF(Kundendaten!K1312&gt;=Einstellungen!$C$27,2,1)))))))</f>
        <v/>
      </c>
      <c r="M1311" s="37" t="str">
        <f>IF(Kundendaten!C1312="","",IF(J1311&lt;0,-1,IF(J1311&gt;Einstellungen!$C$11,0,IF(Kundendaten!L1312&gt;=Einstellungen!$C$32,5,IF(Kundendaten!L1312&gt;=Einstellungen!$C$33,4,IF(Kundendaten!L1312&gt;=Einstellungen!$C$34,3,IF(Kundendaten!L1312&gt;=Einstellungen!$C$35,2,1)))))))</f>
        <v/>
      </c>
      <c r="N1311" s="37" t="str">
        <f>IF(Kundendaten!C1312="","",IF(K1311=-1,"",IF(K1311=0,0,IF(SUM(Einstellungen!$G$15,Einstellungen!$G$24,Einstellungen!$G$32)&lt;&gt;100,"—",ROUND((K1311*Einstellungen!$G$15+L1311*Einstellungen!$G$24+M1311*Einstellungen!$G$32)/100,1)))))</f>
        <v/>
      </c>
      <c r="O1311" s="37" t="str">
        <f>IF(Kundendaten!C1312="","",IF(K1311=-1,"⚠ Datenfehler",IF(K1311=0,"Inaktiv",IF(SUM(Einstellungen!$G$15,Einstellungen!$G$24,Einstellungen!$G$32)&lt;&gt;100,"—",IF(N1311&gt;=4,"Champion",IF(N1311&gt;=3,"Entwicklung",IF(N1311&gt;=2,"Gefährdet","Abwanderung")))))))</f>
        <v/>
      </c>
    </row>
    <row r="1312" spans="2:15" ht="14.25" customHeight="1" x14ac:dyDescent="0.35">
      <c r="B1312" s="37" t="str">
        <f>IF(Kundendaten!C1313="","",Kundendaten!B1313)</f>
        <v/>
      </c>
      <c r="C1312" s="38" t="str">
        <f>IF(Kundendaten!C1313="","",IF(Kundendaten!C1313="","",Kundendaten!C1313))</f>
        <v/>
      </c>
      <c r="D1312" s="38" t="str">
        <f>IF(Kundendaten!C1313="","",IF(Kundendaten!D1313="","",Kundendaten!D1313))</f>
        <v/>
      </c>
      <c r="E1312" s="38" t="str">
        <f>IF(Kundendaten!C1313="","",IF(Kundendaten!E1313="","",Kundendaten!E1313))</f>
        <v/>
      </c>
      <c r="F1312" s="38" t="str">
        <f>IF(Kundendaten!C1313="","",IF(Kundendaten!F1313="","",Kundendaten!F1313))</f>
        <v/>
      </c>
      <c r="G1312" s="37" t="str">
        <f>IF(Kundendaten!C1313="","",IF(Kundendaten!G1313="","",Kundendaten!G1313))</f>
        <v/>
      </c>
      <c r="H1312" s="38" t="str">
        <f>IF(Kundendaten!C1313="","",IF(Kundendaten!H1313="","",Kundendaten!H1313))</f>
        <v/>
      </c>
      <c r="I1312" s="37" t="str">
        <f>IF(Kundendaten!C1313="","",IF(Kundendaten!I1313="","",IF(OR(UPPER(Kundendaten!I1313)="D",UPPER(Kundendaten!I1313)="DE",UPPER(Kundendaten!I1313)="DEU",UPPER(Kundendaten!I1313)="DEUTSCHLAND",UPPER(Kundendaten!I1313)="GERMANY",UPPER(Kundendaten!I1313)="GER"),"",IFERROR(UPPER(VLOOKUP(UPPER(Kundendaten!I1313),Laendercodes!$A:$B,2,FALSE())),UPPER(Kundendaten!I1313)))))</f>
        <v/>
      </c>
      <c r="J1312" s="59" t="str">
        <f>IF(Kundendaten!C1313="","",Einstellungen!$C$9-Kundendaten!J1313)</f>
        <v/>
      </c>
      <c r="K1312" s="37" t="str">
        <f>IF(Kundendaten!C1313="","",IF(J1312&lt;0,-1,IF(J1312&gt;Einstellungen!$C$11,0,IF(J1312&lt;=Einstellungen!$D$15,5,IF(J1312&lt;=Einstellungen!$D$16,4,IF(J1312&lt;=Einstellungen!$D$17,3,IF(J1312&lt;=Einstellungen!$D$18,2,1)))))))</f>
        <v/>
      </c>
      <c r="L1312" s="37" t="str">
        <f>IF(Kundendaten!C1313="","",IF(J1312&lt;0,-1,IF(J1312&gt;Einstellungen!$C$11,0,IF(Kundendaten!K1313&gt;=Einstellungen!$C$24,5,IF(Kundendaten!K1313&gt;=Einstellungen!$C$25,4,IF(Kundendaten!K1313&gt;=Einstellungen!$C$26,3,IF(Kundendaten!K1313&gt;=Einstellungen!$C$27,2,1)))))))</f>
        <v/>
      </c>
      <c r="M1312" s="37" t="str">
        <f>IF(Kundendaten!C1313="","",IF(J1312&lt;0,-1,IF(J1312&gt;Einstellungen!$C$11,0,IF(Kundendaten!L1313&gt;=Einstellungen!$C$32,5,IF(Kundendaten!L1313&gt;=Einstellungen!$C$33,4,IF(Kundendaten!L1313&gt;=Einstellungen!$C$34,3,IF(Kundendaten!L1313&gt;=Einstellungen!$C$35,2,1)))))))</f>
        <v/>
      </c>
      <c r="N1312" s="37" t="str">
        <f>IF(Kundendaten!C1313="","",IF(K1312=-1,"",IF(K1312=0,0,IF(SUM(Einstellungen!$G$15,Einstellungen!$G$24,Einstellungen!$G$32)&lt;&gt;100,"—",ROUND((K1312*Einstellungen!$G$15+L1312*Einstellungen!$G$24+M1312*Einstellungen!$G$32)/100,1)))))</f>
        <v/>
      </c>
      <c r="O1312" s="37" t="str">
        <f>IF(Kundendaten!C1313="","",IF(K1312=-1,"⚠ Datenfehler",IF(K1312=0,"Inaktiv",IF(SUM(Einstellungen!$G$15,Einstellungen!$G$24,Einstellungen!$G$32)&lt;&gt;100,"—",IF(N1312&gt;=4,"Champion",IF(N1312&gt;=3,"Entwicklung",IF(N1312&gt;=2,"Gefährdet","Abwanderung")))))))</f>
        <v/>
      </c>
    </row>
    <row r="1313" spans="2:15" ht="14.25" customHeight="1" x14ac:dyDescent="0.35">
      <c r="B1313" s="37" t="str">
        <f>IF(Kundendaten!C1314="","",Kundendaten!B1314)</f>
        <v/>
      </c>
      <c r="C1313" s="38" t="str">
        <f>IF(Kundendaten!C1314="","",IF(Kundendaten!C1314="","",Kundendaten!C1314))</f>
        <v/>
      </c>
      <c r="D1313" s="38" t="str">
        <f>IF(Kundendaten!C1314="","",IF(Kundendaten!D1314="","",Kundendaten!D1314))</f>
        <v/>
      </c>
      <c r="E1313" s="38" t="str">
        <f>IF(Kundendaten!C1314="","",IF(Kundendaten!E1314="","",Kundendaten!E1314))</f>
        <v/>
      </c>
      <c r="F1313" s="38" t="str">
        <f>IF(Kundendaten!C1314="","",IF(Kundendaten!F1314="","",Kundendaten!F1314))</f>
        <v/>
      </c>
      <c r="G1313" s="37" t="str">
        <f>IF(Kundendaten!C1314="","",IF(Kundendaten!G1314="","",Kundendaten!G1314))</f>
        <v/>
      </c>
      <c r="H1313" s="38" t="str">
        <f>IF(Kundendaten!C1314="","",IF(Kundendaten!H1314="","",Kundendaten!H1314))</f>
        <v/>
      </c>
      <c r="I1313" s="37" t="str">
        <f>IF(Kundendaten!C1314="","",IF(Kundendaten!I1314="","",IF(OR(UPPER(Kundendaten!I1314)="D",UPPER(Kundendaten!I1314)="DE",UPPER(Kundendaten!I1314)="DEU",UPPER(Kundendaten!I1314)="DEUTSCHLAND",UPPER(Kundendaten!I1314)="GERMANY",UPPER(Kundendaten!I1314)="GER"),"",IFERROR(UPPER(VLOOKUP(UPPER(Kundendaten!I1314),Laendercodes!$A:$B,2,FALSE())),UPPER(Kundendaten!I1314)))))</f>
        <v/>
      </c>
      <c r="J1313" s="59" t="str">
        <f>IF(Kundendaten!C1314="","",Einstellungen!$C$9-Kundendaten!J1314)</f>
        <v/>
      </c>
      <c r="K1313" s="37" t="str">
        <f>IF(Kundendaten!C1314="","",IF(J1313&lt;0,-1,IF(J1313&gt;Einstellungen!$C$11,0,IF(J1313&lt;=Einstellungen!$D$15,5,IF(J1313&lt;=Einstellungen!$D$16,4,IF(J1313&lt;=Einstellungen!$D$17,3,IF(J1313&lt;=Einstellungen!$D$18,2,1)))))))</f>
        <v/>
      </c>
      <c r="L1313" s="37" t="str">
        <f>IF(Kundendaten!C1314="","",IF(J1313&lt;0,-1,IF(J1313&gt;Einstellungen!$C$11,0,IF(Kundendaten!K1314&gt;=Einstellungen!$C$24,5,IF(Kundendaten!K1314&gt;=Einstellungen!$C$25,4,IF(Kundendaten!K1314&gt;=Einstellungen!$C$26,3,IF(Kundendaten!K1314&gt;=Einstellungen!$C$27,2,1)))))))</f>
        <v/>
      </c>
      <c r="M1313" s="37" t="str">
        <f>IF(Kundendaten!C1314="","",IF(J1313&lt;0,-1,IF(J1313&gt;Einstellungen!$C$11,0,IF(Kundendaten!L1314&gt;=Einstellungen!$C$32,5,IF(Kundendaten!L1314&gt;=Einstellungen!$C$33,4,IF(Kundendaten!L1314&gt;=Einstellungen!$C$34,3,IF(Kundendaten!L1314&gt;=Einstellungen!$C$35,2,1)))))))</f>
        <v/>
      </c>
      <c r="N1313" s="37" t="str">
        <f>IF(Kundendaten!C1314="","",IF(K1313=-1,"",IF(K1313=0,0,IF(SUM(Einstellungen!$G$15,Einstellungen!$G$24,Einstellungen!$G$32)&lt;&gt;100,"—",ROUND((K1313*Einstellungen!$G$15+L1313*Einstellungen!$G$24+M1313*Einstellungen!$G$32)/100,1)))))</f>
        <v/>
      </c>
      <c r="O1313" s="37" t="str">
        <f>IF(Kundendaten!C1314="","",IF(K1313=-1,"⚠ Datenfehler",IF(K1313=0,"Inaktiv",IF(SUM(Einstellungen!$G$15,Einstellungen!$G$24,Einstellungen!$G$32)&lt;&gt;100,"—",IF(N1313&gt;=4,"Champion",IF(N1313&gt;=3,"Entwicklung",IF(N1313&gt;=2,"Gefährdet","Abwanderung")))))))</f>
        <v/>
      </c>
    </row>
    <row r="1314" spans="2:15" ht="14.25" customHeight="1" x14ac:dyDescent="0.35">
      <c r="B1314" s="37" t="str">
        <f>IF(Kundendaten!C1315="","",Kundendaten!B1315)</f>
        <v/>
      </c>
      <c r="C1314" s="38" t="str">
        <f>IF(Kundendaten!C1315="","",IF(Kundendaten!C1315="","",Kundendaten!C1315))</f>
        <v/>
      </c>
      <c r="D1314" s="38" t="str">
        <f>IF(Kundendaten!C1315="","",IF(Kundendaten!D1315="","",Kundendaten!D1315))</f>
        <v/>
      </c>
      <c r="E1314" s="38" t="str">
        <f>IF(Kundendaten!C1315="","",IF(Kundendaten!E1315="","",Kundendaten!E1315))</f>
        <v/>
      </c>
      <c r="F1314" s="38" t="str">
        <f>IF(Kundendaten!C1315="","",IF(Kundendaten!F1315="","",Kundendaten!F1315))</f>
        <v/>
      </c>
      <c r="G1314" s="37" t="str">
        <f>IF(Kundendaten!C1315="","",IF(Kundendaten!G1315="","",Kundendaten!G1315))</f>
        <v/>
      </c>
      <c r="H1314" s="38" t="str">
        <f>IF(Kundendaten!C1315="","",IF(Kundendaten!H1315="","",Kundendaten!H1315))</f>
        <v/>
      </c>
      <c r="I1314" s="37" t="str">
        <f>IF(Kundendaten!C1315="","",IF(Kundendaten!I1315="","",IF(OR(UPPER(Kundendaten!I1315)="D",UPPER(Kundendaten!I1315)="DE",UPPER(Kundendaten!I1315)="DEU",UPPER(Kundendaten!I1315)="DEUTSCHLAND",UPPER(Kundendaten!I1315)="GERMANY",UPPER(Kundendaten!I1315)="GER"),"",IFERROR(UPPER(VLOOKUP(UPPER(Kundendaten!I1315),Laendercodes!$A:$B,2,FALSE())),UPPER(Kundendaten!I1315)))))</f>
        <v/>
      </c>
      <c r="J1314" s="59" t="str">
        <f>IF(Kundendaten!C1315="","",Einstellungen!$C$9-Kundendaten!J1315)</f>
        <v/>
      </c>
      <c r="K1314" s="37" t="str">
        <f>IF(Kundendaten!C1315="","",IF(J1314&lt;0,-1,IF(J1314&gt;Einstellungen!$C$11,0,IF(J1314&lt;=Einstellungen!$D$15,5,IF(J1314&lt;=Einstellungen!$D$16,4,IF(J1314&lt;=Einstellungen!$D$17,3,IF(J1314&lt;=Einstellungen!$D$18,2,1)))))))</f>
        <v/>
      </c>
      <c r="L1314" s="37" t="str">
        <f>IF(Kundendaten!C1315="","",IF(J1314&lt;0,-1,IF(J1314&gt;Einstellungen!$C$11,0,IF(Kundendaten!K1315&gt;=Einstellungen!$C$24,5,IF(Kundendaten!K1315&gt;=Einstellungen!$C$25,4,IF(Kundendaten!K1315&gt;=Einstellungen!$C$26,3,IF(Kundendaten!K1315&gt;=Einstellungen!$C$27,2,1)))))))</f>
        <v/>
      </c>
      <c r="M1314" s="37" t="str">
        <f>IF(Kundendaten!C1315="","",IF(J1314&lt;0,-1,IF(J1314&gt;Einstellungen!$C$11,0,IF(Kundendaten!L1315&gt;=Einstellungen!$C$32,5,IF(Kundendaten!L1315&gt;=Einstellungen!$C$33,4,IF(Kundendaten!L1315&gt;=Einstellungen!$C$34,3,IF(Kundendaten!L1315&gt;=Einstellungen!$C$35,2,1)))))))</f>
        <v/>
      </c>
      <c r="N1314" s="37" t="str">
        <f>IF(Kundendaten!C1315="","",IF(K1314=-1,"",IF(K1314=0,0,IF(SUM(Einstellungen!$G$15,Einstellungen!$G$24,Einstellungen!$G$32)&lt;&gt;100,"—",ROUND((K1314*Einstellungen!$G$15+L1314*Einstellungen!$G$24+M1314*Einstellungen!$G$32)/100,1)))))</f>
        <v/>
      </c>
      <c r="O1314" s="37" t="str">
        <f>IF(Kundendaten!C1315="","",IF(K1314=-1,"⚠ Datenfehler",IF(K1314=0,"Inaktiv",IF(SUM(Einstellungen!$G$15,Einstellungen!$G$24,Einstellungen!$G$32)&lt;&gt;100,"—",IF(N1314&gt;=4,"Champion",IF(N1314&gt;=3,"Entwicklung",IF(N1314&gt;=2,"Gefährdet","Abwanderung")))))))</f>
        <v/>
      </c>
    </row>
    <row r="1315" spans="2:15" ht="14.25" customHeight="1" x14ac:dyDescent="0.35">
      <c r="B1315" s="37" t="str">
        <f>IF(Kundendaten!C1316="","",Kundendaten!B1316)</f>
        <v/>
      </c>
      <c r="C1315" s="38" t="str">
        <f>IF(Kundendaten!C1316="","",IF(Kundendaten!C1316="","",Kundendaten!C1316))</f>
        <v/>
      </c>
      <c r="D1315" s="38" t="str">
        <f>IF(Kundendaten!C1316="","",IF(Kundendaten!D1316="","",Kundendaten!D1316))</f>
        <v/>
      </c>
      <c r="E1315" s="38" t="str">
        <f>IF(Kundendaten!C1316="","",IF(Kundendaten!E1316="","",Kundendaten!E1316))</f>
        <v/>
      </c>
      <c r="F1315" s="38" t="str">
        <f>IF(Kundendaten!C1316="","",IF(Kundendaten!F1316="","",Kundendaten!F1316))</f>
        <v/>
      </c>
      <c r="G1315" s="37" t="str">
        <f>IF(Kundendaten!C1316="","",IF(Kundendaten!G1316="","",Kundendaten!G1316))</f>
        <v/>
      </c>
      <c r="H1315" s="38" t="str">
        <f>IF(Kundendaten!C1316="","",IF(Kundendaten!H1316="","",Kundendaten!H1316))</f>
        <v/>
      </c>
      <c r="I1315" s="37" t="str">
        <f>IF(Kundendaten!C1316="","",IF(Kundendaten!I1316="","",IF(OR(UPPER(Kundendaten!I1316)="D",UPPER(Kundendaten!I1316)="DE",UPPER(Kundendaten!I1316)="DEU",UPPER(Kundendaten!I1316)="DEUTSCHLAND",UPPER(Kundendaten!I1316)="GERMANY",UPPER(Kundendaten!I1316)="GER"),"",IFERROR(UPPER(VLOOKUP(UPPER(Kundendaten!I1316),Laendercodes!$A:$B,2,FALSE())),UPPER(Kundendaten!I1316)))))</f>
        <v/>
      </c>
      <c r="J1315" s="59" t="str">
        <f>IF(Kundendaten!C1316="","",Einstellungen!$C$9-Kundendaten!J1316)</f>
        <v/>
      </c>
      <c r="K1315" s="37" t="str">
        <f>IF(Kundendaten!C1316="","",IF(J1315&lt;0,-1,IF(J1315&gt;Einstellungen!$C$11,0,IF(J1315&lt;=Einstellungen!$D$15,5,IF(J1315&lt;=Einstellungen!$D$16,4,IF(J1315&lt;=Einstellungen!$D$17,3,IF(J1315&lt;=Einstellungen!$D$18,2,1)))))))</f>
        <v/>
      </c>
      <c r="L1315" s="37" t="str">
        <f>IF(Kundendaten!C1316="","",IF(J1315&lt;0,-1,IF(J1315&gt;Einstellungen!$C$11,0,IF(Kundendaten!K1316&gt;=Einstellungen!$C$24,5,IF(Kundendaten!K1316&gt;=Einstellungen!$C$25,4,IF(Kundendaten!K1316&gt;=Einstellungen!$C$26,3,IF(Kundendaten!K1316&gt;=Einstellungen!$C$27,2,1)))))))</f>
        <v/>
      </c>
      <c r="M1315" s="37" t="str">
        <f>IF(Kundendaten!C1316="","",IF(J1315&lt;0,-1,IF(J1315&gt;Einstellungen!$C$11,0,IF(Kundendaten!L1316&gt;=Einstellungen!$C$32,5,IF(Kundendaten!L1316&gt;=Einstellungen!$C$33,4,IF(Kundendaten!L1316&gt;=Einstellungen!$C$34,3,IF(Kundendaten!L1316&gt;=Einstellungen!$C$35,2,1)))))))</f>
        <v/>
      </c>
      <c r="N1315" s="37" t="str">
        <f>IF(Kundendaten!C1316="","",IF(K1315=-1,"",IF(K1315=0,0,IF(SUM(Einstellungen!$G$15,Einstellungen!$G$24,Einstellungen!$G$32)&lt;&gt;100,"—",ROUND((K1315*Einstellungen!$G$15+L1315*Einstellungen!$G$24+M1315*Einstellungen!$G$32)/100,1)))))</f>
        <v/>
      </c>
      <c r="O1315" s="37" t="str">
        <f>IF(Kundendaten!C1316="","",IF(K1315=-1,"⚠ Datenfehler",IF(K1315=0,"Inaktiv",IF(SUM(Einstellungen!$G$15,Einstellungen!$G$24,Einstellungen!$G$32)&lt;&gt;100,"—",IF(N1315&gt;=4,"Champion",IF(N1315&gt;=3,"Entwicklung",IF(N1315&gt;=2,"Gefährdet","Abwanderung")))))))</f>
        <v/>
      </c>
    </row>
    <row r="1316" spans="2:15" ht="14.25" customHeight="1" x14ac:dyDescent="0.35">
      <c r="B1316" s="37" t="str">
        <f>IF(Kundendaten!C1317="","",Kundendaten!B1317)</f>
        <v/>
      </c>
      <c r="C1316" s="38" t="str">
        <f>IF(Kundendaten!C1317="","",IF(Kundendaten!C1317="","",Kundendaten!C1317))</f>
        <v/>
      </c>
      <c r="D1316" s="38" t="str">
        <f>IF(Kundendaten!C1317="","",IF(Kundendaten!D1317="","",Kundendaten!D1317))</f>
        <v/>
      </c>
      <c r="E1316" s="38" t="str">
        <f>IF(Kundendaten!C1317="","",IF(Kundendaten!E1317="","",Kundendaten!E1317))</f>
        <v/>
      </c>
      <c r="F1316" s="38" t="str">
        <f>IF(Kundendaten!C1317="","",IF(Kundendaten!F1317="","",Kundendaten!F1317))</f>
        <v/>
      </c>
      <c r="G1316" s="37" t="str">
        <f>IF(Kundendaten!C1317="","",IF(Kundendaten!G1317="","",Kundendaten!G1317))</f>
        <v/>
      </c>
      <c r="H1316" s="38" t="str">
        <f>IF(Kundendaten!C1317="","",IF(Kundendaten!H1317="","",Kundendaten!H1317))</f>
        <v/>
      </c>
      <c r="I1316" s="37" t="str">
        <f>IF(Kundendaten!C1317="","",IF(Kundendaten!I1317="","",IF(OR(UPPER(Kundendaten!I1317)="D",UPPER(Kundendaten!I1317)="DE",UPPER(Kundendaten!I1317)="DEU",UPPER(Kundendaten!I1317)="DEUTSCHLAND",UPPER(Kundendaten!I1317)="GERMANY",UPPER(Kundendaten!I1317)="GER"),"",IFERROR(UPPER(VLOOKUP(UPPER(Kundendaten!I1317),Laendercodes!$A:$B,2,FALSE())),UPPER(Kundendaten!I1317)))))</f>
        <v/>
      </c>
      <c r="J1316" s="59" t="str">
        <f>IF(Kundendaten!C1317="","",Einstellungen!$C$9-Kundendaten!J1317)</f>
        <v/>
      </c>
      <c r="K1316" s="37" t="str">
        <f>IF(Kundendaten!C1317="","",IF(J1316&lt;0,-1,IF(J1316&gt;Einstellungen!$C$11,0,IF(J1316&lt;=Einstellungen!$D$15,5,IF(J1316&lt;=Einstellungen!$D$16,4,IF(J1316&lt;=Einstellungen!$D$17,3,IF(J1316&lt;=Einstellungen!$D$18,2,1)))))))</f>
        <v/>
      </c>
      <c r="L1316" s="37" t="str">
        <f>IF(Kundendaten!C1317="","",IF(J1316&lt;0,-1,IF(J1316&gt;Einstellungen!$C$11,0,IF(Kundendaten!K1317&gt;=Einstellungen!$C$24,5,IF(Kundendaten!K1317&gt;=Einstellungen!$C$25,4,IF(Kundendaten!K1317&gt;=Einstellungen!$C$26,3,IF(Kundendaten!K1317&gt;=Einstellungen!$C$27,2,1)))))))</f>
        <v/>
      </c>
      <c r="M1316" s="37" t="str">
        <f>IF(Kundendaten!C1317="","",IF(J1316&lt;0,-1,IF(J1316&gt;Einstellungen!$C$11,0,IF(Kundendaten!L1317&gt;=Einstellungen!$C$32,5,IF(Kundendaten!L1317&gt;=Einstellungen!$C$33,4,IF(Kundendaten!L1317&gt;=Einstellungen!$C$34,3,IF(Kundendaten!L1317&gt;=Einstellungen!$C$35,2,1)))))))</f>
        <v/>
      </c>
      <c r="N1316" s="37" t="str">
        <f>IF(Kundendaten!C1317="","",IF(K1316=-1,"",IF(K1316=0,0,IF(SUM(Einstellungen!$G$15,Einstellungen!$G$24,Einstellungen!$G$32)&lt;&gt;100,"—",ROUND((K1316*Einstellungen!$G$15+L1316*Einstellungen!$G$24+M1316*Einstellungen!$G$32)/100,1)))))</f>
        <v/>
      </c>
      <c r="O1316" s="37" t="str">
        <f>IF(Kundendaten!C1317="","",IF(K1316=-1,"⚠ Datenfehler",IF(K1316=0,"Inaktiv",IF(SUM(Einstellungen!$G$15,Einstellungen!$G$24,Einstellungen!$G$32)&lt;&gt;100,"—",IF(N1316&gt;=4,"Champion",IF(N1316&gt;=3,"Entwicklung",IF(N1316&gt;=2,"Gefährdet","Abwanderung")))))))</f>
        <v/>
      </c>
    </row>
    <row r="1317" spans="2:15" ht="14.25" customHeight="1" x14ac:dyDescent="0.35">
      <c r="B1317" s="37" t="str">
        <f>IF(Kundendaten!C1318="","",Kundendaten!B1318)</f>
        <v/>
      </c>
      <c r="C1317" s="38" t="str">
        <f>IF(Kundendaten!C1318="","",IF(Kundendaten!C1318="","",Kundendaten!C1318))</f>
        <v/>
      </c>
      <c r="D1317" s="38" t="str">
        <f>IF(Kundendaten!C1318="","",IF(Kundendaten!D1318="","",Kundendaten!D1318))</f>
        <v/>
      </c>
      <c r="E1317" s="38" t="str">
        <f>IF(Kundendaten!C1318="","",IF(Kundendaten!E1318="","",Kundendaten!E1318))</f>
        <v/>
      </c>
      <c r="F1317" s="38" t="str">
        <f>IF(Kundendaten!C1318="","",IF(Kundendaten!F1318="","",Kundendaten!F1318))</f>
        <v/>
      </c>
      <c r="G1317" s="37" t="str">
        <f>IF(Kundendaten!C1318="","",IF(Kundendaten!G1318="","",Kundendaten!G1318))</f>
        <v/>
      </c>
      <c r="H1317" s="38" t="str">
        <f>IF(Kundendaten!C1318="","",IF(Kundendaten!H1318="","",Kundendaten!H1318))</f>
        <v/>
      </c>
      <c r="I1317" s="37" t="str">
        <f>IF(Kundendaten!C1318="","",IF(Kundendaten!I1318="","",IF(OR(UPPER(Kundendaten!I1318)="D",UPPER(Kundendaten!I1318)="DE",UPPER(Kundendaten!I1318)="DEU",UPPER(Kundendaten!I1318)="DEUTSCHLAND",UPPER(Kundendaten!I1318)="GERMANY",UPPER(Kundendaten!I1318)="GER"),"",IFERROR(UPPER(VLOOKUP(UPPER(Kundendaten!I1318),Laendercodes!$A:$B,2,FALSE())),UPPER(Kundendaten!I1318)))))</f>
        <v/>
      </c>
      <c r="J1317" s="59" t="str">
        <f>IF(Kundendaten!C1318="","",Einstellungen!$C$9-Kundendaten!J1318)</f>
        <v/>
      </c>
      <c r="K1317" s="37" t="str">
        <f>IF(Kundendaten!C1318="","",IF(J1317&lt;0,-1,IF(J1317&gt;Einstellungen!$C$11,0,IF(J1317&lt;=Einstellungen!$D$15,5,IF(J1317&lt;=Einstellungen!$D$16,4,IF(J1317&lt;=Einstellungen!$D$17,3,IF(J1317&lt;=Einstellungen!$D$18,2,1)))))))</f>
        <v/>
      </c>
      <c r="L1317" s="37" t="str">
        <f>IF(Kundendaten!C1318="","",IF(J1317&lt;0,-1,IF(J1317&gt;Einstellungen!$C$11,0,IF(Kundendaten!K1318&gt;=Einstellungen!$C$24,5,IF(Kundendaten!K1318&gt;=Einstellungen!$C$25,4,IF(Kundendaten!K1318&gt;=Einstellungen!$C$26,3,IF(Kundendaten!K1318&gt;=Einstellungen!$C$27,2,1)))))))</f>
        <v/>
      </c>
      <c r="M1317" s="37" t="str">
        <f>IF(Kundendaten!C1318="","",IF(J1317&lt;0,-1,IF(J1317&gt;Einstellungen!$C$11,0,IF(Kundendaten!L1318&gt;=Einstellungen!$C$32,5,IF(Kundendaten!L1318&gt;=Einstellungen!$C$33,4,IF(Kundendaten!L1318&gt;=Einstellungen!$C$34,3,IF(Kundendaten!L1318&gt;=Einstellungen!$C$35,2,1)))))))</f>
        <v/>
      </c>
      <c r="N1317" s="37" t="str">
        <f>IF(Kundendaten!C1318="","",IF(K1317=-1,"",IF(K1317=0,0,IF(SUM(Einstellungen!$G$15,Einstellungen!$G$24,Einstellungen!$G$32)&lt;&gt;100,"—",ROUND((K1317*Einstellungen!$G$15+L1317*Einstellungen!$G$24+M1317*Einstellungen!$G$32)/100,1)))))</f>
        <v/>
      </c>
      <c r="O1317" s="37" t="str">
        <f>IF(Kundendaten!C1318="","",IF(K1317=-1,"⚠ Datenfehler",IF(K1317=0,"Inaktiv",IF(SUM(Einstellungen!$G$15,Einstellungen!$G$24,Einstellungen!$G$32)&lt;&gt;100,"—",IF(N1317&gt;=4,"Champion",IF(N1317&gt;=3,"Entwicklung",IF(N1317&gt;=2,"Gefährdet","Abwanderung")))))))</f>
        <v/>
      </c>
    </row>
    <row r="1318" spans="2:15" ht="14.25" customHeight="1" x14ac:dyDescent="0.35">
      <c r="B1318" s="37" t="str">
        <f>IF(Kundendaten!C1319="","",Kundendaten!B1319)</f>
        <v/>
      </c>
      <c r="C1318" s="38" t="str">
        <f>IF(Kundendaten!C1319="","",IF(Kundendaten!C1319="","",Kundendaten!C1319))</f>
        <v/>
      </c>
      <c r="D1318" s="38" t="str">
        <f>IF(Kundendaten!C1319="","",IF(Kundendaten!D1319="","",Kundendaten!D1319))</f>
        <v/>
      </c>
      <c r="E1318" s="38" t="str">
        <f>IF(Kundendaten!C1319="","",IF(Kundendaten!E1319="","",Kundendaten!E1319))</f>
        <v/>
      </c>
      <c r="F1318" s="38" t="str">
        <f>IF(Kundendaten!C1319="","",IF(Kundendaten!F1319="","",Kundendaten!F1319))</f>
        <v/>
      </c>
      <c r="G1318" s="37" t="str">
        <f>IF(Kundendaten!C1319="","",IF(Kundendaten!G1319="","",Kundendaten!G1319))</f>
        <v/>
      </c>
      <c r="H1318" s="38" t="str">
        <f>IF(Kundendaten!C1319="","",IF(Kundendaten!H1319="","",Kundendaten!H1319))</f>
        <v/>
      </c>
      <c r="I1318" s="37" t="str">
        <f>IF(Kundendaten!C1319="","",IF(Kundendaten!I1319="","",IF(OR(UPPER(Kundendaten!I1319)="D",UPPER(Kundendaten!I1319)="DE",UPPER(Kundendaten!I1319)="DEU",UPPER(Kundendaten!I1319)="DEUTSCHLAND",UPPER(Kundendaten!I1319)="GERMANY",UPPER(Kundendaten!I1319)="GER"),"",IFERROR(UPPER(VLOOKUP(UPPER(Kundendaten!I1319),Laendercodes!$A:$B,2,FALSE())),UPPER(Kundendaten!I1319)))))</f>
        <v/>
      </c>
      <c r="J1318" s="59" t="str">
        <f>IF(Kundendaten!C1319="","",Einstellungen!$C$9-Kundendaten!J1319)</f>
        <v/>
      </c>
      <c r="K1318" s="37" t="str">
        <f>IF(Kundendaten!C1319="","",IF(J1318&lt;0,-1,IF(J1318&gt;Einstellungen!$C$11,0,IF(J1318&lt;=Einstellungen!$D$15,5,IF(J1318&lt;=Einstellungen!$D$16,4,IF(J1318&lt;=Einstellungen!$D$17,3,IF(J1318&lt;=Einstellungen!$D$18,2,1)))))))</f>
        <v/>
      </c>
      <c r="L1318" s="37" t="str">
        <f>IF(Kundendaten!C1319="","",IF(J1318&lt;0,-1,IF(J1318&gt;Einstellungen!$C$11,0,IF(Kundendaten!K1319&gt;=Einstellungen!$C$24,5,IF(Kundendaten!K1319&gt;=Einstellungen!$C$25,4,IF(Kundendaten!K1319&gt;=Einstellungen!$C$26,3,IF(Kundendaten!K1319&gt;=Einstellungen!$C$27,2,1)))))))</f>
        <v/>
      </c>
      <c r="M1318" s="37" t="str">
        <f>IF(Kundendaten!C1319="","",IF(J1318&lt;0,-1,IF(J1318&gt;Einstellungen!$C$11,0,IF(Kundendaten!L1319&gt;=Einstellungen!$C$32,5,IF(Kundendaten!L1319&gt;=Einstellungen!$C$33,4,IF(Kundendaten!L1319&gt;=Einstellungen!$C$34,3,IF(Kundendaten!L1319&gt;=Einstellungen!$C$35,2,1)))))))</f>
        <v/>
      </c>
      <c r="N1318" s="37" t="str">
        <f>IF(Kundendaten!C1319="","",IF(K1318=-1,"",IF(K1318=0,0,IF(SUM(Einstellungen!$G$15,Einstellungen!$G$24,Einstellungen!$G$32)&lt;&gt;100,"—",ROUND((K1318*Einstellungen!$G$15+L1318*Einstellungen!$G$24+M1318*Einstellungen!$G$32)/100,1)))))</f>
        <v/>
      </c>
      <c r="O1318" s="37" t="str">
        <f>IF(Kundendaten!C1319="","",IF(K1318=-1,"⚠ Datenfehler",IF(K1318=0,"Inaktiv",IF(SUM(Einstellungen!$G$15,Einstellungen!$G$24,Einstellungen!$G$32)&lt;&gt;100,"—",IF(N1318&gt;=4,"Champion",IF(N1318&gt;=3,"Entwicklung",IF(N1318&gt;=2,"Gefährdet","Abwanderung")))))))</f>
        <v/>
      </c>
    </row>
    <row r="1319" spans="2:15" ht="14.25" customHeight="1" x14ac:dyDescent="0.35">
      <c r="B1319" s="37" t="str">
        <f>IF(Kundendaten!C1320="","",Kundendaten!B1320)</f>
        <v/>
      </c>
      <c r="C1319" s="38" t="str">
        <f>IF(Kundendaten!C1320="","",IF(Kundendaten!C1320="","",Kundendaten!C1320))</f>
        <v/>
      </c>
      <c r="D1319" s="38" t="str">
        <f>IF(Kundendaten!C1320="","",IF(Kundendaten!D1320="","",Kundendaten!D1320))</f>
        <v/>
      </c>
      <c r="E1319" s="38" t="str">
        <f>IF(Kundendaten!C1320="","",IF(Kundendaten!E1320="","",Kundendaten!E1320))</f>
        <v/>
      </c>
      <c r="F1319" s="38" t="str">
        <f>IF(Kundendaten!C1320="","",IF(Kundendaten!F1320="","",Kundendaten!F1320))</f>
        <v/>
      </c>
      <c r="G1319" s="37" t="str">
        <f>IF(Kundendaten!C1320="","",IF(Kundendaten!G1320="","",Kundendaten!G1320))</f>
        <v/>
      </c>
      <c r="H1319" s="38" t="str">
        <f>IF(Kundendaten!C1320="","",IF(Kundendaten!H1320="","",Kundendaten!H1320))</f>
        <v/>
      </c>
      <c r="I1319" s="37" t="str">
        <f>IF(Kundendaten!C1320="","",IF(Kundendaten!I1320="","",IF(OR(UPPER(Kundendaten!I1320)="D",UPPER(Kundendaten!I1320)="DE",UPPER(Kundendaten!I1320)="DEU",UPPER(Kundendaten!I1320)="DEUTSCHLAND",UPPER(Kundendaten!I1320)="GERMANY",UPPER(Kundendaten!I1320)="GER"),"",IFERROR(UPPER(VLOOKUP(UPPER(Kundendaten!I1320),Laendercodes!$A:$B,2,FALSE())),UPPER(Kundendaten!I1320)))))</f>
        <v/>
      </c>
      <c r="J1319" s="59" t="str">
        <f>IF(Kundendaten!C1320="","",Einstellungen!$C$9-Kundendaten!J1320)</f>
        <v/>
      </c>
      <c r="K1319" s="37" t="str">
        <f>IF(Kundendaten!C1320="","",IF(J1319&lt;0,-1,IF(J1319&gt;Einstellungen!$C$11,0,IF(J1319&lt;=Einstellungen!$D$15,5,IF(J1319&lt;=Einstellungen!$D$16,4,IF(J1319&lt;=Einstellungen!$D$17,3,IF(J1319&lt;=Einstellungen!$D$18,2,1)))))))</f>
        <v/>
      </c>
      <c r="L1319" s="37" t="str">
        <f>IF(Kundendaten!C1320="","",IF(J1319&lt;0,-1,IF(J1319&gt;Einstellungen!$C$11,0,IF(Kundendaten!K1320&gt;=Einstellungen!$C$24,5,IF(Kundendaten!K1320&gt;=Einstellungen!$C$25,4,IF(Kundendaten!K1320&gt;=Einstellungen!$C$26,3,IF(Kundendaten!K1320&gt;=Einstellungen!$C$27,2,1)))))))</f>
        <v/>
      </c>
      <c r="M1319" s="37" t="str">
        <f>IF(Kundendaten!C1320="","",IF(J1319&lt;0,-1,IF(J1319&gt;Einstellungen!$C$11,0,IF(Kundendaten!L1320&gt;=Einstellungen!$C$32,5,IF(Kundendaten!L1320&gt;=Einstellungen!$C$33,4,IF(Kundendaten!L1320&gt;=Einstellungen!$C$34,3,IF(Kundendaten!L1320&gt;=Einstellungen!$C$35,2,1)))))))</f>
        <v/>
      </c>
      <c r="N1319" s="37" t="str">
        <f>IF(Kundendaten!C1320="","",IF(K1319=-1,"",IF(K1319=0,0,IF(SUM(Einstellungen!$G$15,Einstellungen!$G$24,Einstellungen!$G$32)&lt;&gt;100,"—",ROUND((K1319*Einstellungen!$G$15+L1319*Einstellungen!$G$24+M1319*Einstellungen!$G$32)/100,1)))))</f>
        <v/>
      </c>
      <c r="O1319" s="37" t="str">
        <f>IF(Kundendaten!C1320="","",IF(K1319=-1,"⚠ Datenfehler",IF(K1319=0,"Inaktiv",IF(SUM(Einstellungen!$G$15,Einstellungen!$G$24,Einstellungen!$G$32)&lt;&gt;100,"—",IF(N1319&gt;=4,"Champion",IF(N1319&gt;=3,"Entwicklung",IF(N1319&gt;=2,"Gefährdet","Abwanderung")))))))</f>
        <v/>
      </c>
    </row>
    <row r="1320" spans="2:15" ht="14.25" customHeight="1" x14ac:dyDescent="0.35">
      <c r="B1320" s="37" t="str">
        <f>IF(Kundendaten!C1321="","",Kundendaten!B1321)</f>
        <v/>
      </c>
      <c r="C1320" s="38" t="str">
        <f>IF(Kundendaten!C1321="","",IF(Kundendaten!C1321="","",Kundendaten!C1321))</f>
        <v/>
      </c>
      <c r="D1320" s="38" t="str">
        <f>IF(Kundendaten!C1321="","",IF(Kundendaten!D1321="","",Kundendaten!D1321))</f>
        <v/>
      </c>
      <c r="E1320" s="38" t="str">
        <f>IF(Kundendaten!C1321="","",IF(Kundendaten!E1321="","",Kundendaten!E1321))</f>
        <v/>
      </c>
      <c r="F1320" s="38" t="str">
        <f>IF(Kundendaten!C1321="","",IF(Kundendaten!F1321="","",Kundendaten!F1321))</f>
        <v/>
      </c>
      <c r="G1320" s="37" t="str">
        <f>IF(Kundendaten!C1321="","",IF(Kundendaten!G1321="","",Kundendaten!G1321))</f>
        <v/>
      </c>
      <c r="H1320" s="38" t="str">
        <f>IF(Kundendaten!C1321="","",IF(Kundendaten!H1321="","",Kundendaten!H1321))</f>
        <v/>
      </c>
      <c r="I1320" s="37" t="str">
        <f>IF(Kundendaten!C1321="","",IF(Kundendaten!I1321="","",IF(OR(UPPER(Kundendaten!I1321)="D",UPPER(Kundendaten!I1321)="DE",UPPER(Kundendaten!I1321)="DEU",UPPER(Kundendaten!I1321)="DEUTSCHLAND",UPPER(Kundendaten!I1321)="GERMANY",UPPER(Kundendaten!I1321)="GER"),"",IFERROR(UPPER(VLOOKUP(UPPER(Kundendaten!I1321),Laendercodes!$A:$B,2,FALSE())),UPPER(Kundendaten!I1321)))))</f>
        <v/>
      </c>
      <c r="J1320" s="59" t="str">
        <f>IF(Kundendaten!C1321="","",Einstellungen!$C$9-Kundendaten!J1321)</f>
        <v/>
      </c>
      <c r="K1320" s="37" t="str">
        <f>IF(Kundendaten!C1321="","",IF(J1320&lt;0,-1,IF(J1320&gt;Einstellungen!$C$11,0,IF(J1320&lt;=Einstellungen!$D$15,5,IF(J1320&lt;=Einstellungen!$D$16,4,IF(J1320&lt;=Einstellungen!$D$17,3,IF(J1320&lt;=Einstellungen!$D$18,2,1)))))))</f>
        <v/>
      </c>
      <c r="L1320" s="37" t="str">
        <f>IF(Kundendaten!C1321="","",IF(J1320&lt;0,-1,IF(J1320&gt;Einstellungen!$C$11,0,IF(Kundendaten!K1321&gt;=Einstellungen!$C$24,5,IF(Kundendaten!K1321&gt;=Einstellungen!$C$25,4,IF(Kundendaten!K1321&gt;=Einstellungen!$C$26,3,IF(Kundendaten!K1321&gt;=Einstellungen!$C$27,2,1)))))))</f>
        <v/>
      </c>
      <c r="M1320" s="37" t="str">
        <f>IF(Kundendaten!C1321="","",IF(J1320&lt;0,-1,IF(J1320&gt;Einstellungen!$C$11,0,IF(Kundendaten!L1321&gt;=Einstellungen!$C$32,5,IF(Kundendaten!L1321&gt;=Einstellungen!$C$33,4,IF(Kundendaten!L1321&gt;=Einstellungen!$C$34,3,IF(Kundendaten!L1321&gt;=Einstellungen!$C$35,2,1)))))))</f>
        <v/>
      </c>
      <c r="N1320" s="37" t="str">
        <f>IF(Kundendaten!C1321="","",IF(K1320=-1,"",IF(K1320=0,0,IF(SUM(Einstellungen!$G$15,Einstellungen!$G$24,Einstellungen!$G$32)&lt;&gt;100,"—",ROUND((K1320*Einstellungen!$G$15+L1320*Einstellungen!$G$24+M1320*Einstellungen!$G$32)/100,1)))))</f>
        <v/>
      </c>
      <c r="O1320" s="37" t="str">
        <f>IF(Kundendaten!C1321="","",IF(K1320=-1,"⚠ Datenfehler",IF(K1320=0,"Inaktiv",IF(SUM(Einstellungen!$G$15,Einstellungen!$G$24,Einstellungen!$G$32)&lt;&gt;100,"—",IF(N1320&gt;=4,"Champion",IF(N1320&gt;=3,"Entwicklung",IF(N1320&gt;=2,"Gefährdet","Abwanderung")))))))</f>
        <v/>
      </c>
    </row>
    <row r="1321" spans="2:15" ht="14.25" customHeight="1" x14ac:dyDescent="0.35">
      <c r="B1321" s="37" t="str">
        <f>IF(Kundendaten!C1322="","",Kundendaten!B1322)</f>
        <v/>
      </c>
      <c r="C1321" s="38" t="str">
        <f>IF(Kundendaten!C1322="","",IF(Kundendaten!C1322="","",Kundendaten!C1322))</f>
        <v/>
      </c>
      <c r="D1321" s="38" t="str">
        <f>IF(Kundendaten!C1322="","",IF(Kundendaten!D1322="","",Kundendaten!D1322))</f>
        <v/>
      </c>
      <c r="E1321" s="38" t="str">
        <f>IF(Kundendaten!C1322="","",IF(Kundendaten!E1322="","",Kundendaten!E1322))</f>
        <v/>
      </c>
      <c r="F1321" s="38" t="str">
        <f>IF(Kundendaten!C1322="","",IF(Kundendaten!F1322="","",Kundendaten!F1322))</f>
        <v/>
      </c>
      <c r="G1321" s="37" t="str">
        <f>IF(Kundendaten!C1322="","",IF(Kundendaten!G1322="","",Kundendaten!G1322))</f>
        <v/>
      </c>
      <c r="H1321" s="38" t="str">
        <f>IF(Kundendaten!C1322="","",IF(Kundendaten!H1322="","",Kundendaten!H1322))</f>
        <v/>
      </c>
      <c r="I1321" s="37" t="str">
        <f>IF(Kundendaten!C1322="","",IF(Kundendaten!I1322="","",IF(OR(UPPER(Kundendaten!I1322)="D",UPPER(Kundendaten!I1322)="DE",UPPER(Kundendaten!I1322)="DEU",UPPER(Kundendaten!I1322)="DEUTSCHLAND",UPPER(Kundendaten!I1322)="GERMANY",UPPER(Kundendaten!I1322)="GER"),"",IFERROR(UPPER(VLOOKUP(UPPER(Kundendaten!I1322),Laendercodes!$A:$B,2,FALSE())),UPPER(Kundendaten!I1322)))))</f>
        <v/>
      </c>
      <c r="J1321" s="59" t="str">
        <f>IF(Kundendaten!C1322="","",Einstellungen!$C$9-Kundendaten!J1322)</f>
        <v/>
      </c>
      <c r="K1321" s="37" t="str">
        <f>IF(Kundendaten!C1322="","",IF(J1321&lt;0,-1,IF(J1321&gt;Einstellungen!$C$11,0,IF(J1321&lt;=Einstellungen!$D$15,5,IF(J1321&lt;=Einstellungen!$D$16,4,IF(J1321&lt;=Einstellungen!$D$17,3,IF(J1321&lt;=Einstellungen!$D$18,2,1)))))))</f>
        <v/>
      </c>
      <c r="L1321" s="37" t="str">
        <f>IF(Kundendaten!C1322="","",IF(J1321&lt;0,-1,IF(J1321&gt;Einstellungen!$C$11,0,IF(Kundendaten!K1322&gt;=Einstellungen!$C$24,5,IF(Kundendaten!K1322&gt;=Einstellungen!$C$25,4,IF(Kundendaten!K1322&gt;=Einstellungen!$C$26,3,IF(Kundendaten!K1322&gt;=Einstellungen!$C$27,2,1)))))))</f>
        <v/>
      </c>
      <c r="M1321" s="37" t="str">
        <f>IF(Kundendaten!C1322="","",IF(J1321&lt;0,-1,IF(J1321&gt;Einstellungen!$C$11,0,IF(Kundendaten!L1322&gt;=Einstellungen!$C$32,5,IF(Kundendaten!L1322&gt;=Einstellungen!$C$33,4,IF(Kundendaten!L1322&gt;=Einstellungen!$C$34,3,IF(Kundendaten!L1322&gt;=Einstellungen!$C$35,2,1)))))))</f>
        <v/>
      </c>
      <c r="N1321" s="37" t="str">
        <f>IF(Kundendaten!C1322="","",IF(K1321=-1,"",IF(K1321=0,0,IF(SUM(Einstellungen!$G$15,Einstellungen!$G$24,Einstellungen!$G$32)&lt;&gt;100,"—",ROUND((K1321*Einstellungen!$G$15+L1321*Einstellungen!$G$24+M1321*Einstellungen!$G$32)/100,1)))))</f>
        <v/>
      </c>
      <c r="O1321" s="37" t="str">
        <f>IF(Kundendaten!C1322="","",IF(K1321=-1,"⚠ Datenfehler",IF(K1321=0,"Inaktiv",IF(SUM(Einstellungen!$G$15,Einstellungen!$G$24,Einstellungen!$G$32)&lt;&gt;100,"—",IF(N1321&gt;=4,"Champion",IF(N1321&gt;=3,"Entwicklung",IF(N1321&gt;=2,"Gefährdet","Abwanderung")))))))</f>
        <v/>
      </c>
    </row>
    <row r="1322" spans="2:15" ht="14.25" customHeight="1" x14ac:dyDescent="0.35">
      <c r="B1322" s="37" t="str">
        <f>IF(Kundendaten!C1323="","",Kundendaten!B1323)</f>
        <v/>
      </c>
      <c r="C1322" s="38" t="str">
        <f>IF(Kundendaten!C1323="","",IF(Kundendaten!C1323="","",Kundendaten!C1323))</f>
        <v/>
      </c>
      <c r="D1322" s="38" t="str">
        <f>IF(Kundendaten!C1323="","",IF(Kundendaten!D1323="","",Kundendaten!D1323))</f>
        <v/>
      </c>
      <c r="E1322" s="38" t="str">
        <f>IF(Kundendaten!C1323="","",IF(Kundendaten!E1323="","",Kundendaten!E1323))</f>
        <v/>
      </c>
      <c r="F1322" s="38" t="str">
        <f>IF(Kundendaten!C1323="","",IF(Kundendaten!F1323="","",Kundendaten!F1323))</f>
        <v/>
      </c>
      <c r="G1322" s="37" t="str">
        <f>IF(Kundendaten!C1323="","",IF(Kundendaten!G1323="","",Kundendaten!G1323))</f>
        <v/>
      </c>
      <c r="H1322" s="38" t="str">
        <f>IF(Kundendaten!C1323="","",IF(Kundendaten!H1323="","",Kundendaten!H1323))</f>
        <v/>
      </c>
      <c r="I1322" s="37" t="str">
        <f>IF(Kundendaten!C1323="","",IF(Kundendaten!I1323="","",IF(OR(UPPER(Kundendaten!I1323)="D",UPPER(Kundendaten!I1323)="DE",UPPER(Kundendaten!I1323)="DEU",UPPER(Kundendaten!I1323)="DEUTSCHLAND",UPPER(Kundendaten!I1323)="GERMANY",UPPER(Kundendaten!I1323)="GER"),"",IFERROR(UPPER(VLOOKUP(UPPER(Kundendaten!I1323),Laendercodes!$A:$B,2,FALSE())),UPPER(Kundendaten!I1323)))))</f>
        <v/>
      </c>
      <c r="J1322" s="59" t="str">
        <f>IF(Kundendaten!C1323="","",Einstellungen!$C$9-Kundendaten!J1323)</f>
        <v/>
      </c>
      <c r="K1322" s="37" t="str">
        <f>IF(Kundendaten!C1323="","",IF(J1322&lt;0,-1,IF(J1322&gt;Einstellungen!$C$11,0,IF(J1322&lt;=Einstellungen!$D$15,5,IF(J1322&lt;=Einstellungen!$D$16,4,IF(J1322&lt;=Einstellungen!$D$17,3,IF(J1322&lt;=Einstellungen!$D$18,2,1)))))))</f>
        <v/>
      </c>
      <c r="L1322" s="37" t="str">
        <f>IF(Kundendaten!C1323="","",IF(J1322&lt;0,-1,IF(J1322&gt;Einstellungen!$C$11,0,IF(Kundendaten!K1323&gt;=Einstellungen!$C$24,5,IF(Kundendaten!K1323&gt;=Einstellungen!$C$25,4,IF(Kundendaten!K1323&gt;=Einstellungen!$C$26,3,IF(Kundendaten!K1323&gt;=Einstellungen!$C$27,2,1)))))))</f>
        <v/>
      </c>
      <c r="M1322" s="37" t="str">
        <f>IF(Kundendaten!C1323="","",IF(J1322&lt;0,-1,IF(J1322&gt;Einstellungen!$C$11,0,IF(Kundendaten!L1323&gt;=Einstellungen!$C$32,5,IF(Kundendaten!L1323&gt;=Einstellungen!$C$33,4,IF(Kundendaten!L1323&gt;=Einstellungen!$C$34,3,IF(Kundendaten!L1323&gt;=Einstellungen!$C$35,2,1)))))))</f>
        <v/>
      </c>
      <c r="N1322" s="37" t="str">
        <f>IF(Kundendaten!C1323="","",IF(K1322=-1,"",IF(K1322=0,0,IF(SUM(Einstellungen!$G$15,Einstellungen!$G$24,Einstellungen!$G$32)&lt;&gt;100,"—",ROUND((K1322*Einstellungen!$G$15+L1322*Einstellungen!$G$24+M1322*Einstellungen!$G$32)/100,1)))))</f>
        <v/>
      </c>
      <c r="O1322" s="37" t="str">
        <f>IF(Kundendaten!C1323="","",IF(K1322=-1,"⚠ Datenfehler",IF(K1322=0,"Inaktiv",IF(SUM(Einstellungen!$G$15,Einstellungen!$G$24,Einstellungen!$G$32)&lt;&gt;100,"—",IF(N1322&gt;=4,"Champion",IF(N1322&gt;=3,"Entwicklung",IF(N1322&gt;=2,"Gefährdet","Abwanderung")))))))</f>
        <v/>
      </c>
    </row>
    <row r="1323" spans="2:15" ht="14.25" customHeight="1" x14ac:dyDescent="0.35">
      <c r="B1323" s="37" t="str">
        <f>IF(Kundendaten!C1324="","",Kundendaten!B1324)</f>
        <v/>
      </c>
      <c r="C1323" s="38" t="str">
        <f>IF(Kundendaten!C1324="","",IF(Kundendaten!C1324="","",Kundendaten!C1324))</f>
        <v/>
      </c>
      <c r="D1323" s="38" t="str">
        <f>IF(Kundendaten!C1324="","",IF(Kundendaten!D1324="","",Kundendaten!D1324))</f>
        <v/>
      </c>
      <c r="E1323" s="38" t="str">
        <f>IF(Kundendaten!C1324="","",IF(Kundendaten!E1324="","",Kundendaten!E1324))</f>
        <v/>
      </c>
      <c r="F1323" s="38" t="str">
        <f>IF(Kundendaten!C1324="","",IF(Kundendaten!F1324="","",Kundendaten!F1324))</f>
        <v/>
      </c>
      <c r="G1323" s="37" t="str">
        <f>IF(Kundendaten!C1324="","",IF(Kundendaten!G1324="","",Kundendaten!G1324))</f>
        <v/>
      </c>
      <c r="H1323" s="38" t="str">
        <f>IF(Kundendaten!C1324="","",IF(Kundendaten!H1324="","",Kundendaten!H1324))</f>
        <v/>
      </c>
      <c r="I1323" s="37" t="str">
        <f>IF(Kundendaten!C1324="","",IF(Kundendaten!I1324="","",IF(OR(UPPER(Kundendaten!I1324)="D",UPPER(Kundendaten!I1324)="DE",UPPER(Kundendaten!I1324)="DEU",UPPER(Kundendaten!I1324)="DEUTSCHLAND",UPPER(Kundendaten!I1324)="GERMANY",UPPER(Kundendaten!I1324)="GER"),"",IFERROR(UPPER(VLOOKUP(UPPER(Kundendaten!I1324),Laendercodes!$A:$B,2,FALSE())),UPPER(Kundendaten!I1324)))))</f>
        <v/>
      </c>
      <c r="J1323" s="59" t="str">
        <f>IF(Kundendaten!C1324="","",Einstellungen!$C$9-Kundendaten!J1324)</f>
        <v/>
      </c>
      <c r="K1323" s="37" t="str">
        <f>IF(Kundendaten!C1324="","",IF(J1323&lt;0,-1,IF(J1323&gt;Einstellungen!$C$11,0,IF(J1323&lt;=Einstellungen!$D$15,5,IF(J1323&lt;=Einstellungen!$D$16,4,IF(J1323&lt;=Einstellungen!$D$17,3,IF(J1323&lt;=Einstellungen!$D$18,2,1)))))))</f>
        <v/>
      </c>
      <c r="L1323" s="37" t="str">
        <f>IF(Kundendaten!C1324="","",IF(J1323&lt;0,-1,IF(J1323&gt;Einstellungen!$C$11,0,IF(Kundendaten!K1324&gt;=Einstellungen!$C$24,5,IF(Kundendaten!K1324&gt;=Einstellungen!$C$25,4,IF(Kundendaten!K1324&gt;=Einstellungen!$C$26,3,IF(Kundendaten!K1324&gt;=Einstellungen!$C$27,2,1)))))))</f>
        <v/>
      </c>
      <c r="M1323" s="37" t="str">
        <f>IF(Kundendaten!C1324="","",IF(J1323&lt;0,-1,IF(J1323&gt;Einstellungen!$C$11,0,IF(Kundendaten!L1324&gt;=Einstellungen!$C$32,5,IF(Kundendaten!L1324&gt;=Einstellungen!$C$33,4,IF(Kundendaten!L1324&gt;=Einstellungen!$C$34,3,IF(Kundendaten!L1324&gt;=Einstellungen!$C$35,2,1)))))))</f>
        <v/>
      </c>
      <c r="N1323" s="37" t="str">
        <f>IF(Kundendaten!C1324="","",IF(K1323=-1,"",IF(K1323=0,0,IF(SUM(Einstellungen!$G$15,Einstellungen!$G$24,Einstellungen!$G$32)&lt;&gt;100,"—",ROUND((K1323*Einstellungen!$G$15+L1323*Einstellungen!$G$24+M1323*Einstellungen!$G$32)/100,1)))))</f>
        <v/>
      </c>
      <c r="O1323" s="37" t="str">
        <f>IF(Kundendaten!C1324="","",IF(K1323=-1,"⚠ Datenfehler",IF(K1323=0,"Inaktiv",IF(SUM(Einstellungen!$G$15,Einstellungen!$G$24,Einstellungen!$G$32)&lt;&gt;100,"—",IF(N1323&gt;=4,"Champion",IF(N1323&gt;=3,"Entwicklung",IF(N1323&gt;=2,"Gefährdet","Abwanderung")))))))</f>
        <v/>
      </c>
    </row>
    <row r="1324" spans="2:15" ht="14.25" customHeight="1" x14ac:dyDescent="0.35">
      <c r="B1324" s="37" t="str">
        <f>IF(Kundendaten!C1325="","",Kundendaten!B1325)</f>
        <v/>
      </c>
      <c r="C1324" s="38" t="str">
        <f>IF(Kundendaten!C1325="","",IF(Kundendaten!C1325="","",Kundendaten!C1325))</f>
        <v/>
      </c>
      <c r="D1324" s="38" t="str">
        <f>IF(Kundendaten!C1325="","",IF(Kundendaten!D1325="","",Kundendaten!D1325))</f>
        <v/>
      </c>
      <c r="E1324" s="38" t="str">
        <f>IF(Kundendaten!C1325="","",IF(Kundendaten!E1325="","",Kundendaten!E1325))</f>
        <v/>
      </c>
      <c r="F1324" s="38" t="str">
        <f>IF(Kundendaten!C1325="","",IF(Kundendaten!F1325="","",Kundendaten!F1325))</f>
        <v/>
      </c>
      <c r="G1324" s="37" t="str">
        <f>IF(Kundendaten!C1325="","",IF(Kundendaten!G1325="","",Kundendaten!G1325))</f>
        <v/>
      </c>
      <c r="H1324" s="38" t="str">
        <f>IF(Kundendaten!C1325="","",IF(Kundendaten!H1325="","",Kundendaten!H1325))</f>
        <v/>
      </c>
      <c r="I1324" s="37" t="str">
        <f>IF(Kundendaten!C1325="","",IF(Kundendaten!I1325="","",IF(OR(UPPER(Kundendaten!I1325)="D",UPPER(Kundendaten!I1325)="DE",UPPER(Kundendaten!I1325)="DEU",UPPER(Kundendaten!I1325)="DEUTSCHLAND",UPPER(Kundendaten!I1325)="GERMANY",UPPER(Kundendaten!I1325)="GER"),"",IFERROR(UPPER(VLOOKUP(UPPER(Kundendaten!I1325),Laendercodes!$A:$B,2,FALSE())),UPPER(Kundendaten!I1325)))))</f>
        <v/>
      </c>
      <c r="J1324" s="59" t="str">
        <f>IF(Kundendaten!C1325="","",Einstellungen!$C$9-Kundendaten!J1325)</f>
        <v/>
      </c>
      <c r="K1324" s="37" t="str">
        <f>IF(Kundendaten!C1325="","",IF(J1324&lt;0,-1,IF(J1324&gt;Einstellungen!$C$11,0,IF(J1324&lt;=Einstellungen!$D$15,5,IF(J1324&lt;=Einstellungen!$D$16,4,IF(J1324&lt;=Einstellungen!$D$17,3,IF(J1324&lt;=Einstellungen!$D$18,2,1)))))))</f>
        <v/>
      </c>
      <c r="L1324" s="37" t="str">
        <f>IF(Kundendaten!C1325="","",IF(J1324&lt;0,-1,IF(J1324&gt;Einstellungen!$C$11,0,IF(Kundendaten!K1325&gt;=Einstellungen!$C$24,5,IF(Kundendaten!K1325&gt;=Einstellungen!$C$25,4,IF(Kundendaten!K1325&gt;=Einstellungen!$C$26,3,IF(Kundendaten!K1325&gt;=Einstellungen!$C$27,2,1)))))))</f>
        <v/>
      </c>
      <c r="M1324" s="37" t="str">
        <f>IF(Kundendaten!C1325="","",IF(J1324&lt;0,-1,IF(J1324&gt;Einstellungen!$C$11,0,IF(Kundendaten!L1325&gt;=Einstellungen!$C$32,5,IF(Kundendaten!L1325&gt;=Einstellungen!$C$33,4,IF(Kundendaten!L1325&gt;=Einstellungen!$C$34,3,IF(Kundendaten!L1325&gt;=Einstellungen!$C$35,2,1)))))))</f>
        <v/>
      </c>
      <c r="N1324" s="37" t="str">
        <f>IF(Kundendaten!C1325="","",IF(K1324=-1,"",IF(K1324=0,0,IF(SUM(Einstellungen!$G$15,Einstellungen!$G$24,Einstellungen!$G$32)&lt;&gt;100,"—",ROUND((K1324*Einstellungen!$G$15+L1324*Einstellungen!$G$24+M1324*Einstellungen!$G$32)/100,1)))))</f>
        <v/>
      </c>
      <c r="O1324" s="37" t="str">
        <f>IF(Kundendaten!C1325="","",IF(K1324=-1,"⚠ Datenfehler",IF(K1324=0,"Inaktiv",IF(SUM(Einstellungen!$G$15,Einstellungen!$G$24,Einstellungen!$G$32)&lt;&gt;100,"—",IF(N1324&gt;=4,"Champion",IF(N1324&gt;=3,"Entwicklung",IF(N1324&gt;=2,"Gefährdet","Abwanderung")))))))</f>
        <v/>
      </c>
    </row>
    <row r="1325" spans="2:15" ht="14.25" customHeight="1" x14ac:dyDescent="0.35">
      <c r="B1325" s="37" t="str">
        <f>IF(Kundendaten!C1326="","",Kundendaten!B1326)</f>
        <v/>
      </c>
      <c r="C1325" s="38" t="str">
        <f>IF(Kundendaten!C1326="","",IF(Kundendaten!C1326="","",Kundendaten!C1326))</f>
        <v/>
      </c>
      <c r="D1325" s="38" t="str">
        <f>IF(Kundendaten!C1326="","",IF(Kundendaten!D1326="","",Kundendaten!D1326))</f>
        <v/>
      </c>
      <c r="E1325" s="38" t="str">
        <f>IF(Kundendaten!C1326="","",IF(Kundendaten!E1326="","",Kundendaten!E1326))</f>
        <v/>
      </c>
      <c r="F1325" s="38" t="str">
        <f>IF(Kundendaten!C1326="","",IF(Kundendaten!F1326="","",Kundendaten!F1326))</f>
        <v/>
      </c>
      <c r="G1325" s="37" t="str">
        <f>IF(Kundendaten!C1326="","",IF(Kundendaten!G1326="","",Kundendaten!G1326))</f>
        <v/>
      </c>
      <c r="H1325" s="38" t="str">
        <f>IF(Kundendaten!C1326="","",IF(Kundendaten!H1326="","",Kundendaten!H1326))</f>
        <v/>
      </c>
      <c r="I1325" s="37" t="str">
        <f>IF(Kundendaten!C1326="","",IF(Kundendaten!I1326="","",IF(OR(UPPER(Kundendaten!I1326)="D",UPPER(Kundendaten!I1326)="DE",UPPER(Kundendaten!I1326)="DEU",UPPER(Kundendaten!I1326)="DEUTSCHLAND",UPPER(Kundendaten!I1326)="GERMANY",UPPER(Kundendaten!I1326)="GER"),"",IFERROR(UPPER(VLOOKUP(UPPER(Kundendaten!I1326),Laendercodes!$A:$B,2,FALSE())),UPPER(Kundendaten!I1326)))))</f>
        <v/>
      </c>
      <c r="J1325" s="59" t="str">
        <f>IF(Kundendaten!C1326="","",Einstellungen!$C$9-Kundendaten!J1326)</f>
        <v/>
      </c>
      <c r="K1325" s="37" t="str">
        <f>IF(Kundendaten!C1326="","",IF(J1325&lt;0,-1,IF(J1325&gt;Einstellungen!$C$11,0,IF(J1325&lt;=Einstellungen!$D$15,5,IF(J1325&lt;=Einstellungen!$D$16,4,IF(J1325&lt;=Einstellungen!$D$17,3,IF(J1325&lt;=Einstellungen!$D$18,2,1)))))))</f>
        <v/>
      </c>
      <c r="L1325" s="37" t="str">
        <f>IF(Kundendaten!C1326="","",IF(J1325&lt;0,-1,IF(J1325&gt;Einstellungen!$C$11,0,IF(Kundendaten!K1326&gt;=Einstellungen!$C$24,5,IF(Kundendaten!K1326&gt;=Einstellungen!$C$25,4,IF(Kundendaten!K1326&gt;=Einstellungen!$C$26,3,IF(Kundendaten!K1326&gt;=Einstellungen!$C$27,2,1)))))))</f>
        <v/>
      </c>
      <c r="M1325" s="37" t="str">
        <f>IF(Kundendaten!C1326="","",IF(J1325&lt;0,-1,IF(J1325&gt;Einstellungen!$C$11,0,IF(Kundendaten!L1326&gt;=Einstellungen!$C$32,5,IF(Kundendaten!L1326&gt;=Einstellungen!$C$33,4,IF(Kundendaten!L1326&gt;=Einstellungen!$C$34,3,IF(Kundendaten!L1326&gt;=Einstellungen!$C$35,2,1)))))))</f>
        <v/>
      </c>
      <c r="N1325" s="37" t="str">
        <f>IF(Kundendaten!C1326="","",IF(K1325=-1,"",IF(K1325=0,0,IF(SUM(Einstellungen!$G$15,Einstellungen!$G$24,Einstellungen!$G$32)&lt;&gt;100,"—",ROUND((K1325*Einstellungen!$G$15+L1325*Einstellungen!$G$24+M1325*Einstellungen!$G$32)/100,1)))))</f>
        <v/>
      </c>
      <c r="O1325" s="37" t="str">
        <f>IF(Kundendaten!C1326="","",IF(K1325=-1,"⚠ Datenfehler",IF(K1325=0,"Inaktiv",IF(SUM(Einstellungen!$G$15,Einstellungen!$G$24,Einstellungen!$G$32)&lt;&gt;100,"—",IF(N1325&gt;=4,"Champion",IF(N1325&gt;=3,"Entwicklung",IF(N1325&gt;=2,"Gefährdet","Abwanderung")))))))</f>
        <v/>
      </c>
    </row>
    <row r="1326" spans="2:15" ht="14.25" customHeight="1" x14ac:dyDescent="0.35">
      <c r="B1326" s="37" t="str">
        <f>IF(Kundendaten!C1327="","",Kundendaten!B1327)</f>
        <v/>
      </c>
      <c r="C1326" s="38" t="str">
        <f>IF(Kundendaten!C1327="","",IF(Kundendaten!C1327="","",Kundendaten!C1327))</f>
        <v/>
      </c>
      <c r="D1326" s="38" t="str">
        <f>IF(Kundendaten!C1327="","",IF(Kundendaten!D1327="","",Kundendaten!D1327))</f>
        <v/>
      </c>
      <c r="E1326" s="38" t="str">
        <f>IF(Kundendaten!C1327="","",IF(Kundendaten!E1327="","",Kundendaten!E1327))</f>
        <v/>
      </c>
      <c r="F1326" s="38" t="str">
        <f>IF(Kundendaten!C1327="","",IF(Kundendaten!F1327="","",Kundendaten!F1327))</f>
        <v/>
      </c>
      <c r="G1326" s="37" t="str">
        <f>IF(Kundendaten!C1327="","",IF(Kundendaten!G1327="","",Kundendaten!G1327))</f>
        <v/>
      </c>
      <c r="H1326" s="38" t="str">
        <f>IF(Kundendaten!C1327="","",IF(Kundendaten!H1327="","",Kundendaten!H1327))</f>
        <v/>
      </c>
      <c r="I1326" s="37" t="str">
        <f>IF(Kundendaten!C1327="","",IF(Kundendaten!I1327="","",IF(OR(UPPER(Kundendaten!I1327)="D",UPPER(Kundendaten!I1327)="DE",UPPER(Kundendaten!I1327)="DEU",UPPER(Kundendaten!I1327)="DEUTSCHLAND",UPPER(Kundendaten!I1327)="GERMANY",UPPER(Kundendaten!I1327)="GER"),"",IFERROR(UPPER(VLOOKUP(UPPER(Kundendaten!I1327),Laendercodes!$A:$B,2,FALSE())),UPPER(Kundendaten!I1327)))))</f>
        <v/>
      </c>
      <c r="J1326" s="59" t="str">
        <f>IF(Kundendaten!C1327="","",Einstellungen!$C$9-Kundendaten!J1327)</f>
        <v/>
      </c>
      <c r="K1326" s="37" t="str">
        <f>IF(Kundendaten!C1327="","",IF(J1326&lt;0,-1,IF(J1326&gt;Einstellungen!$C$11,0,IF(J1326&lt;=Einstellungen!$D$15,5,IF(J1326&lt;=Einstellungen!$D$16,4,IF(J1326&lt;=Einstellungen!$D$17,3,IF(J1326&lt;=Einstellungen!$D$18,2,1)))))))</f>
        <v/>
      </c>
      <c r="L1326" s="37" t="str">
        <f>IF(Kundendaten!C1327="","",IF(J1326&lt;0,-1,IF(J1326&gt;Einstellungen!$C$11,0,IF(Kundendaten!K1327&gt;=Einstellungen!$C$24,5,IF(Kundendaten!K1327&gt;=Einstellungen!$C$25,4,IF(Kundendaten!K1327&gt;=Einstellungen!$C$26,3,IF(Kundendaten!K1327&gt;=Einstellungen!$C$27,2,1)))))))</f>
        <v/>
      </c>
      <c r="M1326" s="37" t="str">
        <f>IF(Kundendaten!C1327="","",IF(J1326&lt;0,-1,IF(J1326&gt;Einstellungen!$C$11,0,IF(Kundendaten!L1327&gt;=Einstellungen!$C$32,5,IF(Kundendaten!L1327&gt;=Einstellungen!$C$33,4,IF(Kundendaten!L1327&gt;=Einstellungen!$C$34,3,IF(Kundendaten!L1327&gt;=Einstellungen!$C$35,2,1)))))))</f>
        <v/>
      </c>
      <c r="N1326" s="37" t="str">
        <f>IF(Kundendaten!C1327="","",IF(K1326=-1,"",IF(K1326=0,0,IF(SUM(Einstellungen!$G$15,Einstellungen!$G$24,Einstellungen!$G$32)&lt;&gt;100,"—",ROUND((K1326*Einstellungen!$G$15+L1326*Einstellungen!$G$24+M1326*Einstellungen!$G$32)/100,1)))))</f>
        <v/>
      </c>
      <c r="O1326" s="37" t="str">
        <f>IF(Kundendaten!C1327="","",IF(K1326=-1,"⚠ Datenfehler",IF(K1326=0,"Inaktiv",IF(SUM(Einstellungen!$G$15,Einstellungen!$G$24,Einstellungen!$G$32)&lt;&gt;100,"—",IF(N1326&gt;=4,"Champion",IF(N1326&gt;=3,"Entwicklung",IF(N1326&gt;=2,"Gefährdet","Abwanderung")))))))</f>
        <v/>
      </c>
    </row>
    <row r="1327" spans="2:15" ht="14.25" customHeight="1" x14ac:dyDescent="0.35">
      <c r="B1327" s="37" t="str">
        <f>IF(Kundendaten!C1328="","",Kundendaten!B1328)</f>
        <v/>
      </c>
      <c r="C1327" s="38" t="str">
        <f>IF(Kundendaten!C1328="","",IF(Kundendaten!C1328="","",Kundendaten!C1328))</f>
        <v/>
      </c>
      <c r="D1327" s="38" t="str">
        <f>IF(Kundendaten!C1328="","",IF(Kundendaten!D1328="","",Kundendaten!D1328))</f>
        <v/>
      </c>
      <c r="E1327" s="38" t="str">
        <f>IF(Kundendaten!C1328="","",IF(Kundendaten!E1328="","",Kundendaten!E1328))</f>
        <v/>
      </c>
      <c r="F1327" s="38" t="str">
        <f>IF(Kundendaten!C1328="","",IF(Kundendaten!F1328="","",Kundendaten!F1328))</f>
        <v/>
      </c>
      <c r="G1327" s="37" t="str">
        <f>IF(Kundendaten!C1328="","",IF(Kundendaten!G1328="","",Kundendaten!G1328))</f>
        <v/>
      </c>
      <c r="H1327" s="38" t="str">
        <f>IF(Kundendaten!C1328="","",IF(Kundendaten!H1328="","",Kundendaten!H1328))</f>
        <v/>
      </c>
      <c r="I1327" s="37" t="str">
        <f>IF(Kundendaten!C1328="","",IF(Kundendaten!I1328="","",IF(OR(UPPER(Kundendaten!I1328)="D",UPPER(Kundendaten!I1328)="DE",UPPER(Kundendaten!I1328)="DEU",UPPER(Kundendaten!I1328)="DEUTSCHLAND",UPPER(Kundendaten!I1328)="GERMANY",UPPER(Kundendaten!I1328)="GER"),"",IFERROR(UPPER(VLOOKUP(UPPER(Kundendaten!I1328),Laendercodes!$A:$B,2,FALSE())),UPPER(Kundendaten!I1328)))))</f>
        <v/>
      </c>
      <c r="J1327" s="59" t="str">
        <f>IF(Kundendaten!C1328="","",Einstellungen!$C$9-Kundendaten!J1328)</f>
        <v/>
      </c>
      <c r="K1327" s="37" t="str">
        <f>IF(Kundendaten!C1328="","",IF(J1327&lt;0,-1,IF(J1327&gt;Einstellungen!$C$11,0,IF(J1327&lt;=Einstellungen!$D$15,5,IF(J1327&lt;=Einstellungen!$D$16,4,IF(J1327&lt;=Einstellungen!$D$17,3,IF(J1327&lt;=Einstellungen!$D$18,2,1)))))))</f>
        <v/>
      </c>
      <c r="L1327" s="37" t="str">
        <f>IF(Kundendaten!C1328="","",IF(J1327&lt;0,-1,IF(J1327&gt;Einstellungen!$C$11,0,IF(Kundendaten!K1328&gt;=Einstellungen!$C$24,5,IF(Kundendaten!K1328&gt;=Einstellungen!$C$25,4,IF(Kundendaten!K1328&gt;=Einstellungen!$C$26,3,IF(Kundendaten!K1328&gt;=Einstellungen!$C$27,2,1)))))))</f>
        <v/>
      </c>
      <c r="M1327" s="37" t="str">
        <f>IF(Kundendaten!C1328="","",IF(J1327&lt;0,-1,IF(J1327&gt;Einstellungen!$C$11,0,IF(Kundendaten!L1328&gt;=Einstellungen!$C$32,5,IF(Kundendaten!L1328&gt;=Einstellungen!$C$33,4,IF(Kundendaten!L1328&gt;=Einstellungen!$C$34,3,IF(Kundendaten!L1328&gt;=Einstellungen!$C$35,2,1)))))))</f>
        <v/>
      </c>
      <c r="N1327" s="37" t="str">
        <f>IF(Kundendaten!C1328="","",IF(K1327=-1,"",IF(K1327=0,0,IF(SUM(Einstellungen!$G$15,Einstellungen!$G$24,Einstellungen!$G$32)&lt;&gt;100,"—",ROUND((K1327*Einstellungen!$G$15+L1327*Einstellungen!$G$24+M1327*Einstellungen!$G$32)/100,1)))))</f>
        <v/>
      </c>
      <c r="O1327" s="37" t="str">
        <f>IF(Kundendaten!C1328="","",IF(K1327=-1,"⚠ Datenfehler",IF(K1327=0,"Inaktiv",IF(SUM(Einstellungen!$G$15,Einstellungen!$G$24,Einstellungen!$G$32)&lt;&gt;100,"—",IF(N1327&gt;=4,"Champion",IF(N1327&gt;=3,"Entwicklung",IF(N1327&gt;=2,"Gefährdet","Abwanderung")))))))</f>
        <v/>
      </c>
    </row>
    <row r="1328" spans="2:15" ht="14.25" customHeight="1" x14ac:dyDescent="0.35">
      <c r="B1328" s="37" t="str">
        <f>IF(Kundendaten!C1329="","",Kundendaten!B1329)</f>
        <v/>
      </c>
      <c r="C1328" s="38" t="str">
        <f>IF(Kundendaten!C1329="","",IF(Kundendaten!C1329="","",Kundendaten!C1329))</f>
        <v/>
      </c>
      <c r="D1328" s="38" t="str">
        <f>IF(Kundendaten!C1329="","",IF(Kundendaten!D1329="","",Kundendaten!D1329))</f>
        <v/>
      </c>
      <c r="E1328" s="38" t="str">
        <f>IF(Kundendaten!C1329="","",IF(Kundendaten!E1329="","",Kundendaten!E1329))</f>
        <v/>
      </c>
      <c r="F1328" s="38" t="str">
        <f>IF(Kundendaten!C1329="","",IF(Kundendaten!F1329="","",Kundendaten!F1329))</f>
        <v/>
      </c>
      <c r="G1328" s="37" t="str">
        <f>IF(Kundendaten!C1329="","",IF(Kundendaten!G1329="","",Kundendaten!G1329))</f>
        <v/>
      </c>
      <c r="H1328" s="38" t="str">
        <f>IF(Kundendaten!C1329="","",IF(Kundendaten!H1329="","",Kundendaten!H1329))</f>
        <v/>
      </c>
      <c r="I1328" s="37" t="str">
        <f>IF(Kundendaten!C1329="","",IF(Kundendaten!I1329="","",IF(OR(UPPER(Kundendaten!I1329)="D",UPPER(Kundendaten!I1329)="DE",UPPER(Kundendaten!I1329)="DEU",UPPER(Kundendaten!I1329)="DEUTSCHLAND",UPPER(Kundendaten!I1329)="GERMANY",UPPER(Kundendaten!I1329)="GER"),"",IFERROR(UPPER(VLOOKUP(UPPER(Kundendaten!I1329),Laendercodes!$A:$B,2,FALSE())),UPPER(Kundendaten!I1329)))))</f>
        <v/>
      </c>
      <c r="J1328" s="59" t="str">
        <f>IF(Kundendaten!C1329="","",Einstellungen!$C$9-Kundendaten!J1329)</f>
        <v/>
      </c>
      <c r="K1328" s="37" t="str">
        <f>IF(Kundendaten!C1329="","",IF(J1328&lt;0,-1,IF(J1328&gt;Einstellungen!$C$11,0,IF(J1328&lt;=Einstellungen!$D$15,5,IF(J1328&lt;=Einstellungen!$D$16,4,IF(J1328&lt;=Einstellungen!$D$17,3,IF(J1328&lt;=Einstellungen!$D$18,2,1)))))))</f>
        <v/>
      </c>
      <c r="L1328" s="37" t="str">
        <f>IF(Kundendaten!C1329="","",IF(J1328&lt;0,-1,IF(J1328&gt;Einstellungen!$C$11,0,IF(Kundendaten!K1329&gt;=Einstellungen!$C$24,5,IF(Kundendaten!K1329&gt;=Einstellungen!$C$25,4,IF(Kundendaten!K1329&gt;=Einstellungen!$C$26,3,IF(Kundendaten!K1329&gt;=Einstellungen!$C$27,2,1)))))))</f>
        <v/>
      </c>
      <c r="M1328" s="37" t="str">
        <f>IF(Kundendaten!C1329="","",IF(J1328&lt;0,-1,IF(J1328&gt;Einstellungen!$C$11,0,IF(Kundendaten!L1329&gt;=Einstellungen!$C$32,5,IF(Kundendaten!L1329&gt;=Einstellungen!$C$33,4,IF(Kundendaten!L1329&gt;=Einstellungen!$C$34,3,IF(Kundendaten!L1329&gt;=Einstellungen!$C$35,2,1)))))))</f>
        <v/>
      </c>
      <c r="N1328" s="37" t="str">
        <f>IF(Kundendaten!C1329="","",IF(K1328=-1,"",IF(K1328=0,0,IF(SUM(Einstellungen!$G$15,Einstellungen!$G$24,Einstellungen!$G$32)&lt;&gt;100,"—",ROUND((K1328*Einstellungen!$G$15+L1328*Einstellungen!$G$24+M1328*Einstellungen!$G$32)/100,1)))))</f>
        <v/>
      </c>
      <c r="O1328" s="37" t="str">
        <f>IF(Kundendaten!C1329="","",IF(K1328=-1,"⚠ Datenfehler",IF(K1328=0,"Inaktiv",IF(SUM(Einstellungen!$G$15,Einstellungen!$G$24,Einstellungen!$G$32)&lt;&gt;100,"—",IF(N1328&gt;=4,"Champion",IF(N1328&gt;=3,"Entwicklung",IF(N1328&gt;=2,"Gefährdet","Abwanderung")))))))</f>
        <v/>
      </c>
    </row>
    <row r="1329" spans="2:15" ht="14.25" customHeight="1" x14ac:dyDescent="0.35">
      <c r="B1329" s="37" t="str">
        <f>IF(Kundendaten!C1330="","",Kundendaten!B1330)</f>
        <v/>
      </c>
      <c r="C1329" s="38" t="str">
        <f>IF(Kundendaten!C1330="","",IF(Kundendaten!C1330="","",Kundendaten!C1330))</f>
        <v/>
      </c>
      <c r="D1329" s="38" t="str">
        <f>IF(Kundendaten!C1330="","",IF(Kundendaten!D1330="","",Kundendaten!D1330))</f>
        <v/>
      </c>
      <c r="E1329" s="38" t="str">
        <f>IF(Kundendaten!C1330="","",IF(Kundendaten!E1330="","",Kundendaten!E1330))</f>
        <v/>
      </c>
      <c r="F1329" s="38" t="str">
        <f>IF(Kundendaten!C1330="","",IF(Kundendaten!F1330="","",Kundendaten!F1330))</f>
        <v/>
      </c>
      <c r="G1329" s="37" t="str">
        <f>IF(Kundendaten!C1330="","",IF(Kundendaten!G1330="","",Kundendaten!G1330))</f>
        <v/>
      </c>
      <c r="H1329" s="38" t="str">
        <f>IF(Kundendaten!C1330="","",IF(Kundendaten!H1330="","",Kundendaten!H1330))</f>
        <v/>
      </c>
      <c r="I1329" s="37" t="str">
        <f>IF(Kundendaten!C1330="","",IF(Kundendaten!I1330="","",IF(OR(UPPER(Kundendaten!I1330)="D",UPPER(Kundendaten!I1330)="DE",UPPER(Kundendaten!I1330)="DEU",UPPER(Kundendaten!I1330)="DEUTSCHLAND",UPPER(Kundendaten!I1330)="GERMANY",UPPER(Kundendaten!I1330)="GER"),"",IFERROR(UPPER(VLOOKUP(UPPER(Kundendaten!I1330),Laendercodes!$A:$B,2,FALSE())),UPPER(Kundendaten!I1330)))))</f>
        <v/>
      </c>
      <c r="J1329" s="59" t="str">
        <f>IF(Kundendaten!C1330="","",Einstellungen!$C$9-Kundendaten!J1330)</f>
        <v/>
      </c>
      <c r="K1329" s="37" t="str">
        <f>IF(Kundendaten!C1330="","",IF(J1329&lt;0,-1,IF(J1329&gt;Einstellungen!$C$11,0,IF(J1329&lt;=Einstellungen!$D$15,5,IF(J1329&lt;=Einstellungen!$D$16,4,IF(J1329&lt;=Einstellungen!$D$17,3,IF(J1329&lt;=Einstellungen!$D$18,2,1)))))))</f>
        <v/>
      </c>
      <c r="L1329" s="37" t="str">
        <f>IF(Kundendaten!C1330="","",IF(J1329&lt;0,-1,IF(J1329&gt;Einstellungen!$C$11,0,IF(Kundendaten!K1330&gt;=Einstellungen!$C$24,5,IF(Kundendaten!K1330&gt;=Einstellungen!$C$25,4,IF(Kundendaten!K1330&gt;=Einstellungen!$C$26,3,IF(Kundendaten!K1330&gt;=Einstellungen!$C$27,2,1)))))))</f>
        <v/>
      </c>
      <c r="M1329" s="37" t="str">
        <f>IF(Kundendaten!C1330="","",IF(J1329&lt;0,-1,IF(J1329&gt;Einstellungen!$C$11,0,IF(Kundendaten!L1330&gt;=Einstellungen!$C$32,5,IF(Kundendaten!L1330&gt;=Einstellungen!$C$33,4,IF(Kundendaten!L1330&gt;=Einstellungen!$C$34,3,IF(Kundendaten!L1330&gt;=Einstellungen!$C$35,2,1)))))))</f>
        <v/>
      </c>
      <c r="N1329" s="37" t="str">
        <f>IF(Kundendaten!C1330="","",IF(K1329=-1,"",IF(K1329=0,0,IF(SUM(Einstellungen!$G$15,Einstellungen!$G$24,Einstellungen!$G$32)&lt;&gt;100,"—",ROUND((K1329*Einstellungen!$G$15+L1329*Einstellungen!$G$24+M1329*Einstellungen!$G$32)/100,1)))))</f>
        <v/>
      </c>
      <c r="O1329" s="37" t="str">
        <f>IF(Kundendaten!C1330="","",IF(K1329=-1,"⚠ Datenfehler",IF(K1329=0,"Inaktiv",IF(SUM(Einstellungen!$G$15,Einstellungen!$G$24,Einstellungen!$G$32)&lt;&gt;100,"—",IF(N1329&gt;=4,"Champion",IF(N1329&gt;=3,"Entwicklung",IF(N1329&gt;=2,"Gefährdet","Abwanderung")))))))</f>
        <v/>
      </c>
    </row>
    <row r="1330" spans="2:15" ht="14.25" customHeight="1" x14ac:dyDescent="0.35">
      <c r="B1330" s="37" t="str">
        <f>IF(Kundendaten!C1331="","",Kundendaten!B1331)</f>
        <v/>
      </c>
      <c r="C1330" s="38" t="str">
        <f>IF(Kundendaten!C1331="","",IF(Kundendaten!C1331="","",Kundendaten!C1331))</f>
        <v/>
      </c>
      <c r="D1330" s="38" t="str">
        <f>IF(Kundendaten!C1331="","",IF(Kundendaten!D1331="","",Kundendaten!D1331))</f>
        <v/>
      </c>
      <c r="E1330" s="38" t="str">
        <f>IF(Kundendaten!C1331="","",IF(Kundendaten!E1331="","",Kundendaten!E1331))</f>
        <v/>
      </c>
      <c r="F1330" s="38" t="str">
        <f>IF(Kundendaten!C1331="","",IF(Kundendaten!F1331="","",Kundendaten!F1331))</f>
        <v/>
      </c>
      <c r="G1330" s="37" t="str">
        <f>IF(Kundendaten!C1331="","",IF(Kundendaten!G1331="","",Kundendaten!G1331))</f>
        <v/>
      </c>
      <c r="H1330" s="38" t="str">
        <f>IF(Kundendaten!C1331="","",IF(Kundendaten!H1331="","",Kundendaten!H1331))</f>
        <v/>
      </c>
      <c r="I1330" s="37" t="str">
        <f>IF(Kundendaten!C1331="","",IF(Kundendaten!I1331="","",IF(OR(UPPER(Kundendaten!I1331)="D",UPPER(Kundendaten!I1331)="DE",UPPER(Kundendaten!I1331)="DEU",UPPER(Kundendaten!I1331)="DEUTSCHLAND",UPPER(Kundendaten!I1331)="GERMANY",UPPER(Kundendaten!I1331)="GER"),"",IFERROR(UPPER(VLOOKUP(UPPER(Kundendaten!I1331),Laendercodes!$A:$B,2,FALSE())),UPPER(Kundendaten!I1331)))))</f>
        <v/>
      </c>
      <c r="J1330" s="59" t="str">
        <f>IF(Kundendaten!C1331="","",Einstellungen!$C$9-Kundendaten!J1331)</f>
        <v/>
      </c>
      <c r="K1330" s="37" t="str">
        <f>IF(Kundendaten!C1331="","",IF(J1330&lt;0,-1,IF(J1330&gt;Einstellungen!$C$11,0,IF(J1330&lt;=Einstellungen!$D$15,5,IF(J1330&lt;=Einstellungen!$D$16,4,IF(J1330&lt;=Einstellungen!$D$17,3,IF(J1330&lt;=Einstellungen!$D$18,2,1)))))))</f>
        <v/>
      </c>
      <c r="L1330" s="37" t="str">
        <f>IF(Kundendaten!C1331="","",IF(J1330&lt;0,-1,IF(J1330&gt;Einstellungen!$C$11,0,IF(Kundendaten!K1331&gt;=Einstellungen!$C$24,5,IF(Kundendaten!K1331&gt;=Einstellungen!$C$25,4,IF(Kundendaten!K1331&gt;=Einstellungen!$C$26,3,IF(Kundendaten!K1331&gt;=Einstellungen!$C$27,2,1)))))))</f>
        <v/>
      </c>
      <c r="M1330" s="37" t="str">
        <f>IF(Kundendaten!C1331="","",IF(J1330&lt;0,-1,IF(J1330&gt;Einstellungen!$C$11,0,IF(Kundendaten!L1331&gt;=Einstellungen!$C$32,5,IF(Kundendaten!L1331&gt;=Einstellungen!$C$33,4,IF(Kundendaten!L1331&gt;=Einstellungen!$C$34,3,IF(Kundendaten!L1331&gt;=Einstellungen!$C$35,2,1)))))))</f>
        <v/>
      </c>
      <c r="N1330" s="37" t="str">
        <f>IF(Kundendaten!C1331="","",IF(K1330=-1,"",IF(K1330=0,0,IF(SUM(Einstellungen!$G$15,Einstellungen!$G$24,Einstellungen!$G$32)&lt;&gt;100,"—",ROUND((K1330*Einstellungen!$G$15+L1330*Einstellungen!$G$24+M1330*Einstellungen!$G$32)/100,1)))))</f>
        <v/>
      </c>
      <c r="O1330" s="37" t="str">
        <f>IF(Kundendaten!C1331="","",IF(K1330=-1,"⚠ Datenfehler",IF(K1330=0,"Inaktiv",IF(SUM(Einstellungen!$G$15,Einstellungen!$G$24,Einstellungen!$G$32)&lt;&gt;100,"—",IF(N1330&gt;=4,"Champion",IF(N1330&gt;=3,"Entwicklung",IF(N1330&gt;=2,"Gefährdet","Abwanderung")))))))</f>
        <v/>
      </c>
    </row>
    <row r="1331" spans="2:15" ht="14.25" customHeight="1" x14ac:dyDescent="0.35">
      <c r="B1331" s="37" t="str">
        <f>IF(Kundendaten!C1332="","",Kundendaten!B1332)</f>
        <v/>
      </c>
      <c r="C1331" s="38" t="str">
        <f>IF(Kundendaten!C1332="","",IF(Kundendaten!C1332="","",Kundendaten!C1332))</f>
        <v/>
      </c>
      <c r="D1331" s="38" t="str">
        <f>IF(Kundendaten!C1332="","",IF(Kundendaten!D1332="","",Kundendaten!D1332))</f>
        <v/>
      </c>
      <c r="E1331" s="38" t="str">
        <f>IF(Kundendaten!C1332="","",IF(Kundendaten!E1332="","",Kundendaten!E1332))</f>
        <v/>
      </c>
      <c r="F1331" s="38" t="str">
        <f>IF(Kundendaten!C1332="","",IF(Kundendaten!F1332="","",Kundendaten!F1332))</f>
        <v/>
      </c>
      <c r="G1331" s="37" t="str">
        <f>IF(Kundendaten!C1332="","",IF(Kundendaten!G1332="","",Kundendaten!G1332))</f>
        <v/>
      </c>
      <c r="H1331" s="38" t="str">
        <f>IF(Kundendaten!C1332="","",IF(Kundendaten!H1332="","",Kundendaten!H1332))</f>
        <v/>
      </c>
      <c r="I1331" s="37" t="str">
        <f>IF(Kundendaten!C1332="","",IF(Kundendaten!I1332="","",IF(OR(UPPER(Kundendaten!I1332)="D",UPPER(Kundendaten!I1332)="DE",UPPER(Kundendaten!I1332)="DEU",UPPER(Kundendaten!I1332)="DEUTSCHLAND",UPPER(Kundendaten!I1332)="GERMANY",UPPER(Kundendaten!I1332)="GER"),"",IFERROR(UPPER(VLOOKUP(UPPER(Kundendaten!I1332),Laendercodes!$A:$B,2,FALSE())),UPPER(Kundendaten!I1332)))))</f>
        <v/>
      </c>
      <c r="J1331" s="59" t="str">
        <f>IF(Kundendaten!C1332="","",Einstellungen!$C$9-Kundendaten!J1332)</f>
        <v/>
      </c>
      <c r="K1331" s="37" t="str">
        <f>IF(Kundendaten!C1332="","",IF(J1331&lt;0,-1,IF(J1331&gt;Einstellungen!$C$11,0,IF(J1331&lt;=Einstellungen!$D$15,5,IF(J1331&lt;=Einstellungen!$D$16,4,IF(J1331&lt;=Einstellungen!$D$17,3,IF(J1331&lt;=Einstellungen!$D$18,2,1)))))))</f>
        <v/>
      </c>
      <c r="L1331" s="37" t="str">
        <f>IF(Kundendaten!C1332="","",IF(J1331&lt;0,-1,IF(J1331&gt;Einstellungen!$C$11,0,IF(Kundendaten!K1332&gt;=Einstellungen!$C$24,5,IF(Kundendaten!K1332&gt;=Einstellungen!$C$25,4,IF(Kundendaten!K1332&gt;=Einstellungen!$C$26,3,IF(Kundendaten!K1332&gt;=Einstellungen!$C$27,2,1)))))))</f>
        <v/>
      </c>
      <c r="M1331" s="37" t="str">
        <f>IF(Kundendaten!C1332="","",IF(J1331&lt;0,-1,IF(J1331&gt;Einstellungen!$C$11,0,IF(Kundendaten!L1332&gt;=Einstellungen!$C$32,5,IF(Kundendaten!L1332&gt;=Einstellungen!$C$33,4,IF(Kundendaten!L1332&gt;=Einstellungen!$C$34,3,IF(Kundendaten!L1332&gt;=Einstellungen!$C$35,2,1)))))))</f>
        <v/>
      </c>
      <c r="N1331" s="37" t="str">
        <f>IF(Kundendaten!C1332="","",IF(K1331=-1,"",IF(K1331=0,0,IF(SUM(Einstellungen!$G$15,Einstellungen!$G$24,Einstellungen!$G$32)&lt;&gt;100,"—",ROUND((K1331*Einstellungen!$G$15+L1331*Einstellungen!$G$24+M1331*Einstellungen!$G$32)/100,1)))))</f>
        <v/>
      </c>
      <c r="O1331" s="37" t="str">
        <f>IF(Kundendaten!C1332="","",IF(K1331=-1,"⚠ Datenfehler",IF(K1331=0,"Inaktiv",IF(SUM(Einstellungen!$G$15,Einstellungen!$G$24,Einstellungen!$G$32)&lt;&gt;100,"—",IF(N1331&gt;=4,"Champion",IF(N1331&gt;=3,"Entwicklung",IF(N1331&gt;=2,"Gefährdet","Abwanderung")))))))</f>
        <v/>
      </c>
    </row>
    <row r="1332" spans="2:15" ht="14.25" customHeight="1" x14ac:dyDescent="0.35">
      <c r="B1332" s="37" t="str">
        <f>IF(Kundendaten!C1333="","",Kundendaten!B1333)</f>
        <v/>
      </c>
      <c r="C1332" s="38" t="str">
        <f>IF(Kundendaten!C1333="","",IF(Kundendaten!C1333="","",Kundendaten!C1333))</f>
        <v/>
      </c>
      <c r="D1332" s="38" t="str">
        <f>IF(Kundendaten!C1333="","",IF(Kundendaten!D1333="","",Kundendaten!D1333))</f>
        <v/>
      </c>
      <c r="E1332" s="38" t="str">
        <f>IF(Kundendaten!C1333="","",IF(Kundendaten!E1333="","",Kundendaten!E1333))</f>
        <v/>
      </c>
      <c r="F1332" s="38" t="str">
        <f>IF(Kundendaten!C1333="","",IF(Kundendaten!F1333="","",Kundendaten!F1333))</f>
        <v/>
      </c>
      <c r="G1332" s="37" t="str">
        <f>IF(Kundendaten!C1333="","",IF(Kundendaten!G1333="","",Kundendaten!G1333))</f>
        <v/>
      </c>
      <c r="H1332" s="38" t="str">
        <f>IF(Kundendaten!C1333="","",IF(Kundendaten!H1333="","",Kundendaten!H1333))</f>
        <v/>
      </c>
      <c r="I1332" s="37" t="str">
        <f>IF(Kundendaten!C1333="","",IF(Kundendaten!I1333="","",IF(OR(UPPER(Kundendaten!I1333)="D",UPPER(Kundendaten!I1333)="DE",UPPER(Kundendaten!I1333)="DEU",UPPER(Kundendaten!I1333)="DEUTSCHLAND",UPPER(Kundendaten!I1333)="GERMANY",UPPER(Kundendaten!I1333)="GER"),"",IFERROR(UPPER(VLOOKUP(UPPER(Kundendaten!I1333),Laendercodes!$A:$B,2,FALSE())),UPPER(Kundendaten!I1333)))))</f>
        <v/>
      </c>
      <c r="J1332" s="59" t="str">
        <f>IF(Kundendaten!C1333="","",Einstellungen!$C$9-Kundendaten!J1333)</f>
        <v/>
      </c>
      <c r="K1332" s="37" t="str">
        <f>IF(Kundendaten!C1333="","",IF(J1332&lt;0,-1,IF(J1332&gt;Einstellungen!$C$11,0,IF(J1332&lt;=Einstellungen!$D$15,5,IF(J1332&lt;=Einstellungen!$D$16,4,IF(J1332&lt;=Einstellungen!$D$17,3,IF(J1332&lt;=Einstellungen!$D$18,2,1)))))))</f>
        <v/>
      </c>
      <c r="L1332" s="37" t="str">
        <f>IF(Kundendaten!C1333="","",IF(J1332&lt;0,-1,IF(J1332&gt;Einstellungen!$C$11,0,IF(Kundendaten!K1333&gt;=Einstellungen!$C$24,5,IF(Kundendaten!K1333&gt;=Einstellungen!$C$25,4,IF(Kundendaten!K1333&gt;=Einstellungen!$C$26,3,IF(Kundendaten!K1333&gt;=Einstellungen!$C$27,2,1)))))))</f>
        <v/>
      </c>
      <c r="M1332" s="37" t="str">
        <f>IF(Kundendaten!C1333="","",IF(J1332&lt;0,-1,IF(J1332&gt;Einstellungen!$C$11,0,IF(Kundendaten!L1333&gt;=Einstellungen!$C$32,5,IF(Kundendaten!L1333&gt;=Einstellungen!$C$33,4,IF(Kundendaten!L1333&gt;=Einstellungen!$C$34,3,IF(Kundendaten!L1333&gt;=Einstellungen!$C$35,2,1)))))))</f>
        <v/>
      </c>
      <c r="N1332" s="37" t="str">
        <f>IF(Kundendaten!C1333="","",IF(K1332=-1,"",IF(K1332=0,0,IF(SUM(Einstellungen!$G$15,Einstellungen!$G$24,Einstellungen!$G$32)&lt;&gt;100,"—",ROUND((K1332*Einstellungen!$G$15+L1332*Einstellungen!$G$24+M1332*Einstellungen!$G$32)/100,1)))))</f>
        <v/>
      </c>
      <c r="O1332" s="37" t="str">
        <f>IF(Kundendaten!C1333="","",IF(K1332=-1,"⚠ Datenfehler",IF(K1332=0,"Inaktiv",IF(SUM(Einstellungen!$G$15,Einstellungen!$G$24,Einstellungen!$G$32)&lt;&gt;100,"—",IF(N1332&gt;=4,"Champion",IF(N1332&gt;=3,"Entwicklung",IF(N1332&gt;=2,"Gefährdet","Abwanderung")))))))</f>
        <v/>
      </c>
    </row>
    <row r="1333" spans="2:15" ht="14.25" customHeight="1" x14ac:dyDescent="0.35">
      <c r="B1333" s="37" t="str">
        <f>IF(Kundendaten!C1334="","",Kundendaten!B1334)</f>
        <v/>
      </c>
      <c r="C1333" s="38" t="str">
        <f>IF(Kundendaten!C1334="","",IF(Kundendaten!C1334="","",Kundendaten!C1334))</f>
        <v/>
      </c>
      <c r="D1333" s="38" t="str">
        <f>IF(Kundendaten!C1334="","",IF(Kundendaten!D1334="","",Kundendaten!D1334))</f>
        <v/>
      </c>
      <c r="E1333" s="38" t="str">
        <f>IF(Kundendaten!C1334="","",IF(Kundendaten!E1334="","",Kundendaten!E1334))</f>
        <v/>
      </c>
      <c r="F1333" s="38" t="str">
        <f>IF(Kundendaten!C1334="","",IF(Kundendaten!F1334="","",Kundendaten!F1334))</f>
        <v/>
      </c>
      <c r="G1333" s="37" t="str">
        <f>IF(Kundendaten!C1334="","",IF(Kundendaten!G1334="","",Kundendaten!G1334))</f>
        <v/>
      </c>
      <c r="H1333" s="38" t="str">
        <f>IF(Kundendaten!C1334="","",IF(Kundendaten!H1334="","",Kundendaten!H1334))</f>
        <v/>
      </c>
      <c r="I1333" s="37" t="str">
        <f>IF(Kundendaten!C1334="","",IF(Kundendaten!I1334="","",IF(OR(UPPER(Kundendaten!I1334)="D",UPPER(Kundendaten!I1334)="DE",UPPER(Kundendaten!I1334)="DEU",UPPER(Kundendaten!I1334)="DEUTSCHLAND",UPPER(Kundendaten!I1334)="GERMANY",UPPER(Kundendaten!I1334)="GER"),"",IFERROR(UPPER(VLOOKUP(UPPER(Kundendaten!I1334),Laendercodes!$A:$B,2,FALSE())),UPPER(Kundendaten!I1334)))))</f>
        <v/>
      </c>
      <c r="J1333" s="59" t="str">
        <f>IF(Kundendaten!C1334="","",Einstellungen!$C$9-Kundendaten!J1334)</f>
        <v/>
      </c>
      <c r="K1333" s="37" t="str">
        <f>IF(Kundendaten!C1334="","",IF(J1333&lt;0,-1,IF(J1333&gt;Einstellungen!$C$11,0,IF(J1333&lt;=Einstellungen!$D$15,5,IF(J1333&lt;=Einstellungen!$D$16,4,IF(J1333&lt;=Einstellungen!$D$17,3,IF(J1333&lt;=Einstellungen!$D$18,2,1)))))))</f>
        <v/>
      </c>
      <c r="L1333" s="37" t="str">
        <f>IF(Kundendaten!C1334="","",IF(J1333&lt;0,-1,IF(J1333&gt;Einstellungen!$C$11,0,IF(Kundendaten!K1334&gt;=Einstellungen!$C$24,5,IF(Kundendaten!K1334&gt;=Einstellungen!$C$25,4,IF(Kundendaten!K1334&gt;=Einstellungen!$C$26,3,IF(Kundendaten!K1334&gt;=Einstellungen!$C$27,2,1)))))))</f>
        <v/>
      </c>
      <c r="M1333" s="37" t="str">
        <f>IF(Kundendaten!C1334="","",IF(J1333&lt;0,-1,IF(J1333&gt;Einstellungen!$C$11,0,IF(Kundendaten!L1334&gt;=Einstellungen!$C$32,5,IF(Kundendaten!L1334&gt;=Einstellungen!$C$33,4,IF(Kundendaten!L1334&gt;=Einstellungen!$C$34,3,IF(Kundendaten!L1334&gt;=Einstellungen!$C$35,2,1)))))))</f>
        <v/>
      </c>
      <c r="N1333" s="37" t="str">
        <f>IF(Kundendaten!C1334="","",IF(K1333=-1,"",IF(K1333=0,0,IF(SUM(Einstellungen!$G$15,Einstellungen!$G$24,Einstellungen!$G$32)&lt;&gt;100,"—",ROUND((K1333*Einstellungen!$G$15+L1333*Einstellungen!$G$24+M1333*Einstellungen!$G$32)/100,1)))))</f>
        <v/>
      </c>
      <c r="O1333" s="37" t="str">
        <f>IF(Kundendaten!C1334="","",IF(K1333=-1,"⚠ Datenfehler",IF(K1333=0,"Inaktiv",IF(SUM(Einstellungen!$G$15,Einstellungen!$G$24,Einstellungen!$G$32)&lt;&gt;100,"—",IF(N1333&gt;=4,"Champion",IF(N1333&gt;=3,"Entwicklung",IF(N1333&gt;=2,"Gefährdet","Abwanderung")))))))</f>
        <v/>
      </c>
    </row>
    <row r="1334" spans="2:15" ht="14.25" customHeight="1" x14ac:dyDescent="0.35">
      <c r="B1334" s="37" t="str">
        <f>IF(Kundendaten!C1335="","",Kundendaten!B1335)</f>
        <v/>
      </c>
      <c r="C1334" s="38" t="str">
        <f>IF(Kundendaten!C1335="","",IF(Kundendaten!C1335="","",Kundendaten!C1335))</f>
        <v/>
      </c>
      <c r="D1334" s="38" t="str">
        <f>IF(Kundendaten!C1335="","",IF(Kundendaten!D1335="","",Kundendaten!D1335))</f>
        <v/>
      </c>
      <c r="E1334" s="38" t="str">
        <f>IF(Kundendaten!C1335="","",IF(Kundendaten!E1335="","",Kundendaten!E1335))</f>
        <v/>
      </c>
      <c r="F1334" s="38" t="str">
        <f>IF(Kundendaten!C1335="","",IF(Kundendaten!F1335="","",Kundendaten!F1335))</f>
        <v/>
      </c>
      <c r="G1334" s="37" t="str">
        <f>IF(Kundendaten!C1335="","",IF(Kundendaten!G1335="","",Kundendaten!G1335))</f>
        <v/>
      </c>
      <c r="H1334" s="38" t="str">
        <f>IF(Kundendaten!C1335="","",IF(Kundendaten!H1335="","",Kundendaten!H1335))</f>
        <v/>
      </c>
      <c r="I1334" s="37" t="str">
        <f>IF(Kundendaten!C1335="","",IF(Kundendaten!I1335="","",IF(OR(UPPER(Kundendaten!I1335)="D",UPPER(Kundendaten!I1335)="DE",UPPER(Kundendaten!I1335)="DEU",UPPER(Kundendaten!I1335)="DEUTSCHLAND",UPPER(Kundendaten!I1335)="GERMANY",UPPER(Kundendaten!I1335)="GER"),"",IFERROR(UPPER(VLOOKUP(UPPER(Kundendaten!I1335),Laendercodes!$A:$B,2,FALSE())),UPPER(Kundendaten!I1335)))))</f>
        <v/>
      </c>
      <c r="J1334" s="59" t="str">
        <f>IF(Kundendaten!C1335="","",Einstellungen!$C$9-Kundendaten!J1335)</f>
        <v/>
      </c>
      <c r="K1334" s="37" t="str">
        <f>IF(Kundendaten!C1335="","",IF(J1334&lt;0,-1,IF(J1334&gt;Einstellungen!$C$11,0,IF(J1334&lt;=Einstellungen!$D$15,5,IF(J1334&lt;=Einstellungen!$D$16,4,IF(J1334&lt;=Einstellungen!$D$17,3,IF(J1334&lt;=Einstellungen!$D$18,2,1)))))))</f>
        <v/>
      </c>
      <c r="L1334" s="37" t="str">
        <f>IF(Kundendaten!C1335="","",IF(J1334&lt;0,-1,IF(J1334&gt;Einstellungen!$C$11,0,IF(Kundendaten!K1335&gt;=Einstellungen!$C$24,5,IF(Kundendaten!K1335&gt;=Einstellungen!$C$25,4,IF(Kundendaten!K1335&gt;=Einstellungen!$C$26,3,IF(Kundendaten!K1335&gt;=Einstellungen!$C$27,2,1)))))))</f>
        <v/>
      </c>
      <c r="M1334" s="37" t="str">
        <f>IF(Kundendaten!C1335="","",IF(J1334&lt;0,-1,IF(J1334&gt;Einstellungen!$C$11,0,IF(Kundendaten!L1335&gt;=Einstellungen!$C$32,5,IF(Kundendaten!L1335&gt;=Einstellungen!$C$33,4,IF(Kundendaten!L1335&gt;=Einstellungen!$C$34,3,IF(Kundendaten!L1335&gt;=Einstellungen!$C$35,2,1)))))))</f>
        <v/>
      </c>
      <c r="N1334" s="37" t="str">
        <f>IF(Kundendaten!C1335="","",IF(K1334=-1,"",IF(K1334=0,0,IF(SUM(Einstellungen!$G$15,Einstellungen!$G$24,Einstellungen!$G$32)&lt;&gt;100,"—",ROUND((K1334*Einstellungen!$G$15+L1334*Einstellungen!$G$24+M1334*Einstellungen!$G$32)/100,1)))))</f>
        <v/>
      </c>
      <c r="O1334" s="37" t="str">
        <f>IF(Kundendaten!C1335="","",IF(K1334=-1,"⚠ Datenfehler",IF(K1334=0,"Inaktiv",IF(SUM(Einstellungen!$G$15,Einstellungen!$G$24,Einstellungen!$G$32)&lt;&gt;100,"—",IF(N1334&gt;=4,"Champion",IF(N1334&gt;=3,"Entwicklung",IF(N1334&gt;=2,"Gefährdet","Abwanderung")))))))</f>
        <v/>
      </c>
    </row>
    <row r="1335" spans="2:15" ht="14.25" customHeight="1" x14ac:dyDescent="0.35">
      <c r="B1335" s="37" t="str">
        <f>IF(Kundendaten!C1336="","",Kundendaten!B1336)</f>
        <v/>
      </c>
      <c r="C1335" s="38" t="str">
        <f>IF(Kundendaten!C1336="","",IF(Kundendaten!C1336="","",Kundendaten!C1336))</f>
        <v/>
      </c>
      <c r="D1335" s="38" t="str">
        <f>IF(Kundendaten!C1336="","",IF(Kundendaten!D1336="","",Kundendaten!D1336))</f>
        <v/>
      </c>
      <c r="E1335" s="38" t="str">
        <f>IF(Kundendaten!C1336="","",IF(Kundendaten!E1336="","",Kundendaten!E1336))</f>
        <v/>
      </c>
      <c r="F1335" s="38" t="str">
        <f>IF(Kundendaten!C1336="","",IF(Kundendaten!F1336="","",Kundendaten!F1336))</f>
        <v/>
      </c>
      <c r="G1335" s="37" t="str">
        <f>IF(Kundendaten!C1336="","",IF(Kundendaten!G1336="","",Kundendaten!G1336))</f>
        <v/>
      </c>
      <c r="H1335" s="38" t="str">
        <f>IF(Kundendaten!C1336="","",IF(Kundendaten!H1336="","",Kundendaten!H1336))</f>
        <v/>
      </c>
      <c r="I1335" s="37" t="str">
        <f>IF(Kundendaten!C1336="","",IF(Kundendaten!I1336="","",IF(OR(UPPER(Kundendaten!I1336)="D",UPPER(Kundendaten!I1336)="DE",UPPER(Kundendaten!I1336)="DEU",UPPER(Kundendaten!I1336)="DEUTSCHLAND",UPPER(Kundendaten!I1336)="GERMANY",UPPER(Kundendaten!I1336)="GER"),"",IFERROR(UPPER(VLOOKUP(UPPER(Kundendaten!I1336),Laendercodes!$A:$B,2,FALSE())),UPPER(Kundendaten!I1336)))))</f>
        <v/>
      </c>
      <c r="J1335" s="59" t="str">
        <f>IF(Kundendaten!C1336="","",Einstellungen!$C$9-Kundendaten!J1336)</f>
        <v/>
      </c>
      <c r="K1335" s="37" t="str">
        <f>IF(Kundendaten!C1336="","",IF(J1335&lt;0,-1,IF(J1335&gt;Einstellungen!$C$11,0,IF(J1335&lt;=Einstellungen!$D$15,5,IF(J1335&lt;=Einstellungen!$D$16,4,IF(J1335&lt;=Einstellungen!$D$17,3,IF(J1335&lt;=Einstellungen!$D$18,2,1)))))))</f>
        <v/>
      </c>
      <c r="L1335" s="37" t="str">
        <f>IF(Kundendaten!C1336="","",IF(J1335&lt;0,-1,IF(J1335&gt;Einstellungen!$C$11,0,IF(Kundendaten!K1336&gt;=Einstellungen!$C$24,5,IF(Kundendaten!K1336&gt;=Einstellungen!$C$25,4,IF(Kundendaten!K1336&gt;=Einstellungen!$C$26,3,IF(Kundendaten!K1336&gt;=Einstellungen!$C$27,2,1)))))))</f>
        <v/>
      </c>
      <c r="M1335" s="37" t="str">
        <f>IF(Kundendaten!C1336="","",IF(J1335&lt;0,-1,IF(J1335&gt;Einstellungen!$C$11,0,IF(Kundendaten!L1336&gt;=Einstellungen!$C$32,5,IF(Kundendaten!L1336&gt;=Einstellungen!$C$33,4,IF(Kundendaten!L1336&gt;=Einstellungen!$C$34,3,IF(Kundendaten!L1336&gt;=Einstellungen!$C$35,2,1)))))))</f>
        <v/>
      </c>
      <c r="N1335" s="37" t="str">
        <f>IF(Kundendaten!C1336="","",IF(K1335=-1,"",IF(K1335=0,0,IF(SUM(Einstellungen!$G$15,Einstellungen!$G$24,Einstellungen!$G$32)&lt;&gt;100,"—",ROUND((K1335*Einstellungen!$G$15+L1335*Einstellungen!$G$24+M1335*Einstellungen!$G$32)/100,1)))))</f>
        <v/>
      </c>
      <c r="O1335" s="37" t="str">
        <f>IF(Kundendaten!C1336="","",IF(K1335=-1,"⚠ Datenfehler",IF(K1335=0,"Inaktiv",IF(SUM(Einstellungen!$G$15,Einstellungen!$G$24,Einstellungen!$G$32)&lt;&gt;100,"—",IF(N1335&gt;=4,"Champion",IF(N1335&gt;=3,"Entwicklung",IF(N1335&gt;=2,"Gefährdet","Abwanderung")))))))</f>
        <v/>
      </c>
    </row>
    <row r="1336" spans="2:15" ht="14.25" customHeight="1" x14ac:dyDescent="0.35">
      <c r="B1336" s="37" t="str">
        <f>IF(Kundendaten!C1337="","",Kundendaten!B1337)</f>
        <v/>
      </c>
      <c r="C1336" s="38" t="str">
        <f>IF(Kundendaten!C1337="","",IF(Kundendaten!C1337="","",Kundendaten!C1337))</f>
        <v/>
      </c>
      <c r="D1336" s="38" t="str">
        <f>IF(Kundendaten!C1337="","",IF(Kundendaten!D1337="","",Kundendaten!D1337))</f>
        <v/>
      </c>
      <c r="E1336" s="38" t="str">
        <f>IF(Kundendaten!C1337="","",IF(Kundendaten!E1337="","",Kundendaten!E1337))</f>
        <v/>
      </c>
      <c r="F1336" s="38" t="str">
        <f>IF(Kundendaten!C1337="","",IF(Kundendaten!F1337="","",Kundendaten!F1337))</f>
        <v/>
      </c>
      <c r="G1336" s="37" t="str">
        <f>IF(Kundendaten!C1337="","",IF(Kundendaten!G1337="","",Kundendaten!G1337))</f>
        <v/>
      </c>
      <c r="H1336" s="38" t="str">
        <f>IF(Kundendaten!C1337="","",IF(Kundendaten!H1337="","",Kundendaten!H1337))</f>
        <v/>
      </c>
      <c r="I1336" s="37" t="str">
        <f>IF(Kundendaten!C1337="","",IF(Kundendaten!I1337="","",IF(OR(UPPER(Kundendaten!I1337)="D",UPPER(Kundendaten!I1337)="DE",UPPER(Kundendaten!I1337)="DEU",UPPER(Kundendaten!I1337)="DEUTSCHLAND",UPPER(Kundendaten!I1337)="GERMANY",UPPER(Kundendaten!I1337)="GER"),"",IFERROR(UPPER(VLOOKUP(UPPER(Kundendaten!I1337),Laendercodes!$A:$B,2,FALSE())),UPPER(Kundendaten!I1337)))))</f>
        <v/>
      </c>
      <c r="J1336" s="59" t="str">
        <f>IF(Kundendaten!C1337="","",Einstellungen!$C$9-Kundendaten!J1337)</f>
        <v/>
      </c>
      <c r="K1336" s="37" t="str">
        <f>IF(Kundendaten!C1337="","",IF(J1336&lt;0,-1,IF(J1336&gt;Einstellungen!$C$11,0,IF(J1336&lt;=Einstellungen!$D$15,5,IF(J1336&lt;=Einstellungen!$D$16,4,IF(J1336&lt;=Einstellungen!$D$17,3,IF(J1336&lt;=Einstellungen!$D$18,2,1)))))))</f>
        <v/>
      </c>
      <c r="L1336" s="37" t="str">
        <f>IF(Kundendaten!C1337="","",IF(J1336&lt;0,-1,IF(J1336&gt;Einstellungen!$C$11,0,IF(Kundendaten!K1337&gt;=Einstellungen!$C$24,5,IF(Kundendaten!K1337&gt;=Einstellungen!$C$25,4,IF(Kundendaten!K1337&gt;=Einstellungen!$C$26,3,IF(Kundendaten!K1337&gt;=Einstellungen!$C$27,2,1)))))))</f>
        <v/>
      </c>
      <c r="M1336" s="37" t="str">
        <f>IF(Kundendaten!C1337="","",IF(J1336&lt;0,-1,IF(J1336&gt;Einstellungen!$C$11,0,IF(Kundendaten!L1337&gt;=Einstellungen!$C$32,5,IF(Kundendaten!L1337&gt;=Einstellungen!$C$33,4,IF(Kundendaten!L1337&gt;=Einstellungen!$C$34,3,IF(Kundendaten!L1337&gt;=Einstellungen!$C$35,2,1)))))))</f>
        <v/>
      </c>
      <c r="N1336" s="37" t="str">
        <f>IF(Kundendaten!C1337="","",IF(K1336=-1,"",IF(K1336=0,0,IF(SUM(Einstellungen!$G$15,Einstellungen!$G$24,Einstellungen!$G$32)&lt;&gt;100,"—",ROUND((K1336*Einstellungen!$G$15+L1336*Einstellungen!$G$24+M1336*Einstellungen!$G$32)/100,1)))))</f>
        <v/>
      </c>
      <c r="O1336" s="37" t="str">
        <f>IF(Kundendaten!C1337="","",IF(K1336=-1,"⚠ Datenfehler",IF(K1336=0,"Inaktiv",IF(SUM(Einstellungen!$G$15,Einstellungen!$G$24,Einstellungen!$G$32)&lt;&gt;100,"—",IF(N1336&gt;=4,"Champion",IF(N1336&gt;=3,"Entwicklung",IF(N1336&gt;=2,"Gefährdet","Abwanderung")))))))</f>
        <v/>
      </c>
    </row>
    <row r="1337" spans="2:15" ht="14.25" customHeight="1" x14ac:dyDescent="0.35">
      <c r="B1337" s="37" t="str">
        <f>IF(Kundendaten!C1338="","",Kundendaten!B1338)</f>
        <v/>
      </c>
      <c r="C1337" s="38" t="str">
        <f>IF(Kundendaten!C1338="","",IF(Kundendaten!C1338="","",Kundendaten!C1338))</f>
        <v/>
      </c>
      <c r="D1337" s="38" t="str">
        <f>IF(Kundendaten!C1338="","",IF(Kundendaten!D1338="","",Kundendaten!D1338))</f>
        <v/>
      </c>
      <c r="E1337" s="38" t="str">
        <f>IF(Kundendaten!C1338="","",IF(Kundendaten!E1338="","",Kundendaten!E1338))</f>
        <v/>
      </c>
      <c r="F1337" s="38" t="str">
        <f>IF(Kundendaten!C1338="","",IF(Kundendaten!F1338="","",Kundendaten!F1338))</f>
        <v/>
      </c>
      <c r="G1337" s="37" t="str">
        <f>IF(Kundendaten!C1338="","",IF(Kundendaten!G1338="","",Kundendaten!G1338))</f>
        <v/>
      </c>
      <c r="H1337" s="38" t="str">
        <f>IF(Kundendaten!C1338="","",IF(Kundendaten!H1338="","",Kundendaten!H1338))</f>
        <v/>
      </c>
      <c r="I1337" s="37" t="str">
        <f>IF(Kundendaten!C1338="","",IF(Kundendaten!I1338="","",IF(OR(UPPER(Kundendaten!I1338)="D",UPPER(Kundendaten!I1338)="DE",UPPER(Kundendaten!I1338)="DEU",UPPER(Kundendaten!I1338)="DEUTSCHLAND",UPPER(Kundendaten!I1338)="GERMANY",UPPER(Kundendaten!I1338)="GER"),"",IFERROR(UPPER(VLOOKUP(UPPER(Kundendaten!I1338),Laendercodes!$A:$B,2,FALSE())),UPPER(Kundendaten!I1338)))))</f>
        <v/>
      </c>
      <c r="J1337" s="59" t="str">
        <f>IF(Kundendaten!C1338="","",Einstellungen!$C$9-Kundendaten!J1338)</f>
        <v/>
      </c>
      <c r="K1337" s="37" t="str">
        <f>IF(Kundendaten!C1338="","",IF(J1337&lt;0,-1,IF(J1337&gt;Einstellungen!$C$11,0,IF(J1337&lt;=Einstellungen!$D$15,5,IF(J1337&lt;=Einstellungen!$D$16,4,IF(J1337&lt;=Einstellungen!$D$17,3,IF(J1337&lt;=Einstellungen!$D$18,2,1)))))))</f>
        <v/>
      </c>
      <c r="L1337" s="37" t="str">
        <f>IF(Kundendaten!C1338="","",IF(J1337&lt;0,-1,IF(J1337&gt;Einstellungen!$C$11,0,IF(Kundendaten!K1338&gt;=Einstellungen!$C$24,5,IF(Kundendaten!K1338&gt;=Einstellungen!$C$25,4,IF(Kundendaten!K1338&gt;=Einstellungen!$C$26,3,IF(Kundendaten!K1338&gt;=Einstellungen!$C$27,2,1)))))))</f>
        <v/>
      </c>
      <c r="M1337" s="37" t="str">
        <f>IF(Kundendaten!C1338="","",IF(J1337&lt;0,-1,IF(J1337&gt;Einstellungen!$C$11,0,IF(Kundendaten!L1338&gt;=Einstellungen!$C$32,5,IF(Kundendaten!L1338&gt;=Einstellungen!$C$33,4,IF(Kundendaten!L1338&gt;=Einstellungen!$C$34,3,IF(Kundendaten!L1338&gt;=Einstellungen!$C$35,2,1)))))))</f>
        <v/>
      </c>
      <c r="N1337" s="37" t="str">
        <f>IF(Kundendaten!C1338="","",IF(K1337=-1,"",IF(K1337=0,0,IF(SUM(Einstellungen!$G$15,Einstellungen!$G$24,Einstellungen!$G$32)&lt;&gt;100,"—",ROUND((K1337*Einstellungen!$G$15+L1337*Einstellungen!$G$24+M1337*Einstellungen!$G$32)/100,1)))))</f>
        <v/>
      </c>
      <c r="O1337" s="37" t="str">
        <f>IF(Kundendaten!C1338="","",IF(K1337=-1,"⚠ Datenfehler",IF(K1337=0,"Inaktiv",IF(SUM(Einstellungen!$G$15,Einstellungen!$G$24,Einstellungen!$G$32)&lt;&gt;100,"—",IF(N1337&gt;=4,"Champion",IF(N1337&gt;=3,"Entwicklung",IF(N1337&gt;=2,"Gefährdet","Abwanderung")))))))</f>
        <v/>
      </c>
    </row>
    <row r="1338" spans="2:15" ht="14.25" customHeight="1" x14ac:dyDescent="0.35">
      <c r="B1338" s="37" t="str">
        <f>IF(Kundendaten!C1339="","",Kundendaten!B1339)</f>
        <v/>
      </c>
      <c r="C1338" s="38" t="str">
        <f>IF(Kundendaten!C1339="","",IF(Kundendaten!C1339="","",Kundendaten!C1339))</f>
        <v/>
      </c>
      <c r="D1338" s="38" t="str">
        <f>IF(Kundendaten!C1339="","",IF(Kundendaten!D1339="","",Kundendaten!D1339))</f>
        <v/>
      </c>
      <c r="E1338" s="38" t="str">
        <f>IF(Kundendaten!C1339="","",IF(Kundendaten!E1339="","",Kundendaten!E1339))</f>
        <v/>
      </c>
      <c r="F1338" s="38" t="str">
        <f>IF(Kundendaten!C1339="","",IF(Kundendaten!F1339="","",Kundendaten!F1339))</f>
        <v/>
      </c>
      <c r="G1338" s="37" t="str">
        <f>IF(Kundendaten!C1339="","",IF(Kundendaten!G1339="","",Kundendaten!G1339))</f>
        <v/>
      </c>
      <c r="H1338" s="38" t="str">
        <f>IF(Kundendaten!C1339="","",IF(Kundendaten!H1339="","",Kundendaten!H1339))</f>
        <v/>
      </c>
      <c r="I1338" s="37" t="str">
        <f>IF(Kundendaten!C1339="","",IF(Kundendaten!I1339="","",IF(OR(UPPER(Kundendaten!I1339)="D",UPPER(Kundendaten!I1339)="DE",UPPER(Kundendaten!I1339)="DEU",UPPER(Kundendaten!I1339)="DEUTSCHLAND",UPPER(Kundendaten!I1339)="GERMANY",UPPER(Kundendaten!I1339)="GER"),"",IFERROR(UPPER(VLOOKUP(UPPER(Kundendaten!I1339),Laendercodes!$A:$B,2,FALSE())),UPPER(Kundendaten!I1339)))))</f>
        <v/>
      </c>
      <c r="J1338" s="59" t="str">
        <f>IF(Kundendaten!C1339="","",Einstellungen!$C$9-Kundendaten!J1339)</f>
        <v/>
      </c>
      <c r="K1338" s="37" t="str">
        <f>IF(Kundendaten!C1339="","",IF(J1338&lt;0,-1,IF(J1338&gt;Einstellungen!$C$11,0,IF(J1338&lt;=Einstellungen!$D$15,5,IF(J1338&lt;=Einstellungen!$D$16,4,IF(J1338&lt;=Einstellungen!$D$17,3,IF(J1338&lt;=Einstellungen!$D$18,2,1)))))))</f>
        <v/>
      </c>
      <c r="L1338" s="37" t="str">
        <f>IF(Kundendaten!C1339="","",IF(J1338&lt;0,-1,IF(J1338&gt;Einstellungen!$C$11,0,IF(Kundendaten!K1339&gt;=Einstellungen!$C$24,5,IF(Kundendaten!K1339&gt;=Einstellungen!$C$25,4,IF(Kundendaten!K1339&gt;=Einstellungen!$C$26,3,IF(Kundendaten!K1339&gt;=Einstellungen!$C$27,2,1)))))))</f>
        <v/>
      </c>
      <c r="M1338" s="37" t="str">
        <f>IF(Kundendaten!C1339="","",IF(J1338&lt;0,-1,IF(J1338&gt;Einstellungen!$C$11,0,IF(Kundendaten!L1339&gt;=Einstellungen!$C$32,5,IF(Kundendaten!L1339&gt;=Einstellungen!$C$33,4,IF(Kundendaten!L1339&gt;=Einstellungen!$C$34,3,IF(Kundendaten!L1339&gt;=Einstellungen!$C$35,2,1)))))))</f>
        <v/>
      </c>
      <c r="N1338" s="37" t="str">
        <f>IF(Kundendaten!C1339="","",IF(K1338=-1,"",IF(K1338=0,0,IF(SUM(Einstellungen!$G$15,Einstellungen!$G$24,Einstellungen!$G$32)&lt;&gt;100,"—",ROUND((K1338*Einstellungen!$G$15+L1338*Einstellungen!$G$24+M1338*Einstellungen!$G$32)/100,1)))))</f>
        <v/>
      </c>
      <c r="O1338" s="37" t="str">
        <f>IF(Kundendaten!C1339="","",IF(K1338=-1,"⚠ Datenfehler",IF(K1338=0,"Inaktiv",IF(SUM(Einstellungen!$G$15,Einstellungen!$G$24,Einstellungen!$G$32)&lt;&gt;100,"—",IF(N1338&gt;=4,"Champion",IF(N1338&gt;=3,"Entwicklung",IF(N1338&gt;=2,"Gefährdet","Abwanderung")))))))</f>
        <v/>
      </c>
    </row>
    <row r="1339" spans="2:15" ht="14.25" customHeight="1" x14ac:dyDescent="0.35">
      <c r="B1339" s="37" t="str">
        <f>IF(Kundendaten!C1340="","",Kundendaten!B1340)</f>
        <v/>
      </c>
      <c r="C1339" s="38" t="str">
        <f>IF(Kundendaten!C1340="","",IF(Kundendaten!C1340="","",Kundendaten!C1340))</f>
        <v/>
      </c>
      <c r="D1339" s="38" t="str">
        <f>IF(Kundendaten!C1340="","",IF(Kundendaten!D1340="","",Kundendaten!D1340))</f>
        <v/>
      </c>
      <c r="E1339" s="38" t="str">
        <f>IF(Kundendaten!C1340="","",IF(Kundendaten!E1340="","",Kundendaten!E1340))</f>
        <v/>
      </c>
      <c r="F1339" s="38" t="str">
        <f>IF(Kundendaten!C1340="","",IF(Kundendaten!F1340="","",Kundendaten!F1340))</f>
        <v/>
      </c>
      <c r="G1339" s="37" t="str">
        <f>IF(Kundendaten!C1340="","",IF(Kundendaten!G1340="","",Kundendaten!G1340))</f>
        <v/>
      </c>
      <c r="H1339" s="38" t="str">
        <f>IF(Kundendaten!C1340="","",IF(Kundendaten!H1340="","",Kundendaten!H1340))</f>
        <v/>
      </c>
      <c r="I1339" s="37" t="str">
        <f>IF(Kundendaten!C1340="","",IF(Kundendaten!I1340="","",IF(OR(UPPER(Kundendaten!I1340)="D",UPPER(Kundendaten!I1340)="DE",UPPER(Kundendaten!I1340)="DEU",UPPER(Kundendaten!I1340)="DEUTSCHLAND",UPPER(Kundendaten!I1340)="GERMANY",UPPER(Kundendaten!I1340)="GER"),"",IFERROR(UPPER(VLOOKUP(UPPER(Kundendaten!I1340),Laendercodes!$A:$B,2,FALSE())),UPPER(Kundendaten!I1340)))))</f>
        <v/>
      </c>
      <c r="J1339" s="59" t="str">
        <f>IF(Kundendaten!C1340="","",Einstellungen!$C$9-Kundendaten!J1340)</f>
        <v/>
      </c>
      <c r="K1339" s="37" t="str">
        <f>IF(Kundendaten!C1340="","",IF(J1339&lt;0,-1,IF(J1339&gt;Einstellungen!$C$11,0,IF(J1339&lt;=Einstellungen!$D$15,5,IF(J1339&lt;=Einstellungen!$D$16,4,IF(J1339&lt;=Einstellungen!$D$17,3,IF(J1339&lt;=Einstellungen!$D$18,2,1)))))))</f>
        <v/>
      </c>
      <c r="L1339" s="37" t="str">
        <f>IF(Kundendaten!C1340="","",IF(J1339&lt;0,-1,IF(J1339&gt;Einstellungen!$C$11,0,IF(Kundendaten!K1340&gt;=Einstellungen!$C$24,5,IF(Kundendaten!K1340&gt;=Einstellungen!$C$25,4,IF(Kundendaten!K1340&gt;=Einstellungen!$C$26,3,IF(Kundendaten!K1340&gt;=Einstellungen!$C$27,2,1)))))))</f>
        <v/>
      </c>
      <c r="M1339" s="37" t="str">
        <f>IF(Kundendaten!C1340="","",IF(J1339&lt;0,-1,IF(J1339&gt;Einstellungen!$C$11,0,IF(Kundendaten!L1340&gt;=Einstellungen!$C$32,5,IF(Kundendaten!L1340&gt;=Einstellungen!$C$33,4,IF(Kundendaten!L1340&gt;=Einstellungen!$C$34,3,IF(Kundendaten!L1340&gt;=Einstellungen!$C$35,2,1)))))))</f>
        <v/>
      </c>
      <c r="N1339" s="37" t="str">
        <f>IF(Kundendaten!C1340="","",IF(K1339=-1,"",IF(K1339=0,0,IF(SUM(Einstellungen!$G$15,Einstellungen!$G$24,Einstellungen!$G$32)&lt;&gt;100,"—",ROUND((K1339*Einstellungen!$G$15+L1339*Einstellungen!$G$24+M1339*Einstellungen!$G$32)/100,1)))))</f>
        <v/>
      </c>
      <c r="O1339" s="37" t="str">
        <f>IF(Kundendaten!C1340="","",IF(K1339=-1,"⚠ Datenfehler",IF(K1339=0,"Inaktiv",IF(SUM(Einstellungen!$G$15,Einstellungen!$G$24,Einstellungen!$G$32)&lt;&gt;100,"—",IF(N1339&gt;=4,"Champion",IF(N1339&gt;=3,"Entwicklung",IF(N1339&gt;=2,"Gefährdet","Abwanderung")))))))</f>
        <v/>
      </c>
    </row>
    <row r="1340" spans="2:15" ht="14.25" customHeight="1" x14ac:dyDescent="0.35">
      <c r="B1340" s="37" t="str">
        <f>IF(Kundendaten!C1341="","",Kundendaten!B1341)</f>
        <v/>
      </c>
      <c r="C1340" s="38" t="str">
        <f>IF(Kundendaten!C1341="","",IF(Kundendaten!C1341="","",Kundendaten!C1341))</f>
        <v/>
      </c>
      <c r="D1340" s="38" t="str">
        <f>IF(Kundendaten!C1341="","",IF(Kundendaten!D1341="","",Kundendaten!D1341))</f>
        <v/>
      </c>
      <c r="E1340" s="38" t="str">
        <f>IF(Kundendaten!C1341="","",IF(Kundendaten!E1341="","",Kundendaten!E1341))</f>
        <v/>
      </c>
      <c r="F1340" s="38" t="str">
        <f>IF(Kundendaten!C1341="","",IF(Kundendaten!F1341="","",Kundendaten!F1341))</f>
        <v/>
      </c>
      <c r="G1340" s="37" t="str">
        <f>IF(Kundendaten!C1341="","",IF(Kundendaten!G1341="","",Kundendaten!G1341))</f>
        <v/>
      </c>
      <c r="H1340" s="38" t="str">
        <f>IF(Kundendaten!C1341="","",IF(Kundendaten!H1341="","",Kundendaten!H1341))</f>
        <v/>
      </c>
      <c r="I1340" s="37" t="str">
        <f>IF(Kundendaten!C1341="","",IF(Kundendaten!I1341="","",IF(OR(UPPER(Kundendaten!I1341)="D",UPPER(Kundendaten!I1341)="DE",UPPER(Kundendaten!I1341)="DEU",UPPER(Kundendaten!I1341)="DEUTSCHLAND",UPPER(Kundendaten!I1341)="GERMANY",UPPER(Kundendaten!I1341)="GER"),"",IFERROR(UPPER(VLOOKUP(UPPER(Kundendaten!I1341),Laendercodes!$A:$B,2,FALSE())),UPPER(Kundendaten!I1341)))))</f>
        <v/>
      </c>
      <c r="J1340" s="59" t="str">
        <f>IF(Kundendaten!C1341="","",Einstellungen!$C$9-Kundendaten!J1341)</f>
        <v/>
      </c>
      <c r="K1340" s="37" t="str">
        <f>IF(Kundendaten!C1341="","",IF(J1340&lt;0,-1,IF(J1340&gt;Einstellungen!$C$11,0,IF(J1340&lt;=Einstellungen!$D$15,5,IF(J1340&lt;=Einstellungen!$D$16,4,IF(J1340&lt;=Einstellungen!$D$17,3,IF(J1340&lt;=Einstellungen!$D$18,2,1)))))))</f>
        <v/>
      </c>
      <c r="L1340" s="37" t="str">
        <f>IF(Kundendaten!C1341="","",IF(J1340&lt;0,-1,IF(J1340&gt;Einstellungen!$C$11,0,IF(Kundendaten!K1341&gt;=Einstellungen!$C$24,5,IF(Kundendaten!K1341&gt;=Einstellungen!$C$25,4,IF(Kundendaten!K1341&gt;=Einstellungen!$C$26,3,IF(Kundendaten!K1341&gt;=Einstellungen!$C$27,2,1)))))))</f>
        <v/>
      </c>
      <c r="M1340" s="37" t="str">
        <f>IF(Kundendaten!C1341="","",IF(J1340&lt;0,-1,IF(J1340&gt;Einstellungen!$C$11,0,IF(Kundendaten!L1341&gt;=Einstellungen!$C$32,5,IF(Kundendaten!L1341&gt;=Einstellungen!$C$33,4,IF(Kundendaten!L1341&gt;=Einstellungen!$C$34,3,IF(Kundendaten!L1341&gt;=Einstellungen!$C$35,2,1)))))))</f>
        <v/>
      </c>
      <c r="N1340" s="37" t="str">
        <f>IF(Kundendaten!C1341="","",IF(K1340=-1,"",IF(K1340=0,0,IF(SUM(Einstellungen!$G$15,Einstellungen!$G$24,Einstellungen!$G$32)&lt;&gt;100,"—",ROUND((K1340*Einstellungen!$G$15+L1340*Einstellungen!$G$24+M1340*Einstellungen!$G$32)/100,1)))))</f>
        <v/>
      </c>
      <c r="O1340" s="37" t="str">
        <f>IF(Kundendaten!C1341="","",IF(K1340=-1,"⚠ Datenfehler",IF(K1340=0,"Inaktiv",IF(SUM(Einstellungen!$G$15,Einstellungen!$G$24,Einstellungen!$G$32)&lt;&gt;100,"—",IF(N1340&gt;=4,"Champion",IF(N1340&gt;=3,"Entwicklung",IF(N1340&gt;=2,"Gefährdet","Abwanderung")))))))</f>
        <v/>
      </c>
    </row>
    <row r="1341" spans="2:15" ht="14.25" customHeight="1" x14ac:dyDescent="0.35">
      <c r="B1341" s="37" t="str">
        <f>IF(Kundendaten!C1342="","",Kundendaten!B1342)</f>
        <v/>
      </c>
      <c r="C1341" s="38" t="str">
        <f>IF(Kundendaten!C1342="","",IF(Kundendaten!C1342="","",Kundendaten!C1342))</f>
        <v/>
      </c>
      <c r="D1341" s="38" t="str">
        <f>IF(Kundendaten!C1342="","",IF(Kundendaten!D1342="","",Kundendaten!D1342))</f>
        <v/>
      </c>
      <c r="E1341" s="38" t="str">
        <f>IF(Kundendaten!C1342="","",IF(Kundendaten!E1342="","",Kundendaten!E1342))</f>
        <v/>
      </c>
      <c r="F1341" s="38" t="str">
        <f>IF(Kundendaten!C1342="","",IF(Kundendaten!F1342="","",Kundendaten!F1342))</f>
        <v/>
      </c>
      <c r="G1341" s="37" t="str">
        <f>IF(Kundendaten!C1342="","",IF(Kundendaten!G1342="","",Kundendaten!G1342))</f>
        <v/>
      </c>
      <c r="H1341" s="38" t="str">
        <f>IF(Kundendaten!C1342="","",IF(Kundendaten!H1342="","",Kundendaten!H1342))</f>
        <v/>
      </c>
      <c r="I1341" s="37" t="str">
        <f>IF(Kundendaten!C1342="","",IF(Kundendaten!I1342="","",IF(OR(UPPER(Kundendaten!I1342)="D",UPPER(Kundendaten!I1342)="DE",UPPER(Kundendaten!I1342)="DEU",UPPER(Kundendaten!I1342)="DEUTSCHLAND",UPPER(Kundendaten!I1342)="GERMANY",UPPER(Kundendaten!I1342)="GER"),"",IFERROR(UPPER(VLOOKUP(UPPER(Kundendaten!I1342),Laendercodes!$A:$B,2,FALSE())),UPPER(Kundendaten!I1342)))))</f>
        <v/>
      </c>
      <c r="J1341" s="59" t="str">
        <f>IF(Kundendaten!C1342="","",Einstellungen!$C$9-Kundendaten!J1342)</f>
        <v/>
      </c>
      <c r="K1341" s="37" t="str">
        <f>IF(Kundendaten!C1342="","",IF(J1341&lt;0,-1,IF(J1341&gt;Einstellungen!$C$11,0,IF(J1341&lt;=Einstellungen!$D$15,5,IF(J1341&lt;=Einstellungen!$D$16,4,IF(J1341&lt;=Einstellungen!$D$17,3,IF(J1341&lt;=Einstellungen!$D$18,2,1)))))))</f>
        <v/>
      </c>
      <c r="L1341" s="37" t="str">
        <f>IF(Kundendaten!C1342="","",IF(J1341&lt;0,-1,IF(J1341&gt;Einstellungen!$C$11,0,IF(Kundendaten!K1342&gt;=Einstellungen!$C$24,5,IF(Kundendaten!K1342&gt;=Einstellungen!$C$25,4,IF(Kundendaten!K1342&gt;=Einstellungen!$C$26,3,IF(Kundendaten!K1342&gt;=Einstellungen!$C$27,2,1)))))))</f>
        <v/>
      </c>
      <c r="M1341" s="37" t="str">
        <f>IF(Kundendaten!C1342="","",IF(J1341&lt;0,-1,IF(J1341&gt;Einstellungen!$C$11,0,IF(Kundendaten!L1342&gt;=Einstellungen!$C$32,5,IF(Kundendaten!L1342&gt;=Einstellungen!$C$33,4,IF(Kundendaten!L1342&gt;=Einstellungen!$C$34,3,IF(Kundendaten!L1342&gt;=Einstellungen!$C$35,2,1)))))))</f>
        <v/>
      </c>
      <c r="N1341" s="37" t="str">
        <f>IF(Kundendaten!C1342="","",IF(K1341=-1,"",IF(K1341=0,0,IF(SUM(Einstellungen!$G$15,Einstellungen!$G$24,Einstellungen!$G$32)&lt;&gt;100,"—",ROUND((K1341*Einstellungen!$G$15+L1341*Einstellungen!$G$24+M1341*Einstellungen!$G$32)/100,1)))))</f>
        <v/>
      </c>
      <c r="O1341" s="37" t="str">
        <f>IF(Kundendaten!C1342="","",IF(K1341=-1,"⚠ Datenfehler",IF(K1341=0,"Inaktiv",IF(SUM(Einstellungen!$G$15,Einstellungen!$G$24,Einstellungen!$G$32)&lt;&gt;100,"—",IF(N1341&gt;=4,"Champion",IF(N1341&gt;=3,"Entwicklung",IF(N1341&gt;=2,"Gefährdet","Abwanderung")))))))</f>
        <v/>
      </c>
    </row>
    <row r="1342" spans="2:15" ht="14.25" customHeight="1" x14ac:dyDescent="0.35">
      <c r="B1342" s="37" t="str">
        <f>IF(Kundendaten!C1343="","",Kundendaten!B1343)</f>
        <v/>
      </c>
      <c r="C1342" s="38" t="str">
        <f>IF(Kundendaten!C1343="","",IF(Kundendaten!C1343="","",Kundendaten!C1343))</f>
        <v/>
      </c>
      <c r="D1342" s="38" t="str">
        <f>IF(Kundendaten!C1343="","",IF(Kundendaten!D1343="","",Kundendaten!D1343))</f>
        <v/>
      </c>
      <c r="E1342" s="38" t="str">
        <f>IF(Kundendaten!C1343="","",IF(Kundendaten!E1343="","",Kundendaten!E1343))</f>
        <v/>
      </c>
      <c r="F1342" s="38" t="str">
        <f>IF(Kundendaten!C1343="","",IF(Kundendaten!F1343="","",Kundendaten!F1343))</f>
        <v/>
      </c>
      <c r="G1342" s="37" t="str">
        <f>IF(Kundendaten!C1343="","",IF(Kundendaten!G1343="","",Kundendaten!G1343))</f>
        <v/>
      </c>
      <c r="H1342" s="38" t="str">
        <f>IF(Kundendaten!C1343="","",IF(Kundendaten!H1343="","",Kundendaten!H1343))</f>
        <v/>
      </c>
      <c r="I1342" s="37" t="str">
        <f>IF(Kundendaten!C1343="","",IF(Kundendaten!I1343="","",IF(OR(UPPER(Kundendaten!I1343)="D",UPPER(Kundendaten!I1343)="DE",UPPER(Kundendaten!I1343)="DEU",UPPER(Kundendaten!I1343)="DEUTSCHLAND",UPPER(Kundendaten!I1343)="GERMANY",UPPER(Kundendaten!I1343)="GER"),"",IFERROR(UPPER(VLOOKUP(UPPER(Kundendaten!I1343),Laendercodes!$A:$B,2,FALSE())),UPPER(Kundendaten!I1343)))))</f>
        <v/>
      </c>
      <c r="J1342" s="59" t="str">
        <f>IF(Kundendaten!C1343="","",Einstellungen!$C$9-Kundendaten!J1343)</f>
        <v/>
      </c>
      <c r="K1342" s="37" t="str">
        <f>IF(Kundendaten!C1343="","",IF(J1342&lt;0,-1,IF(J1342&gt;Einstellungen!$C$11,0,IF(J1342&lt;=Einstellungen!$D$15,5,IF(J1342&lt;=Einstellungen!$D$16,4,IF(J1342&lt;=Einstellungen!$D$17,3,IF(J1342&lt;=Einstellungen!$D$18,2,1)))))))</f>
        <v/>
      </c>
      <c r="L1342" s="37" t="str">
        <f>IF(Kundendaten!C1343="","",IF(J1342&lt;0,-1,IF(J1342&gt;Einstellungen!$C$11,0,IF(Kundendaten!K1343&gt;=Einstellungen!$C$24,5,IF(Kundendaten!K1343&gt;=Einstellungen!$C$25,4,IF(Kundendaten!K1343&gt;=Einstellungen!$C$26,3,IF(Kundendaten!K1343&gt;=Einstellungen!$C$27,2,1)))))))</f>
        <v/>
      </c>
      <c r="M1342" s="37" t="str">
        <f>IF(Kundendaten!C1343="","",IF(J1342&lt;0,-1,IF(J1342&gt;Einstellungen!$C$11,0,IF(Kundendaten!L1343&gt;=Einstellungen!$C$32,5,IF(Kundendaten!L1343&gt;=Einstellungen!$C$33,4,IF(Kundendaten!L1343&gt;=Einstellungen!$C$34,3,IF(Kundendaten!L1343&gt;=Einstellungen!$C$35,2,1)))))))</f>
        <v/>
      </c>
      <c r="N1342" s="37" t="str">
        <f>IF(Kundendaten!C1343="","",IF(K1342=-1,"",IF(K1342=0,0,IF(SUM(Einstellungen!$G$15,Einstellungen!$G$24,Einstellungen!$G$32)&lt;&gt;100,"—",ROUND((K1342*Einstellungen!$G$15+L1342*Einstellungen!$G$24+M1342*Einstellungen!$G$32)/100,1)))))</f>
        <v/>
      </c>
      <c r="O1342" s="37" t="str">
        <f>IF(Kundendaten!C1343="","",IF(K1342=-1,"⚠ Datenfehler",IF(K1342=0,"Inaktiv",IF(SUM(Einstellungen!$G$15,Einstellungen!$G$24,Einstellungen!$G$32)&lt;&gt;100,"—",IF(N1342&gt;=4,"Champion",IF(N1342&gt;=3,"Entwicklung",IF(N1342&gt;=2,"Gefährdet","Abwanderung")))))))</f>
        <v/>
      </c>
    </row>
    <row r="1343" spans="2:15" ht="14.25" customHeight="1" x14ac:dyDescent="0.35">
      <c r="B1343" s="37" t="str">
        <f>IF(Kundendaten!C1344="","",Kundendaten!B1344)</f>
        <v/>
      </c>
      <c r="C1343" s="38" t="str">
        <f>IF(Kundendaten!C1344="","",IF(Kundendaten!C1344="","",Kundendaten!C1344))</f>
        <v/>
      </c>
      <c r="D1343" s="38" t="str">
        <f>IF(Kundendaten!C1344="","",IF(Kundendaten!D1344="","",Kundendaten!D1344))</f>
        <v/>
      </c>
      <c r="E1343" s="38" t="str">
        <f>IF(Kundendaten!C1344="","",IF(Kundendaten!E1344="","",Kundendaten!E1344))</f>
        <v/>
      </c>
      <c r="F1343" s="38" t="str">
        <f>IF(Kundendaten!C1344="","",IF(Kundendaten!F1344="","",Kundendaten!F1344))</f>
        <v/>
      </c>
      <c r="G1343" s="37" t="str">
        <f>IF(Kundendaten!C1344="","",IF(Kundendaten!G1344="","",Kundendaten!G1344))</f>
        <v/>
      </c>
      <c r="H1343" s="38" t="str">
        <f>IF(Kundendaten!C1344="","",IF(Kundendaten!H1344="","",Kundendaten!H1344))</f>
        <v/>
      </c>
      <c r="I1343" s="37" t="str">
        <f>IF(Kundendaten!C1344="","",IF(Kundendaten!I1344="","",IF(OR(UPPER(Kundendaten!I1344)="D",UPPER(Kundendaten!I1344)="DE",UPPER(Kundendaten!I1344)="DEU",UPPER(Kundendaten!I1344)="DEUTSCHLAND",UPPER(Kundendaten!I1344)="GERMANY",UPPER(Kundendaten!I1344)="GER"),"",IFERROR(UPPER(VLOOKUP(UPPER(Kundendaten!I1344),Laendercodes!$A:$B,2,FALSE())),UPPER(Kundendaten!I1344)))))</f>
        <v/>
      </c>
      <c r="J1343" s="59" t="str">
        <f>IF(Kundendaten!C1344="","",Einstellungen!$C$9-Kundendaten!J1344)</f>
        <v/>
      </c>
      <c r="K1343" s="37" t="str">
        <f>IF(Kundendaten!C1344="","",IF(J1343&lt;0,-1,IF(J1343&gt;Einstellungen!$C$11,0,IF(J1343&lt;=Einstellungen!$D$15,5,IF(J1343&lt;=Einstellungen!$D$16,4,IF(J1343&lt;=Einstellungen!$D$17,3,IF(J1343&lt;=Einstellungen!$D$18,2,1)))))))</f>
        <v/>
      </c>
      <c r="L1343" s="37" t="str">
        <f>IF(Kundendaten!C1344="","",IF(J1343&lt;0,-1,IF(J1343&gt;Einstellungen!$C$11,0,IF(Kundendaten!K1344&gt;=Einstellungen!$C$24,5,IF(Kundendaten!K1344&gt;=Einstellungen!$C$25,4,IF(Kundendaten!K1344&gt;=Einstellungen!$C$26,3,IF(Kundendaten!K1344&gt;=Einstellungen!$C$27,2,1)))))))</f>
        <v/>
      </c>
      <c r="M1343" s="37" t="str">
        <f>IF(Kundendaten!C1344="","",IF(J1343&lt;0,-1,IF(J1343&gt;Einstellungen!$C$11,0,IF(Kundendaten!L1344&gt;=Einstellungen!$C$32,5,IF(Kundendaten!L1344&gt;=Einstellungen!$C$33,4,IF(Kundendaten!L1344&gt;=Einstellungen!$C$34,3,IF(Kundendaten!L1344&gt;=Einstellungen!$C$35,2,1)))))))</f>
        <v/>
      </c>
      <c r="N1343" s="37" t="str">
        <f>IF(Kundendaten!C1344="","",IF(K1343=-1,"",IF(K1343=0,0,IF(SUM(Einstellungen!$G$15,Einstellungen!$G$24,Einstellungen!$G$32)&lt;&gt;100,"—",ROUND((K1343*Einstellungen!$G$15+L1343*Einstellungen!$G$24+M1343*Einstellungen!$G$32)/100,1)))))</f>
        <v/>
      </c>
      <c r="O1343" s="37" t="str">
        <f>IF(Kundendaten!C1344="","",IF(K1343=-1,"⚠ Datenfehler",IF(K1343=0,"Inaktiv",IF(SUM(Einstellungen!$G$15,Einstellungen!$G$24,Einstellungen!$G$32)&lt;&gt;100,"—",IF(N1343&gt;=4,"Champion",IF(N1343&gt;=3,"Entwicklung",IF(N1343&gt;=2,"Gefährdet","Abwanderung")))))))</f>
        <v/>
      </c>
    </row>
    <row r="1344" spans="2:15" ht="14.25" customHeight="1" x14ac:dyDescent="0.35">
      <c r="B1344" s="37" t="str">
        <f>IF(Kundendaten!C1345="","",Kundendaten!B1345)</f>
        <v/>
      </c>
      <c r="C1344" s="38" t="str">
        <f>IF(Kundendaten!C1345="","",IF(Kundendaten!C1345="","",Kundendaten!C1345))</f>
        <v/>
      </c>
      <c r="D1344" s="38" t="str">
        <f>IF(Kundendaten!C1345="","",IF(Kundendaten!D1345="","",Kundendaten!D1345))</f>
        <v/>
      </c>
      <c r="E1344" s="38" t="str">
        <f>IF(Kundendaten!C1345="","",IF(Kundendaten!E1345="","",Kundendaten!E1345))</f>
        <v/>
      </c>
      <c r="F1344" s="38" t="str">
        <f>IF(Kundendaten!C1345="","",IF(Kundendaten!F1345="","",Kundendaten!F1345))</f>
        <v/>
      </c>
      <c r="G1344" s="37" t="str">
        <f>IF(Kundendaten!C1345="","",IF(Kundendaten!G1345="","",Kundendaten!G1345))</f>
        <v/>
      </c>
      <c r="H1344" s="38" t="str">
        <f>IF(Kundendaten!C1345="","",IF(Kundendaten!H1345="","",Kundendaten!H1345))</f>
        <v/>
      </c>
      <c r="I1344" s="37" t="str">
        <f>IF(Kundendaten!C1345="","",IF(Kundendaten!I1345="","",IF(OR(UPPER(Kundendaten!I1345)="D",UPPER(Kundendaten!I1345)="DE",UPPER(Kundendaten!I1345)="DEU",UPPER(Kundendaten!I1345)="DEUTSCHLAND",UPPER(Kundendaten!I1345)="GERMANY",UPPER(Kundendaten!I1345)="GER"),"",IFERROR(UPPER(VLOOKUP(UPPER(Kundendaten!I1345),Laendercodes!$A:$B,2,FALSE())),UPPER(Kundendaten!I1345)))))</f>
        <v/>
      </c>
      <c r="J1344" s="59" t="str">
        <f>IF(Kundendaten!C1345="","",Einstellungen!$C$9-Kundendaten!J1345)</f>
        <v/>
      </c>
      <c r="K1344" s="37" t="str">
        <f>IF(Kundendaten!C1345="","",IF(J1344&lt;0,-1,IF(J1344&gt;Einstellungen!$C$11,0,IF(J1344&lt;=Einstellungen!$D$15,5,IF(J1344&lt;=Einstellungen!$D$16,4,IF(J1344&lt;=Einstellungen!$D$17,3,IF(J1344&lt;=Einstellungen!$D$18,2,1)))))))</f>
        <v/>
      </c>
      <c r="L1344" s="37" t="str">
        <f>IF(Kundendaten!C1345="","",IF(J1344&lt;0,-1,IF(J1344&gt;Einstellungen!$C$11,0,IF(Kundendaten!K1345&gt;=Einstellungen!$C$24,5,IF(Kundendaten!K1345&gt;=Einstellungen!$C$25,4,IF(Kundendaten!K1345&gt;=Einstellungen!$C$26,3,IF(Kundendaten!K1345&gt;=Einstellungen!$C$27,2,1)))))))</f>
        <v/>
      </c>
      <c r="M1344" s="37" t="str">
        <f>IF(Kundendaten!C1345="","",IF(J1344&lt;0,-1,IF(J1344&gt;Einstellungen!$C$11,0,IF(Kundendaten!L1345&gt;=Einstellungen!$C$32,5,IF(Kundendaten!L1345&gt;=Einstellungen!$C$33,4,IF(Kundendaten!L1345&gt;=Einstellungen!$C$34,3,IF(Kundendaten!L1345&gt;=Einstellungen!$C$35,2,1)))))))</f>
        <v/>
      </c>
      <c r="N1344" s="37" t="str">
        <f>IF(Kundendaten!C1345="","",IF(K1344=-1,"",IF(K1344=0,0,IF(SUM(Einstellungen!$G$15,Einstellungen!$G$24,Einstellungen!$G$32)&lt;&gt;100,"—",ROUND((K1344*Einstellungen!$G$15+L1344*Einstellungen!$G$24+M1344*Einstellungen!$G$32)/100,1)))))</f>
        <v/>
      </c>
      <c r="O1344" s="37" t="str">
        <f>IF(Kundendaten!C1345="","",IF(K1344=-1,"⚠ Datenfehler",IF(K1344=0,"Inaktiv",IF(SUM(Einstellungen!$G$15,Einstellungen!$G$24,Einstellungen!$G$32)&lt;&gt;100,"—",IF(N1344&gt;=4,"Champion",IF(N1344&gt;=3,"Entwicklung",IF(N1344&gt;=2,"Gefährdet","Abwanderung")))))))</f>
        <v/>
      </c>
    </row>
    <row r="1345" spans="2:15" ht="14.25" customHeight="1" x14ac:dyDescent="0.35">
      <c r="B1345" s="37" t="str">
        <f>IF(Kundendaten!C1346="","",Kundendaten!B1346)</f>
        <v/>
      </c>
      <c r="C1345" s="38" t="str">
        <f>IF(Kundendaten!C1346="","",IF(Kundendaten!C1346="","",Kundendaten!C1346))</f>
        <v/>
      </c>
      <c r="D1345" s="38" t="str">
        <f>IF(Kundendaten!C1346="","",IF(Kundendaten!D1346="","",Kundendaten!D1346))</f>
        <v/>
      </c>
      <c r="E1345" s="38" t="str">
        <f>IF(Kundendaten!C1346="","",IF(Kundendaten!E1346="","",Kundendaten!E1346))</f>
        <v/>
      </c>
      <c r="F1345" s="38" t="str">
        <f>IF(Kundendaten!C1346="","",IF(Kundendaten!F1346="","",Kundendaten!F1346))</f>
        <v/>
      </c>
      <c r="G1345" s="37" t="str">
        <f>IF(Kundendaten!C1346="","",IF(Kundendaten!G1346="","",Kundendaten!G1346))</f>
        <v/>
      </c>
      <c r="H1345" s="38" t="str">
        <f>IF(Kundendaten!C1346="","",IF(Kundendaten!H1346="","",Kundendaten!H1346))</f>
        <v/>
      </c>
      <c r="I1345" s="37" t="str">
        <f>IF(Kundendaten!C1346="","",IF(Kundendaten!I1346="","",IF(OR(UPPER(Kundendaten!I1346)="D",UPPER(Kundendaten!I1346)="DE",UPPER(Kundendaten!I1346)="DEU",UPPER(Kundendaten!I1346)="DEUTSCHLAND",UPPER(Kundendaten!I1346)="GERMANY",UPPER(Kundendaten!I1346)="GER"),"",IFERROR(UPPER(VLOOKUP(UPPER(Kundendaten!I1346),Laendercodes!$A:$B,2,FALSE())),UPPER(Kundendaten!I1346)))))</f>
        <v/>
      </c>
      <c r="J1345" s="59" t="str">
        <f>IF(Kundendaten!C1346="","",Einstellungen!$C$9-Kundendaten!J1346)</f>
        <v/>
      </c>
      <c r="K1345" s="37" t="str">
        <f>IF(Kundendaten!C1346="","",IF(J1345&lt;0,-1,IF(J1345&gt;Einstellungen!$C$11,0,IF(J1345&lt;=Einstellungen!$D$15,5,IF(J1345&lt;=Einstellungen!$D$16,4,IF(J1345&lt;=Einstellungen!$D$17,3,IF(J1345&lt;=Einstellungen!$D$18,2,1)))))))</f>
        <v/>
      </c>
      <c r="L1345" s="37" t="str">
        <f>IF(Kundendaten!C1346="","",IF(J1345&lt;0,-1,IF(J1345&gt;Einstellungen!$C$11,0,IF(Kundendaten!K1346&gt;=Einstellungen!$C$24,5,IF(Kundendaten!K1346&gt;=Einstellungen!$C$25,4,IF(Kundendaten!K1346&gt;=Einstellungen!$C$26,3,IF(Kundendaten!K1346&gt;=Einstellungen!$C$27,2,1)))))))</f>
        <v/>
      </c>
      <c r="M1345" s="37" t="str">
        <f>IF(Kundendaten!C1346="","",IF(J1345&lt;0,-1,IF(J1345&gt;Einstellungen!$C$11,0,IF(Kundendaten!L1346&gt;=Einstellungen!$C$32,5,IF(Kundendaten!L1346&gt;=Einstellungen!$C$33,4,IF(Kundendaten!L1346&gt;=Einstellungen!$C$34,3,IF(Kundendaten!L1346&gt;=Einstellungen!$C$35,2,1)))))))</f>
        <v/>
      </c>
      <c r="N1345" s="37" t="str">
        <f>IF(Kundendaten!C1346="","",IF(K1345=-1,"",IF(K1345=0,0,IF(SUM(Einstellungen!$G$15,Einstellungen!$G$24,Einstellungen!$G$32)&lt;&gt;100,"—",ROUND((K1345*Einstellungen!$G$15+L1345*Einstellungen!$G$24+M1345*Einstellungen!$G$32)/100,1)))))</f>
        <v/>
      </c>
      <c r="O1345" s="37" t="str">
        <f>IF(Kundendaten!C1346="","",IF(K1345=-1,"⚠ Datenfehler",IF(K1345=0,"Inaktiv",IF(SUM(Einstellungen!$G$15,Einstellungen!$G$24,Einstellungen!$G$32)&lt;&gt;100,"—",IF(N1345&gt;=4,"Champion",IF(N1345&gt;=3,"Entwicklung",IF(N1345&gt;=2,"Gefährdet","Abwanderung")))))))</f>
        <v/>
      </c>
    </row>
    <row r="1346" spans="2:15" ht="14.25" customHeight="1" x14ac:dyDescent="0.35">
      <c r="B1346" s="37" t="str">
        <f>IF(Kundendaten!C1347="","",Kundendaten!B1347)</f>
        <v/>
      </c>
      <c r="C1346" s="38" t="str">
        <f>IF(Kundendaten!C1347="","",IF(Kundendaten!C1347="","",Kundendaten!C1347))</f>
        <v/>
      </c>
      <c r="D1346" s="38" t="str">
        <f>IF(Kundendaten!C1347="","",IF(Kundendaten!D1347="","",Kundendaten!D1347))</f>
        <v/>
      </c>
      <c r="E1346" s="38" t="str">
        <f>IF(Kundendaten!C1347="","",IF(Kundendaten!E1347="","",Kundendaten!E1347))</f>
        <v/>
      </c>
      <c r="F1346" s="38" t="str">
        <f>IF(Kundendaten!C1347="","",IF(Kundendaten!F1347="","",Kundendaten!F1347))</f>
        <v/>
      </c>
      <c r="G1346" s="37" t="str">
        <f>IF(Kundendaten!C1347="","",IF(Kundendaten!G1347="","",Kundendaten!G1347))</f>
        <v/>
      </c>
      <c r="H1346" s="38" t="str">
        <f>IF(Kundendaten!C1347="","",IF(Kundendaten!H1347="","",Kundendaten!H1347))</f>
        <v/>
      </c>
      <c r="I1346" s="37" t="str">
        <f>IF(Kundendaten!C1347="","",IF(Kundendaten!I1347="","",IF(OR(UPPER(Kundendaten!I1347)="D",UPPER(Kundendaten!I1347)="DE",UPPER(Kundendaten!I1347)="DEU",UPPER(Kundendaten!I1347)="DEUTSCHLAND",UPPER(Kundendaten!I1347)="GERMANY",UPPER(Kundendaten!I1347)="GER"),"",IFERROR(UPPER(VLOOKUP(UPPER(Kundendaten!I1347),Laendercodes!$A:$B,2,FALSE())),UPPER(Kundendaten!I1347)))))</f>
        <v/>
      </c>
      <c r="J1346" s="59" t="str">
        <f>IF(Kundendaten!C1347="","",Einstellungen!$C$9-Kundendaten!J1347)</f>
        <v/>
      </c>
      <c r="K1346" s="37" t="str">
        <f>IF(Kundendaten!C1347="","",IF(J1346&lt;0,-1,IF(J1346&gt;Einstellungen!$C$11,0,IF(J1346&lt;=Einstellungen!$D$15,5,IF(J1346&lt;=Einstellungen!$D$16,4,IF(J1346&lt;=Einstellungen!$D$17,3,IF(J1346&lt;=Einstellungen!$D$18,2,1)))))))</f>
        <v/>
      </c>
      <c r="L1346" s="37" t="str">
        <f>IF(Kundendaten!C1347="","",IF(J1346&lt;0,-1,IF(J1346&gt;Einstellungen!$C$11,0,IF(Kundendaten!K1347&gt;=Einstellungen!$C$24,5,IF(Kundendaten!K1347&gt;=Einstellungen!$C$25,4,IF(Kundendaten!K1347&gt;=Einstellungen!$C$26,3,IF(Kundendaten!K1347&gt;=Einstellungen!$C$27,2,1)))))))</f>
        <v/>
      </c>
      <c r="M1346" s="37" t="str">
        <f>IF(Kundendaten!C1347="","",IF(J1346&lt;0,-1,IF(J1346&gt;Einstellungen!$C$11,0,IF(Kundendaten!L1347&gt;=Einstellungen!$C$32,5,IF(Kundendaten!L1347&gt;=Einstellungen!$C$33,4,IF(Kundendaten!L1347&gt;=Einstellungen!$C$34,3,IF(Kundendaten!L1347&gt;=Einstellungen!$C$35,2,1)))))))</f>
        <v/>
      </c>
      <c r="N1346" s="37" t="str">
        <f>IF(Kundendaten!C1347="","",IF(K1346=-1,"",IF(K1346=0,0,IF(SUM(Einstellungen!$G$15,Einstellungen!$G$24,Einstellungen!$G$32)&lt;&gt;100,"—",ROUND((K1346*Einstellungen!$G$15+L1346*Einstellungen!$G$24+M1346*Einstellungen!$G$32)/100,1)))))</f>
        <v/>
      </c>
      <c r="O1346" s="37" t="str">
        <f>IF(Kundendaten!C1347="","",IF(K1346=-1,"⚠ Datenfehler",IF(K1346=0,"Inaktiv",IF(SUM(Einstellungen!$G$15,Einstellungen!$G$24,Einstellungen!$G$32)&lt;&gt;100,"—",IF(N1346&gt;=4,"Champion",IF(N1346&gt;=3,"Entwicklung",IF(N1346&gt;=2,"Gefährdet","Abwanderung")))))))</f>
        <v/>
      </c>
    </row>
    <row r="1347" spans="2:15" ht="14.25" customHeight="1" x14ac:dyDescent="0.35">
      <c r="B1347" s="37" t="str">
        <f>IF(Kundendaten!C1348="","",Kundendaten!B1348)</f>
        <v/>
      </c>
      <c r="C1347" s="38" t="str">
        <f>IF(Kundendaten!C1348="","",IF(Kundendaten!C1348="","",Kundendaten!C1348))</f>
        <v/>
      </c>
      <c r="D1347" s="38" t="str">
        <f>IF(Kundendaten!C1348="","",IF(Kundendaten!D1348="","",Kundendaten!D1348))</f>
        <v/>
      </c>
      <c r="E1347" s="38" t="str">
        <f>IF(Kundendaten!C1348="","",IF(Kundendaten!E1348="","",Kundendaten!E1348))</f>
        <v/>
      </c>
      <c r="F1347" s="38" t="str">
        <f>IF(Kundendaten!C1348="","",IF(Kundendaten!F1348="","",Kundendaten!F1348))</f>
        <v/>
      </c>
      <c r="G1347" s="37" t="str">
        <f>IF(Kundendaten!C1348="","",IF(Kundendaten!G1348="","",Kundendaten!G1348))</f>
        <v/>
      </c>
      <c r="H1347" s="38" t="str">
        <f>IF(Kundendaten!C1348="","",IF(Kundendaten!H1348="","",Kundendaten!H1348))</f>
        <v/>
      </c>
      <c r="I1347" s="37" t="str">
        <f>IF(Kundendaten!C1348="","",IF(Kundendaten!I1348="","",IF(OR(UPPER(Kundendaten!I1348)="D",UPPER(Kundendaten!I1348)="DE",UPPER(Kundendaten!I1348)="DEU",UPPER(Kundendaten!I1348)="DEUTSCHLAND",UPPER(Kundendaten!I1348)="GERMANY",UPPER(Kundendaten!I1348)="GER"),"",IFERROR(UPPER(VLOOKUP(UPPER(Kundendaten!I1348),Laendercodes!$A:$B,2,FALSE())),UPPER(Kundendaten!I1348)))))</f>
        <v/>
      </c>
      <c r="J1347" s="59" t="str">
        <f>IF(Kundendaten!C1348="","",Einstellungen!$C$9-Kundendaten!J1348)</f>
        <v/>
      </c>
      <c r="K1347" s="37" t="str">
        <f>IF(Kundendaten!C1348="","",IF(J1347&lt;0,-1,IF(J1347&gt;Einstellungen!$C$11,0,IF(J1347&lt;=Einstellungen!$D$15,5,IF(J1347&lt;=Einstellungen!$D$16,4,IF(J1347&lt;=Einstellungen!$D$17,3,IF(J1347&lt;=Einstellungen!$D$18,2,1)))))))</f>
        <v/>
      </c>
      <c r="L1347" s="37" t="str">
        <f>IF(Kundendaten!C1348="","",IF(J1347&lt;0,-1,IF(J1347&gt;Einstellungen!$C$11,0,IF(Kundendaten!K1348&gt;=Einstellungen!$C$24,5,IF(Kundendaten!K1348&gt;=Einstellungen!$C$25,4,IF(Kundendaten!K1348&gt;=Einstellungen!$C$26,3,IF(Kundendaten!K1348&gt;=Einstellungen!$C$27,2,1)))))))</f>
        <v/>
      </c>
      <c r="M1347" s="37" t="str">
        <f>IF(Kundendaten!C1348="","",IF(J1347&lt;0,-1,IF(J1347&gt;Einstellungen!$C$11,0,IF(Kundendaten!L1348&gt;=Einstellungen!$C$32,5,IF(Kundendaten!L1348&gt;=Einstellungen!$C$33,4,IF(Kundendaten!L1348&gt;=Einstellungen!$C$34,3,IF(Kundendaten!L1348&gt;=Einstellungen!$C$35,2,1)))))))</f>
        <v/>
      </c>
      <c r="N1347" s="37" t="str">
        <f>IF(Kundendaten!C1348="","",IF(K1347=-1,"",IF(K1347=0,0,IF(SUM(Einstellungen!$G$15,Einstellungen!$G$24,Einstellungen!$G$32)&lt;&gt;100,"—",ROUND((K1347*Einstellungen!$G$15+L1347*Einstellungen!$G$24+M1347*Einstellungen!$G$32)/100,1)))))</f>
        <v/>
      </c>
      <c r="O1347" s="37" t="str">
        <f>IF(Kundendaten!C1348="","",IF(K1347=-1,"⚠ Datenfehler",IF(K1347=0,"Inaktiv",IF(SUM(Einstellungen!$G$15,Einstellungen!$G$24,Einstellungen!$G$32)&lt;&gt;100,"—",IF(N1347&gt;=4,"Champion",IF(N1347&gt;=3,"Entwicklung",IF(N1347&gt;=2,"Gefährdet","Abwanderung")))))))</f>
        <v/>
      </c>
    </row>
    <row r="1348" spans="2:15" ht="14.25" customHeight="1" x14ac:dyDescent="0.35">
      <c r="B1348" s="37" t="str">
        <f>IF(Kundendaten!C1349="","",Kundendaten!B1349)</f>
        <v/>
      </c>
      <c r="C1348" s="38" t="str">
        <f>IF(Kundendaten!C1349="","",IF(Kundendaten!C1349="","",Kundendaten!C1349))</f>
        <v/>
      </c>
      <c r="D1348" s="38" t="str">
        <f>IF(Kundendaten!C1349="","",IF(Kundendaten!D1349="","",Kundendaten!D1349))</f>
        <v/>
      </c>
      <c r="E1348" s="38" t="str">
        <f>IF(Kundendaten!C1349="","",IF(Kundendaten!E1349="","",Kundendaten!E1349))</f>
        <v/>
      </c>
      <c r="F1348" s="38" t="str">
        <f>IF(Kundendaten!C1349="","",IF(Kundendaten!F1349="","",Kundendaten!F1349))</f>
        <v/>
      </c>
      <c r="G1348" s="37" t="str">
        <f>IF(Kundendaten!C1349="","",IF(Kundendaten!G1349="","",Kundendaten!G1349))</f>
        <v/>
      </c>
      <c r="H1348" s="38" t="str">
        <f>IF(Kundendaten!C1349="","",IF(Kundendaten!H1349="","",Kundendaten!H1349))</f>
        <v/>
      </c>
      <c r="I1348" s="37" t="str">
        <f>IF(Kundendaten!C1349="","",IF(Kundendaten!I1349="","",IF(OR(UPPER(Kundendaten!I1349)="D",UPPER(Kundendaten!I1349)="DE",UPPER(Kundendaten!I1349)="DEU",UPPER(Kundendaten!I1349)="DEUTSCHLAND",UPPER(Kundendaten!I1349)="GERMANY",UPPER(Kundendaten!I1349)="GER"),"",IFERROR(UPPER(VLOOKUP(UPPER(Kundendaten!I1349),Laendercodes!$A:$B,2,FALSE())),UPPER(Kundendaten!I1349)))))</f>
        <v/>
      </c>
      <c r="J1348" s="59" t="str">
        <f>IF(Kundendaten!C1349="","",Einstellungen!$C$9-Kundendaten!J1349)</f>
        <v/>
      </c>
      <c r="K1348" s="37" t="str">
        <f>IF(Kundendaten!C1349="","",IF(J1348&lt;0,-1,IF(J1348&gt;Einstellungen!$C$11,0,IF(J1348&lt;=Einstellungen!$D$15,5,IF(J1348&lt;=Einstellungen!$D$16,4,IF(J1348&lt;=Einstellungen!$D$17,3,IF(J1348&lt;=Einstellungen!$D$18,2,1)))))))</f>
        <v/>
      </c>
      <c r="L1348" s="37" t="str">
        <f>IF(Kundendaten!C1349="","",IF(J1348&lt;0,-1,IF(J1348&gt;Einstellungen!$C$11,0,IF(Kundendaten!K1349&gt;=Einstellungen!$C$24,5,IF(Kundendaten!K1349&gt;=Einstellungen!$C$25,4,IF(Kundendaten!K1349&gt;=Einstellungen!$C$26,3,IF(Kundendaten!K1349&gt;=Einstellungen!$C$27,2,1)))))))</f>
        <v/>
      </c>
      <c r="M1348" s="37" t="str">
        <f>IF(Kundendaten!C1349="","",IF(J1348&lt;0,-1,IF(J1348&gt;Einstellungen!$C$11,0,IF(Kundendaten!L1349&gt;=Einstellungen!$C$32,5,IF(Kundendaten!L1349&gt;=Einstellungen!$C$33,4,IF(Kundendaten!L1349&gt;=Einstellungen!$C$34,3,IF(Kundendaten!L1349&gt;=Einstellungen!$C$35,2,1)))))))</f>
        <v/>
      </c>
      <c r="N1348" s="37" t="str">
        <f>IF(Kundendaten!C1349="","",IF(K1348=-1,"",IF(K1348=0,0,IF(SUM(Einstellungen!$G$15,Einstellungen!$G$24,Einstellungen!$G$32)&lt;&gt;100,"—",ROUND((K1348*Einstellungen!$G$15+L1348*Einstellungen!$G$24+M1348*Einstellungen!$G$32)/100,1)))))</f>
        <v/>
      </c>
      <c r="O1348" s="37" t="str">
        <f>IF(Kundendaten!C1349="","",IF(K1348=-1,"⚠ Datenfehler",IF(K1348=0,"Inaktiv",IF(SUM(Einstellungen!$G$15,Einstellungen!$G$24,Einstellungen!$G$32)&lt;&gt;100,"—",IF(N1348&gt;=4,"Champion",IF(N1348&gt;=3,"Entwicklung",IF(N1348&gt;=2,"Gefährdet","Abwanderung")))))))</f>
        <v/>
      </c>
    </row>
    <row r="1349" spans="2:15" ht="14.25" customHeight="1" x14ac:dyDescent="0.35">
      <c r="B1349" s="37" t="str">
        <f>IF(Kundendaten!C1350="","",Kundendaten!B1350)</f>
        <v/>
      </c>
      <c r="C1349" s="38" t="str">
        <f>IF(Kundendaten!C1350="","",IF(Kundendaten!C1350="","",Kundendaten!C1350))</f>
        <v/>
      </c>
      <c r="D1349" s="38" t="str">
        <f>IF(Kundendaten!C1350="","",IF(Kundendaten!D1350="","",Kundendaten!D1350))</f>
        <v/>
      </c>
      <c r="E1349" s="38" t="str">
        <f>IF(Kundendaten!C1350="","",IF(Kundendaten!E1350="","",Kundendaten!E1350))</f>
        <v/>
      </c>
      <c r="F1349" s="38" t="str">
        <f>IF(Kundendaten!C1350="","",IF(Kundendaten!F1350="","",Kundendaten!F1350))</f>
        <v/>
      </c>
      <c r="G1349" s="37" t="str">
        <f>IF(Kundendaten!C1350="","",IF(Kundendaten!G1350="","",Kundendaten!G1350))</f>
        <v/>
      </c>
      <c r="H1349" s="38" t="str">
        <f>IF(Kundendaten!C1350="","",IF(Kundendaten!H1350="","",Kundendaten!H1350))</f>
        <v/>
      </c>
      <c r="I1349" s="37" t="str">
        <f>IF(Kundendaten!C1350="","",IF(Kundendaten!I1350="","",IF(OR(UPPER(Kundendaten!I1350)="D",UPPER(Kundendaten!I1350)="DE",UPPER(Kundendaten!I1350)="DEU",UPPER(Kundendaten!I1350)="DEUTSCHLAND",UPPER(Kundendaten!I1350)="GERMANY",UPPER(Kundendaten!I1350)="GER"),"",IFERROR(UPPER(VLOOKUP(UPPER(Kundendaten!I1350),Laendercodes!$A:$B,2,FALSE())),UPPER(Kundendaten!I1350)))))</f>
        <v/>
      </c>
      <c r="J1349" s="59" t="str">
        <f>IF(Kundendaten!C1350="","",Einstellungen!$C$9-Kundendaten!J1350)</f>
        <v/>
      </c>
      <c r="K1349" s="37" t="str">
        <f>IF(Kundendaten!C1350="","",IF(J1349&lt;0,-1,IF(J1349&gt;Einstellungen!$C$11,0,IF(J1349&lt;=Einstellungen!$D$15,5,IF(J1349&lt;=Einstellungen!$D$16,4,IF(J1349&lt;=Einstellungen!$D$17,3,IF(J1349&lt;=Einstellungen!$D$18,2,1)))))))</f>
        <v/>
      </c>
      <c r="L1349" s="37" t="str">
        <f>IF(Kundendaten!C1350="","",IF(J1349&lt;0,-1,IF(J1349&gt;Einstellungen!$C$11,0,IF(Kundendaten!K1350&gt;=Einstellungen!$C$24,5,IF(Kundendaten!K1350&gt;=Einstellungen!$C$25,4,IF(Kundendaten!K1350&gt;=Einstellungen!$C$26,3,IF(Kundendaten!K1350&gt;=Einstellungen!$C$27,2,1)))))))</f>
        <v/>
      </c>
      <c r="M1349" s="37" t="str">
        <f>IF(Kundendaten!C1350="","",IF(J1349&lt;0,-1,IF(J1349&gt;Einstellungen!$C$11,0,IF(Kundendaten!L1350&gt;=Einstellungen!$C$32,5,IF(Kundendaten!L1350&gt;=Einstellungen!$C$33,4,IF(Kundendaten!L1350&gt;=Einstellungen!$C$34,3,IF(Kundendaten!L1350&gt;=Einstellungen!$C$35,2,1)))))))</f>
        <v/>
      </c>
      <c r="N1349" s="37" t="str">
        <f>IF(Kundendaten!C1350="","",IF(K1349=-1,"",IF(K1349=0,0,IF(SUM(Einstellungen!$G$15,Einstellungen!$G$24,Einstellungen!$G$32)&lt;&gt;100,"—",ROUND((K1349*Einstellungen!$G$15+L1349*Einstellungen!$G$24+M1349*Einstellungen!$G$32)/100,1)))))</f>
        <v/>
      </c>
      <c r="O1349" s="37" t="str">
        <f>IF(Kundendaten!C1350="","",IF(K1349=-1,"⚠ Datenfehler",IF(K1349=0,"Inaktiv",IF(SUM(Einstellungen!$G$15,Einstellungen!$G$24,Einstellungen!$G$32)&lt;&gt;100,"—",IF(N1349&gt;=4,"Champion",IF(N1349&gt;=3,"Entwicklung",IF(N1349&gt;=2,"Gefährdet","Abwanderung")))))))</f>
        <v/>
      </c>
    </row>
    <row r="1350" spans="2:15" ht="14.25" customHeight="1" x14ac:dyDescent="0.35">
      <c r="B1350" s="37" t="str">
        <f>IF(Kundendaten!C1351="","",Kundendaten!B1351)</f>
        <v/>
      </c>
      <c r="C1350" s="38" t="str">
        <f>IF(Kundendaten!C1351="","",IF(Kundendaten!C1351="","",Kundendaten!C1351))</f>
        <v/>
      </c>
      <c r="D1350" s="38" t="str">
        <f>IF(Kundendaten!C1351="","",IF(Kundendaten!D1351="","",Kundendaten!D1351))</f>
        <v/>
      </c>
      <c r="E1350" s="38" t="str">
        <f>IF(Kundendaten!C1351="","",IF(Kundendaten!E1351="","",Kundendaten!E1351))</f>
        <v/>
      </c>
      <c r="F1350" s="38" t="str">
        <f>IF(Kundendaten!C1351="","",IF(Kundendaten!F1351="","",Kundendaten!F1351))</f>
        <v/>
      </c>
      <c r="G1350" s="37" t="str">
        <f>IF(Kundendaten!C1351="","",IF(Kundendaten!G1351="","",Kundendaten!G1351))</f>
        <v/>
      </c>
      <c r="H1350" s="38" t="str">
        <f>IF(Kundendaten!C1351="","",IF(Kundendaten!H1351="","",Kundendaten!H1351))</f>
        <v/>
      </c>
      <c r="I1350" s="37" t="str">
        <f>IF(Kundendaten!C1351="","",IF(Kundendaten!I1351="","",IF(OR(UPPER(Kundendaten!I1351)="D",UPPER(Kundendaten!I1351)="DE",UPPER(Kundendaten!I1351)="DEU",UPPER(Kundendaten!I1351)="DEUTSCHLAND",UPPER(Kundendaten!I1351)="GERMANY",UPPER(Kundendaten!I1351)="GER"),"",IFERROR(UPPER(VLOOKUP(UPPER(Kundendaten!I1351),Laendercodes!$A:$B,2,FALSE())),UPPER(Kundendaten!I1351)))))</f>
        <v/>
      </c>
      <c r="J1350" s="59" t="str">
        <f>IF(Kundendaten!C1351="","",Einstellungen!$C$9-Kundendaten!J1351)</f>
        <v/>
      </c>
      <c r="K1350" s="37" t="str">
        <f>IF(Kundendaten!C1351="","",IF(J1350&lt;0,-1,IF(J1350&gt;Einstellungen!$C$11,0,IF(J1350&lt;=Einstellungen!$D$15,5,IF(J1350&lt;=Einstellungen!$D$16,4,IF(J1350&lt;=Einstellungen!$D$17,3,IF(J1350&lt;=Einstellungen!$D$18,2,1)))))))</f>
        <v/>
      </c>
      <c r="L1350" s="37" t="str">
        <f>IF(Kundendaten!C1351="","",IF(J1350&lt;0,-1,IF(J1350&gt;Einstellungen!$C$11,0,IF(Kundendaten!K1351&gt;=Einstellungen!$C$24,5,IF(Kundendaten!K1351&gt;=Einstellungen!$C$25,4,IF(Kundendaten!K1351&gt;=Einstellungen!$C$26,3,IF(Kundendaten!K1351&gt;=Einstellungen!$C$27,2,1)))))))</f>
        <v/>
      </c>
      <c r="M1350" s="37" t="str">
        <f>IF(Kundendaten!C1351="","",IF(J1350&lt;0,-1,IF(J1350&gt;Einstellungen!$C$11,0,IF(Kundendaten!L1351&gt;=Einstellungen!$C$32,5,IF(Kundendaten!L1351&gt;=Einstellungen!$C$33,4,IF(Kundendaten!L1351&gt;=Einstellungen!$C$34,3,IF(Kundendaten!L1351&gt;=Einstellungen!$C$35,2,1)))))))</f>
        <v/>
      </c>
      <c r="N1350" s="37" t="str">
        <f>IF(Kundendaten!C1351="","",IF(K1350=-1,"",IF(K1350=0,0,IF(SUM(Einstellungen!$G$15,Einstellungen!$G$24,Einstellungen!$G$32)&lt;&gt;100,"—",ROUND((K1350*Einstellungen!$G$15+L1350*Einstellungen!$G$24+M1350*Einstellungen!$G$32)/100,1)))))</f>
        <v/>
      </c>
      <c r="O1350" s="37" t="str">
        <f>IF(Kundendaten!C1351="","",IF(K1350=-1,"⚠ Datenfehler",IF(K1350=0,"Inaktiv",IF(SUM(Einstellungen!$G$15,Einstellungen!$G$24,Einstellungen!$G$32)&lt;&gt;100,"—",IF(N1350&gt;=4,"Champion",IF(N1350&gt;=3,"Entwicklung",IF(N1350&gt;=2,"Gefährdet","Abwanderung")))))))</f>
        <v/>
      </c>
    </row>
    <row r="1351" spans="2:15" ht="14.25" customHeight="1" x14ac:dyDescent="0.35">
      <c r="B1351" s="37" t="str">
        <f>IF(Kundendaten!C1352="","",Kundendaten!B1352)</f>
        <v/>
      </c>
      <c r="C1351" s="38" t="str">
        <f>IF(Kundendaten!C1352="","",IF(Kundendaten!C1352="","",Kundendaten!C1352))</f>
        <v/>
      </c>
      <c r="D1351" s="38" t="str">
        <f>IF(Kundendaten!C1352="","",IF(Kundendaten!D1352="","",Kundendaten!D1352))</f>
        <v/>
      </c>
      <c r="E1351" s="38" t="str">
        <f>IF(Kundendaten!C1352="","",IF(Kundendaten!E1352="","",Kundendaten!E1352))</f>
        <v/>
      </c>
      <c r="F1351" s="38" t="str">
        <f>IF(Kundendaten!C1352="","",IF(Kundendaten!F1352="","",Kundendaten!F1352))</f>
        <v/>
      </c>
      <c r="G1351" s="37" t="str">
        <f>IF(Kundendaten!C1352="","",IF(Kundendaten!G1352="","",Kundendaten!G1352))</f>
        <v/>
      </c>
      <c r="H1351" s="38" t="str">
        <f>IF(Kundendaten!C1352="","",IF(Kundendaten!H1352="","",Kundendaten!H1352))</f>
        <v/>
      </c>
      <c r="I1351" s="37" t="str">
        <f>IF(Kundendaten!C1352="","",IF(Kundendaten!I1352="","",IF(OR(UPPER(Kundendaten!I1352)="D",UPPER(Kundendaten!I1352)="DE",UPPER(Kundendaten!I1352)="DEU",UPPER(Kundendaten!I1352)="DEUTSCHLAND",UPPER(Kundendaten!I1352)="GERMANY",UPPER(Kundendaten!I1352)="GER"),"",IFERROR(UPPER(VLOOKUP(UPPER(Kundendaten!I1352),Laendercodes!$A:$B,2,FALSE())),UPPER(Kundendaten!I1352)))))</f>
        <v/>
      </c>
      <c r="J1351" s="59" t="str">
        <f>IF(Kundendaten!C1352="","",Einstellungen!$C$9-Kundendaten!J1352)</f>
        <v/>
      </c>
      <c r="K1351" s="37" t="str">
        <f>IF(Kundendaten!C1352="","",IF(J1351&lt;0,-1,IF(J1351&gt;Einstellungen!$C$11,0,IF(J1351&lt;=Einstellungen!$D$15,5,IF(J1351&lt;=Einstellungen!$D$16,4,IF(J1351&lt;=Einstellungen!$D$17,3,IF(J1351&lt;=Einstellungen!$D$18,2,1)))))))</f>
        <v/>
      </c>
      <c r="L1351" s="37" t="str">
        <f>IF(Kundendaten!C1352="","",IF(J1351&lt;0,-1,IF(J1351&gt;Einstellungen!$C$11,0,IF(Kundendaten!K1352&gt;=Einstellungen!$C$24,5,IF(Kundendaten!K1352&gt;=Einstellungen!$C$25,4,IF(Kundendaten!K1352&gt;=Einstellungen!$C$26,3,IF(Kundendaten!K1352&gt;=Einstellungen!$C$27,2,1)))))))</f>
        <v/>
      </c>
      <c r="M1351" s="37" t="str">
        <f>IF(Kundendaten!C1352="","",IF(J1351&lt;0,-1,IF(J1351&gt;Einstellungen!$C$11,0,IF(Kundendaten!L1352&gt;=Einstellungen!$C$32,5,IF(Kundendaten!L1352&gt;=Einstellungen!$C$33,4,IF(Kundendaten!L1352&gt;=Einstellungen!$C$34,3,IF(Kundendaten!L1352&gt;=Einstellungen!$C$35,2,1)))))))</f>
        <v/>
      </c>
      <c r="N1351" s="37" t="str">
        <f>IF(Kundendaten!C1352="","",IF(K1351=-1,"",IF(K1351=0,0,IF(SUM(Einstellungen!$G$15,Einstellungen!$G$24,Einstellungen!$G$32)&lt;&gt;100,"—",ROUND((K1351*Einstellungen!$G$15+L1351*Einstellungen!$G$24+M1351*Einstellungen!$G$32)/100,1)))))</f>
        <v/>
      </c>
      <c r="O1351" s="37" t="str">
        <f>IF(Kundendaten!C1352="","",IF(K1351=-1,"⚠ Datenfehler",IF(K1351=0,"Inaktiv",IF(SUM(Einstellungen!$G$15,Einstellungen!$G$24,Einstellungen!$G$32)&lt;&gt;100,"—",IF(N1351&gt;=4,"Champion",IF(N1351&gt;=3,"Entwicklung",IF(N1351&gt;=2,"Gefährdet","Abwanderung")))))))</f>
        <v/>
      </c>
    </row>
    <row r="1352" spans="2:15" ht="14.25" customHeight="1" x14ac:dyDescent="0.35">
      <c r="B1352" s="37" t="str">
        <f>IF(Kundendaten!C1353="","",Kundendaten!B1353)</f>
        <v/>
      </c>
      <c r="C1352" s="38" t="str">
        <f>IF(Kundendaten!C1353="","",IF(Kundendaten!C1353="","",Kundendaten!C1353))</f>
        <v/>
      </c>
      <c r="D1352" s="38" t="str">
        <f>IF(Kundendaten!C1353="","",IF(Kundendaten!D1353="","",Kundendaten!D1353))</f>
        <v/>
      </c>
      <c r="E1352" s="38" t="str">
        <f>IF(Kundendaten!C1353="","",IF(Kundendaten!E1353="","",Kundendaten!E1353))</f>
        <v/>
      </c>
      <c r="F1352" s="38" t="str">
        <f>IF(Kundendaten!C1353="","",IF(Kundendaten!F1353="","",Kundendaten!F1353))</f>
        <v/>
      </c>
      <c r="G1352" s="37" t="str">
        <f>IF(Kundendaten!C1353="","",IF(Kundendaten!G1353="","",Kundendaten!G1353))</f>
        <v/>
      </c>
      <c r="H1352" s="38" t="str">
        <f>IF(Kundendaten!C1353="","",IF(Kundendaten!H1353="","",Kundendaten!H1353))</f>
        <v/>
      </c>
      <c r="I1352" s="37" t="str">
        <f>IF(Kundendaten!C1353="","",IF(Kundendaten!I1353="","",IF(OR(UPPER(Kundendaten!I1353)="D",UPPER(Kundendaten!I1353)="DE",UPPER(Kundendaten!I1353)="DEU",UPPER(Kundendaten!I1353)="DEUTSCHLAND",UPPER(Kundendaten!I1353)="GERMANY",UPPER(Kundendaten!I1353)="GER"),"",IFERROR(UPPER(VLOOKUP(UPPER(Kundendaten!I1353),Laendercodes!$A:$B,2,FALSE())),UPPER(Kundendaten!I1353)))))</f>
        <v/>
      </c>
      <c r="J1352" s="59" t="str">
        <f>IF(Kundendaten!C1353="","",Einstellungen!$C$9-Kundendaten!J1353)</f>
        <v/>
      </c>
      <c r="K1352" s="37" t="str">
        <f>IF(Kundendaten!C1353="","",IF(J1352&lt;0,-1,IF(J1352&gt;Einstellungen!$C$11,0,IF(J1352&lt;=Einstellungen!$D$15,5,IF(J1352&lt;=Einstellungen!$D$16,4,IF(J1352&lt;=Einstellungen!$D$17,3,IF(J1352&lt;=Einstellungen!$D$18,2,1)))))))</f>
        <v/>
      </c>
      <c r="L1352" s="37" t="str">
        <f>IF(Kundendaten!C1353="","",IF(J1352&lt;0,-1,IF(J1352&gt;Einstellungen!$C$11,0,IF(Kundendaten!K1353&gt;=Einstellungen!$C$24,5,IF(Kundendaten!K1353&gt;=Einstellungen!$C$25,4,IF(Kundendaten!K1353&gt;=Einstellungen!$C$26,3,IF(Kundendaten!K1353&gt;=Einstellungen!$C$27,2,1)))))))</f>
        <v/>
      </c>
      <c r="M1352" s="37" t="str">
        <f>IF(Kundendaten!C1353="","",IF(J1352&lt;0,-1,IF(J1352&gt;Einstellungen!$C$11,0,IF(Kundendaten!L1353&gt;=Einstellungen!$C$32,5,IF(Kundendaten!L1353&gt;=Einstellungen!$C$33,4,IF(Kundendaten!L1353&gt;=Einstellungen!$C$34,3,IF(Kundendaten!L1353&gt;=Einstellungen!$C$35,2,1)))))))</f>
        <v/>
      </c>
      <c r="N1352" s="37" t="str">
        <f>IF(Kundendaten!C1353="","",IF(K1352=-1,"",IF(K1352=0,0,IF(SUM(Einstellungen!$G$15,Einstellungen!$G$24,Einstellungen!$G$32)&lt;&gt;100,"—",ROUND((K1352*Einstellungen!$G$15+L1352*Einstellungen!$G$24+M1352*Einstellungen!$G$32)/100,1)))))</f>
        <v/>
      </c>
      <c r="O1352" s="37" t="str">
        <f>IF(Kundendaten!C1353="","",IF(K1352=-1,"⚠ Datenfehler",IF(K1352=0,"Inaktiv",IF(SUM(Einstellungen!$G$15,Einstellungen!$G$24,Einstellungen!$G$32)&lt;&gt;100,"—",IF(N1352&gt;=4,"Champion",IF(N1352&gt;=3,"Entwicklung",IF(N1352&gt;=2,"Gefährdet","Abwanderung")))))))</f>
        <v/>
      </c>
    </row>
    <row r="1353" spans="2:15" ht="14.25" customHeight="1" x14ac:dyDescent="0.35">
      <c r="B1353" s="37" t="str">
        <f>IF(Kundendaten!C1354="","",Kundendaten!B1354)</f>
        <v/>
      </c>
      <c r="C1353" s="38" t="str">
        <f>IF(Kundendaten!C1354="","",IF(Kundendaten!C1354="","",Kundendaten!C1354))</f>
        <v/>
      </c>
      <c r="D1353" s="38" t="str">
        <f>IF(Kundendaten!C1354="","",IF(Kundendaten!D1354="","",Kundendaten!D1354))</f>
        <v/>
      </c>
      <c r="E1353" s="38" t="str">
        <f>IF(Kundendaten!C1354="","",IF(Kundendaten!E1354="","",Kundendaten!E1354))</f>
        <v/>
      </c>
      <c r="F1353" s="38" t="str">
        <f>IF(Kundendaten!C1354="","",IF(Kundendaten!F1354="","",Kundendaten!F1354))</f>
        <v/>
      </c>
      <c r="G1353" s="37" t="str">
        <f>IF(Kundendaten!C1354="","",IF(Kundendaten!G1354="","",Kundendaten!G1354))</f>
        <v/>
      </c>
      <c r="H1353" s="38" t="str">
        <f>IF(Kundendaten!C1354="","",IF(Kundendaten!H1354="","",Kundendaten!H1354))</f>
        <v/>
      </c>
      <c r="I1353" s="37" t="str">
        <f>IF(Kundendaten!C1354="","",IF(Kundendaten!I1354="","",IF(OR(UPPER(Kundendaten!I1354)="D",UPPER(Kundendaten!I1354)="DE",UPPER(Kundendaten!I1354)="DEU",UPPER(Kundendaten!I1354)="DEUTSCHLAND",UPPER(Kundendaten!I1354)="GERMANY",UPPER(Kundendaten!I1354)="GER"),"",IFERROR(UPPER(VLOOKUP(UPPER(Kundendaten!I1354),Laendercodes!$A:$B,2,FALSE())),UPPER(Kundendaten!I1354)))))</f>
        <v/>
      </c>
      <c r="J1353" s="59" t="str">
        <f>IF(Kundendaten!C1354="","",Einstellungen!$C$9-Kundendaten!J1354)</f>
        <v/>
      </c>
      <c r="K1353" s="37" t="str">
        <f>IF(Kundendaten!C1354="","",IF(J1353&lt;0,-1,IF(J1353&gt;Einstellungen!$C$11,0,IF(J1353&lt;=Einstellungen!$D$15,5,IF(J1353&lt;=Einstellungen!$D$16,4,IF(J1353&lt;=Einstellungen!$D$17,3,IF(J1353&lt;=Einstellungen!$D$18,2,1)))))))</f>
        <v/>
      </c>
      <c r="L1353" s="37" t="str">
        <f>IF(Kundendaten!C1354="","",IF(J1353&lt;0,-1,IF(J1353&gt;Einstellungen!$C$11,0,IF(Kundendaten!K1354&gt;=Einstellungen!$C$24,5,IF(Kundendaten!K1354&gt;=Einstellungen!$C$25,4,IF(Kundendaten!K1354&gt;=Einstellungen!$C$26,3,IF(Kundendaten!K1354&gt;=Einstellungen!$C$27,2,1)))))))</f>
        <v/>
      </c>
      <c r="M1353" s="37" t="str">
        <f>IF(Kundendaten!C1354="","",IF(J1353&lt;0,-1,IF(J1353&gt;Einstellungen!$C$11,0,IF(Kundendaten!L1354&gt;=Einstellungen!$C$32,5,IF(Kundendaten!L1354&gt;=Einstellungen!$C$33,4,IF(Kundendaten!L1354&gt;=Einstellungen!$C$34,3,IF(Kundendaten!L1354&gt;=Einstellungen!$C$35,2,1)))))))</f>
        <v/>
      </c>
      <c r="N1353" s="37" t="str">
        <f>IF(Kundendaten!C1354="","",IF(K1353=-1,"",IF(K1353=0,0,IF(SUM(Einstellungen!$G$15,Einstellungen!$G$24,Einstellungen!$G$32)&lt;&gt;100,"—",ROUND((K1353*Einstellungen!$G$15+L1353*Einstellungen!$G$24+M1353*Einstellungen!$G$32)/100,1)))))</f>
        <v/>
      </c>
      <c r="O1353" s="37" t="str">
        <f>IF(Kundendaten!C1354="","",IF(K1353=-1,"⚠ Datenfehler",IF(K1353=0,"Inaktiv",IF(SUM(Einstellungen!$G$15,Einstellungen!$G$24,Einstellungen!$G$32)&lt;&gt;100,"—",IF(N1353&gt;=4,"Champion",IF(N1353&gt;=3,"Entwicklung",IF(N1353&gt;=2,"Gefährdet","Abwanderung")))))))</f>
        <v/>
      </c>
    </row>
    <row r="1354" spans="2:15" ht="14.25" customHeight="1" x14ac:dyDescent="0.35">
      <c r="B1354" s="37" t="str">
        <f>IF(Kundendaten!C1355="","",Kundendaten!B1355)</f>
        <v/>
      </c>
      <c r="C1354" s="38" t="str">
        <f>IF(Kundendaten!C1355="","",IF(Kundendaten!C1355="","",Kundendaten!C1355))</f>
        <v/>
      </c>
      <c r="D1354" s="38" t="str">
        <f>IF(Kundendaten!C1355="","",IF(Kundendaten!D1355="","",Kundendaten!D1355))</f>
        <v/>
      </c>
      <c r="E1354" s="38" t="str">
        <f>IF(Kundendaten!C1355="","",IF(Kundendaten!E1355="","",Kundendaten!E1355))</f>
        <v/>
      </c>
      <c r="F1354" s="38" t="str">
        <f>IF(Kundendaten!C1355="","",IF(Kundendaten!F1355="","",Kundendaten!F1355))</f>
        <v/>
      </c>
      <c r="G1354" s="37" t="str">
        <f>IF(Kundendaten!C1355="","",IF(Kundendaten!G1355="","",Kundendaten!G1355))</f>
        <v/>
      </c>
      <c r="H1354" s="38" t="str">
        <f>IF(Kundendaten!C1355="","",IF(Kundendaten!H1355="","",Kundendaten!H1355))</f>
        <v/>
      </c>
      <c r="I1354" s="37" t="str">
        <f>IF(Kundendaten!C1355="","",IF(Kundendaten!I1355="","",IF(OR(UPPER(Kundendaten!I1355)="D",UPPER(Kundendaten!I1355)="DE",UPPER(Kundendaten!I1355)="DEU",UPPER(Kundendaten!I1355)="DEUTSCHLAND",UPPER(Kundendaten!I1355)="GERMANY",UPPER(Kundendaten!I1355)="GER"),"",IFERROR(UPPER(VLOOKUP(UPPER(Kundendaten!I1355),Laendercodes!$A:$B,2,FALSE())),UPPER(Kundendaten!I1355)))))</f>
        <v/>
      </c>
      <c r="J1354" s="59" t="str">
        <f>IF(Kundendaten!C1355="","",Einstellungen!$C$9-Kundendaten!J1355)</f>
        <v/>
      </c>
      <c r="K1354" s="37" t="str">
        <f>IF(Kundendaten!C1355="","",IF(J1354&lt;0,-1,IF(J1354&gt;Einstellungen!$C$11,0,IF(J1354&lt;=Einstellungen!$D$15,5,IF(J1354&lt;=Einstellungen!$D$16,4,IF(J1354&lt;=Einstellungen!$D$17,3,IF(J1354&lt;=Einstellungen!$D$18,2,1)))))))</f>
        <v/>
      </c>
      <c r="L1354" s="37" t="str">
        <f>IF(Kundendaten!C1355="","",IF(J1354&lt;0,-1,IF(J1354&gt;Einstellungen!$C$11,0,IF(Kundendaten!K1355&gt;=Einstellungen!$C$24,5,IF(Kundendaten!K1355&gt;=Einstellungen!$C$25,4,IF(Kundendaten!K1355&gt;=Einstellungen!$C$26,3,IF(Kundendaten!K1355&gt;=Einstellungen!$C$27,2,1)))))))</f>
        <v/>
      </c>
      <c r="M1354" s="37" t="str">
        <f>IF(Kundendaten!C1355="","",IF(J1354&lt;0,-1,IF(J1354&gt;Einstellungen!$C$11,0,IF(Kundendaten!L1355&gt;=Einstellungen!$C$32,5,IF(Kundendaten!L1355&gt;=Einstellungen!$C$33,4,IF(Kundendaten!L1355&gt;=Einstellungen!$C$34,3,IF(Kundendaten!L1355&gt;=Einstellungen!$C$35,2,1)))))))</f>
        <v/>
      </c>
      <c r="N1354" s="37" t="str">
        <f>IF(Kundendaten!C1355="","",IF(K1354=-1,"",IF(K1354=0,0,IF(SUM(Einstellungen!$G$15,Einstellungen!$G$24,Einstellungen!$G$32)&lt;&gt;100,"—",ROUND((K1354*Einstellungen!$G$15+L1354*Einstellungen!$G$24+M1354*Einstellungen!$G$32)/100,1)))))</f>
        <v/>
      </c>
      <c r="O1354" s="37" t="str">
        <f>IF(Kundendaten!C1355="","",IF(K1354=-1,"⚠ Datenfehler",IF(K1354=0,"Inaktiv",IF(SUM(Einstellungen!$G$15,Einstellungen!$G$24,Einstellungen!$G$32)&lt;&gt;100,"—",IF(N1354&gt;=4,"Champion",IF(N1354&gt;=3,"Entwicklung",IF(N1354&gt;=2,"Gefährdet","Abwanderung")))))))</f>
        <v/>
      </c>
    </row>
    <row r="1355" spans="2:15" ht="14.25" customHeight="1" x14ac:dyDescent="0.35">
      <c r="B1355" s="37" t="str">
        <f>IF(Kundendaten!C1356="","",Kundendaten!B1356)</f>
        <v/>
      </c>
      <c r="C1355" s="38" t="str">
        <f>IF(Kundendaten!C1356="","",IF(Kundendaten!C1356="","",Kundendaten!C1356))</f>
        <v/>
      </c>
      <c r="D1355" s="38" t="str">
        <f>IF(Kundendaten!C1356="","",IF(Kundendaten!D1356="","",Kundendaten!D1356))</f>
        <v/>
      </c>
      <c r="E1355" s="38" t="str">
        <f>IF(Kundendaten!C1356="","",IF(Kundendaten!E1356="","",Kundendaten!E1356))</f>
        <v/>
      </c>
      <c r="F1355" s="38" t="str">
        <f>IF(Kundendaten!C1356="","",IF(Kundendaten!F1356="","",Kundendaten!F1356))</f>
        <v/>
      </c>
      <c r="G1355" s="37" t="str">
        <f>IF(Kundendaten!C1356="","",IF(Kundendaten!G1356="","",Kundendaten!G1356))</f>
        <v/>
      </c>
      <c r="H1355" s="38" t="str">
        <f>IF(Kundendaten!C1356="","",IF(Kundendaten!H1356="","",Kundendaten!H1356))</f>
        <v/>
      </c>
      <c r="I1355" s="37" t="str">
        <f>IF(Kundendaten!C1356="","",IF(Kundendaten!I1356="","",IF(OR(UPPER(Kundendaten!I1356)="D",UPPER(Kundendaten!I1356)="DE",UPPER(Kundendaten!I1356)="DEU",UPPER(Kundendaten!I1356)="DEUTSCHLAND",UPPER(Kundendaten!I1356)="GERMANY",UPPER(Kundendaten!I1356)="GER"),"",IFERROR(UPPER(VLOOKUP(UPPER(Kundendaten!I1356),Laendercodes!$A:$B,2,FALSE())),UPPER(Kundendaten!I1356)))))</f>
        <v/>
      </c>
      <c r="J1355" s="59" t="str">
        <f>IF(Kundendaten!C1356="","",Einstellungen!$C$9-Kundendaten!J1356)</f>
        <v/>
      </c>
      <c r="K1355" s="37" t="str">
        <f>IF(Kundendaten!C1356="","",IF(J1355&lt;0,-1,IF(J1355&gt;Einstellungen!$C$11,0,IF(J1355&lt;=Einstellungen!$D$15,5,IF(J1355&lt;=Einstellungen!$D$16,4,IF(J1355&lt;=Einstellungen!$D$17,3,IF(J1355&lt;=Einstellungen!$D$18,2,1)))))))</f>
        <v/>
      </c>
      <c r="L1355" s="37" t="str">
        <f>IF(Kundendaten!C1356="","",IF(J1355&lt;0,-1,IF(J1355&gt;Einstellungen!$C$11,0,IF(Kundendaten!K1356&gt;=Einstellungen!$C$24,5,IF(Kundendaten!K1356&gt;=Einstellungen!$C$25,4,IF(Kundendaten!K1356&gt;=Einstellungen!$C$26,3,IF(Kundendaten!K1356&gt;=Einstellungen!$C$27,2,1)))))))</f>
        <v/>
      </c>
      <c r="M1355" s="37" t="str">
        <f>IF(Kundendaten!C1356="","",IF(J1355&lt;0,-1,IF(J1355&gt;Einstellungen!$C$11,0,IF(Kundendaten!L1356&gt;=Einstellungen!$C$32,5,IF(Kundendaten!L1356&gt;=Einstellungen!$C$33,4,IF(Kundendaten!L1356&gt;=Einstellungen!$C$34,3,IF(Kundendaten!L1356&gt;=Einstellungen!$C$35,2,1)))))))</f>
        <v/>
      </c>
      <c r="N1355" s="37" t="str">
        <f>IF(Kundendaten!C1356="","",IF(K1355=-1,"",IF(K1355=0,0,IF(SUM(Einstellungen!$G$15,Einstellungen!$G$24,Einstellungen!$G$32)&lt;&gt;100,"—",ROUND((K1355*Einstellungen!$G$15+L1355*Einstellungen!$G$24+M1355*Einstellungen!$G$32)/100,1)))))</f>
        <v/>
      </c>
      <c r="O1355" s="37" t="str">
        <f>IF(Kundendaten!C1356="","",IF(K1355=-1,"⚠ Datenfehler",IF(K1355=0,"Inaktiv",IF(SUM(Einstellungen!$G$15,Einstellungen!$G$24,Einstellungen!$G$32)&lt;&gt;100,"—",IF(N1355&gt;=4,"Champion",IF(N1355&gt;=3,"Entwicklung",IF(N1355&gt;=2,"Gefährdet","Abwanderung")))))))</f>
        <v/>
      </c>
    </row>
    <row r="1356" spans="2:15" ht="14.25" customHeight="1" x14ac:dyDescent="0.35">
      <c r="B1356" s="37" t="str">
        <f>IF(Kundendaten!C1357="","",Kundendaten!B1357)</f>
        <v/>
      </c>
      <c r="C1356" s="38" t="str">
        <f>IF(Kundendaten!C1357="","",IF(Kundendaten!C1357="","",Kundendaten!C1357))</f>
        <v/>
      </c>
      <c r="D1356" s="38" t="str">
        <f>IF(Kundendaten!C1357="","",IF(Kundendaten!D1357="","",Kundendaten!D1357))</f>
        <v/>
      </c>
      <c r="E1356" s="38" t="str">
        <f>IF(Kundendaten!C1357="","",IF(Kundendaten!E1357="","",Kundendaten!E1357))</f>
        <v/>
      </c>
      <c r="F1356" s="38" t="str">
        <f>IF(Kundendaten!C1357="","",IF(Kundendaten!F1357="","",Kundendaten!F1357))</f>
        <v/>
      </c>
      <c r="G1356" s="37" t="str">
        <f>IF(Kundendaten!C1357="","",IF(Kundendaten!G1357="","",Kundendaten!G1357))</f>
        <v/>
      </c>
      <c r="H1356" s="38" t="str">
        <f>IF(Kundendaten!C1357="","",IF(Kundendaten!H1357="","",Kundendaten!H1357))</f>
        <v/>
      </c>
      <c r="I1356" s="37" t="str">
        <f>IF(Kundendaten!C1357="","",IF(Kundendaten!I1357="","",IF(OR(UPPER(Kundendaten!I1357)="D",UPPER(Kundendaten!I1357)="DE",UPPER(Kundendaten!I1357)="DEU",UPPER(Kundendaten!I1357)="DEUTSCHLAND",UPPER(Kundendaten!I1357)="GERMANY",UPPER(Kundendaten!I1357)="GER"),"",IFERROR(UPPER(VLOOKUP(UPPER(Kundendaten!I1357),Laendercodes!$A:$B,2,FALSE())),UPPER(Kundendaten!I1357)))))</f>
        <v/>
      </c>
      <c r="J1356" s="59" t="str">
        <f>IF(Kundendaten!C1357="","",Einstellungen!$C$9-Kundendaten!J1357)</f>
        <v/>
      </c>
      <c r="K1356" s="37" t="str">
        <f>IF(Kundendaten!C1357="","",IF(J1356&lt;0,-1,IF(J1356&gt;Einstellungen!$C$11,0,IF(J1356&lt;=Einstellungen!$D$15,5,IF(J1356&lt;=Einstellungen!$D$16,4,IF(J1356&lt;=Einstellungen!$D$17,3,IF(J1356&lt;=Einstellungen!$D$18,2,1)))))))</f>
        <v/>
      </c>
      <c r="L1356" s="37" t="str">
        <f>IF(Kundendaten!C1357="","",IF(J1356&lt;0,-1,IF(J1356&gt;Einstellungen!$C$11,0,IF(Kundendaten!K1357&gt;=Einstellungen!$C$24,5,IF(Kundendaten!K1357&gt;=Einstellungen!$C$25,4,IF(Kundendaten!K1357&gt;=Einstellungen!$C$26,3,IF(Kundendaten!K1357&gt;=Einstellungen!$C$27,2,1)))))))</f>
        <v/>
      </c>
      <c r="M1356" s="37" t="str">
        <f>IF(Kundendaten!C1357="","",IF(J1356&lt;0,-1,IF(J1356&gt;Einstellungen!$C$11,0,IF(Kundendaten!L1357&gt;=Einstellungen!$C$32,5,IF(Kundendaten!L1357&gt;=Einstellungen!$C$33,4,IF(Kundendaten!L1357&gt;=Einstellungen!$C$34,3,IF(Kundendaten!L1357&gt;=Einstellungen!$C$35,2,1)))))))</f>
        <v/>
      </c>
      <c r="N1356" s="37" t="str">
        <f>IF(Kundendaten!C1357="","",IF(K1356=-1,"",IF(K1356=0,0,IF(SUM(Einstellungen!$G$15,Einstellungen!$G$24,Einstellungen!$G$32)&lt;&gt;100,"—",ROUND((K1356*Einstellungen!$G$15+L1356*Einstellungen!$G$24+M1356*Einstellungen!$G$32)/100,1)))))</f>
        <v/>
      </c>
      <c r="O1356" s="37" t="str">
        <f>IF(Kundendaten!C1357="","",IF(K1356=-1,"⚠ Datenfehler",IF(K1356=0,"Inaktiv",IF(SUM(Einstellungen!$G$15,Einstellungen!$G$24,Einstellungen!$G$32)&lt;&gt;100,"—",IF(N1356&gt;=4,"Champion",IF(N1356&gt;=3,"Entwicklung",IF(N1356&gt;=2,"Gefährdet","Abwanderung")))))))</f>
        <v/>
      </c>
    </row>
    <row r="1357" spans="2:15" ht="14.25" customHeight="1" x14ac:dyDescent="0.35">
      <c r="B1357" s="37" t="str">
        <f>IF(Kundendaten!C1358="","",Kundendaten!B1358)</f>
        <v/>
      </c>
      <c r="C1357" s="38" t="str">
        <f>IF(Kundendaten!C1358="","",IF(Kundendaten!C1358="","",Kundendaten!C1358))</f>
        <v/>
      </c>
      <c r="D1357" s="38" t="str">
        <f>IF(Kundendaten!C1358="","",IF(Kundendaten!D1358="","",Kundendaten!D1358))</f>
        <v/>
      </c>
      <c r="E1357" s="38" t="str">
        <f>IF(Kundendaten!C1358="","",IF(Kundendaten!E1358="","",Kundendaten!E1358))</f>
        <v/>
      </c>
      <c r="F1357" s="38" t="str">
        <f>IF(Kundendaten!C1358="","",IF(Kundendaten!F1358="","",Kundendaten!F1358))</f>
        <v/>
      </c>
      <c r="G1357" s="37" t="str">
        <f>IF(Kundendaten!C1358="","",IF(Kundendaten!G1358="","",Kundendaten!G1358))</f>
        <v/>
      </c>
      <c r="H1357" s="38" t="str">
        <f>IF(Kundendaten!C1358="","",IF(Kundendaten!H1358="","",Kundendaten!H1358))</f>
        <v/>
      </c>
      <c r="I1357" s="37" t="str">
        <f>IF(Kundendaten!C1358="","",IF(Kundendaten!I1358="","",IF(OR(UPPER(Kundendaten!I1358)="D",UPPER(Kundendaten!I1358)="DE",UPPER(Kundendaten!I1358)="DEU",UPPER(Kundendaten!I1358)="DEUTSCHLAND",UPPER(Kundendaten!I1358)="GERMANY",UPPER(Kundendaten!I1358)="GER"),"",IFERROR(UPPER(VLOOKUP(UPPER(Kundendaten!I1358),Laendercodes!$A:$B,2,FALSE())),UPPER(Kundendaten!I1358)))))</f>
        <v/>
      </c>
      <c r="J1357" s="59" t="str">
        <f>IF(Kundendaten!C1358="","",Einstellungen!$C$9-Kundendaten!J1358)</f>
        <v/>
      </c>
      <c r="K1357" s="37" t="str">
        <f>IF(Kundendaten!C1358="","",IF(J1357&lt;0,-1,IF(J1357&gt;Einstellungen!$C$11,0,IF(J1357&lt;=Einstellungen!$D$15,5,IF(J1357&lt;=Einstellungen!$D$16,4,IF(J1357&lt;=Einstellungen!$D$17,3,IF(J1357&lt;=Einstellungen!$D$18,2,1)))))))</f>
        <v/>
      </c>
      <c r="L1357" s="37" t="str">
        <f>IF(Kundendaten!C1358="","",IF(J1357&lt;0,-1,IF(J1357&gt;Einstellungen!$C$11,0,IF(Kundendaten!K1358&gt;=Einstellungen!$C$24,5,IF(Kundendaten!K1358&gt;=Einstellungen!$C$25,4,IF(Kundendaten!K1358&gt;=Einstellungen!$C$26,3,IF(Kundendaten!K1358&gt;=Einstellungen!$C$27,2,1)))))))</f>
        <v/>
      </c>
      <c r="M1357" s="37" t="str">
        <f>IF(Kundendaten!C1358="","",IF(J1357&lt;0,-1,IF(J1357&gt;Einstellungen!$C$11,0,IF(Kundendaten!L1358&gt;=Einstellungen!$C$32,5,IF(Kundendaten!L1358&gt;=Einstellungen!$C$33,4,IF(Kundendaten!L1358&gt;=Einstellungen!$C$34,3,IF(Kundendaten!L1358&gt;=Einstellungen!$C$35,2,1)))))))</f>
        <v/>
      </c>
      <c r="N1357" s="37" t="str">
        <f>IF(Kundendaten!C1358="","",IF(K1357=-1,"",IF(K1357=0,0,IF(SUM(Einstellungen!$G$15,Einstellungen!$G$24,Einstellungen!$G$32)&lt;&gt;100,"—",ROUND((K1357*Einstellungen!$G$15+L1357*Einstellungen!$G$24+M1357*Einstellungen!$G$32)/100,1)))))</f>
        <v/>
      </c>
      <c r="O1357" s="37" t="str">
        <f>IF(Kundendaten!C1358="","",IF(K1357=-1,"⚠ Datenfehler",IF(K1357=0,"Inaktiv",IF(SUM(Einstellungen!$G$15,Einstellungen!$G$24,Einstellungen!$G$32)&lt;&gt;100,"—",IF(N1357&gt;=4,"Champion",IF(N1357&gt;=3,"Entwicklung",IF(N1357&gt;=2,"Gefährdet","Abwanderung")))))))</f>
        <v/>
      </c>
    </row>
    <row r="1358" spans="2:15" ht="14.25" customHeight="1" x14ac:dyDescent="0.35">
      <c r="B1358" s="37" t="str">
        <f>IF(Kundendaten!C1359="","",Kundendaten!B1359)</f>
        <v/>
      </c>
      <c r="C1358" s="38" t="str">
        <f>IF(Kundendaten!C1359="","",IF(Kundendaten!C1359="","",Kundendaten!C1359))</f>
        <v/>
      </c>
      <c r="D1358" s="38" t="str">
        <f>IF(Kundendaten!C1359="","",IF(Kundendaten!D1359="","",Kundendaten!D1359))</f>
        <v/>
      </c>
      <c r="E1358" s="38" t="str">
        <f>IF(Kundendaten!C1359="","",IF(Kundendaten!E1359="","",Kundendaten!E1359))</f>
        <v/>
      </c>
      <c r="F1358" s="38" t="str">
        <f>IF(Kundendaten!C1359="","",IF(Kundendaten!F1359="","",Kundendaten!F1359))</f>
        <v/>
      </c>
      <c r="G1358" s="37" t="str">
        <f>IF(Kundendaten!C1359="","",IF(Kundendaten!G1359="","",Kundendaten!G1359))</f>
        <v/>
      </c>
      <c r="H1358" s="38" t="str">
        <f>IF(Kundendaten!C1359="","",IF(Kundendaten!H1359="","",Kundendaten!H1359))</f>
        <v/>
      </c>
      <c r="I1358" s="37" t="str">
        <f>IF(Kundendaten!C1359="","",IF(Kundendaten!I1359="","",IF(OR(UPPER(Kundendaten!I1359)="D",UPPER(Kundendaten!I1359)="DE",UPPER(Kundendaten!I1359)="DEU",UPPER(Kundendaten!I1359)="DEUTSCHLAND",UPPER(Kundendaten!I1359)="GERMANY",UPPER(Kundendaten!I1359)="GER"),"",IFERROR(UPPER(VLOOKUP(UPPER(Kundendaten!I1359),Laendercodes!$A:$B,2,FALSE())),UPPER(Kundendaten!I1359)))))</f>
        <v/>
      </c>
      <c r="J1358" s="59" t="str">
        <f>IF(Kundendaten!C1359="","",Einstellungen!$C$9-Kundendaten!J1359)</f>
        <v/>
      </c>
      <c r="K1358" s="37" t="str">
        <f>IF(Kundendaten!C1359="","",IF(J1358&lt;0,-1,IF(J1358&gt;Einstellungen!$C$11,0,IF(J1358&lt;=Einstellungen!$D$15,5,IF(J1358&lt;=Einstellungen!$D$16,4,IF(J1358&lt;=Einstellungen!$D$17,3,IF(J1358&lt;=Einstellungen!$D$18,2,1)))))))</f>
        <v/>
      </c>
      <c r="L1358" s="37" t="str">
        <f>IF(Kundendaten!C1359="","",IF(J1358&lt;0,-1,IF(J1358&gt;Einstellungen!$C$11,0,IF(Kundendaten!K1359&gt;=Einstellungen!$C$24,5,IF(Kundendaten!K1359&gt;=Einstellungen!$C$25,4,IF(Kundendaten!K1359&gt;=Einstellungen!$C$26,3,IF(Kundendaten!K1359&gt;=Einstellungen!$C$27,2,1)))))))</f>
        <v/>
      </c>
      <c r="M1358" s="37" t="str">
        <f>IF(Kundendaten!C1359="","",IF(J1358&lt;0,-1,IF(J1358&gt;Einstellungen!$C$11,0,IF(Kundendaten!L1359&gt;=Einstellungen!$C$32,5,IF(Kundendaten!L1359&gt;=Einstellungen!$C$33,4,IF(Kundendaten!L1359&gt;=Einstellungen!$C$34,3,IF(Kundendaten!L1359&gt;=Einstellungen!$C$35,2,1)))))))</f>
        <v/>
      </c>
      <c r="N1358" s="37" t="str">
        <f>IF(Kundendaten!C1359="","",IF(K1358=-1,"",IF(K1358=0,0,IF(SUM(Einstellungen!$G$15,Einstellungen!$G$24,Einstellungen!$G$32)&lt;&gt;100,"—",ROUND((K1358*Einstellungen!$G$15+L1358*Einstellungen!$G$24+M1358*Einstellungen!$G$32)/100,1)))))</f>
        <v/>
      </c>
      <c r="O1358" s="37" t="str">
        <f>IF(Kundendaten!C1359="","",IF(K1358=-1,"⚠ Datenfehler",IF(K1358=0,"Inaktiv",IF(SUM(Einstellungen!$G$15,Einstellungen!$G$24,Einstellungen!$G$32)&lt;&gt;100,"—",IF(N1358&gt;=4,"Champion",IF(N1358&gt;=3,"Entwicklung",IF(N1358&gt;=2,"Gefährdet","Abwanderung")))))))</f>
        <v/>
      </c>
    </row>
    <row r="1359" spans="2:15" ht="14.25" customHeight="1" x14ac:dyDescent="0.35">
      <c r="B1359" s="37" t="str">
        <f>IF(Kundendaten!C1360="","",Kundendaten!B1360)</f>
        <v/>
      </c>
      <c r="C1359" s="38" t="str">
        <f>IF(Kundendaten!C1360="","",IF(Kundendaten!C1360="","",Kundendaten!C1360))</f>
        <v/>
      </c>
      <c r="D1359" s="38" t="str">
        <f>IF(Kundendaten!C1360="","",IF(Kundendaten!D1360="","",Kundendaten!D1360))</f>
        <v/>
      </c>
      <c r="E1359" s="38" t="str">
        <f>IF(Kundendaten!C1360="","",IF(Kundendaten!E1360="","",Kundendaten!E1360))</f>
        <v/>
      </c>
      <c r="F1359" s="38" t="str">
        <f>IF(Kundendaten!C1360="","",IF(Kundendaten!F1360="","",Kundendaten!F1360))</f>
        <v/>
      </c>
      <c r="G1359" s="37" t="str">
        <f>IF(Kundendaten!C1360="","",IF(Kundendaten!G1360="","",Kundendaten!G1360))</f>
        <v/>
      </c>
      <c r="H1359" s="38" t="str">
        <f>IF(Kundendaten!C1360="","",IF(Kundendaten!H1360="","",Kundendaten!H1360))</f>
        <v/>
      </c>
      <c r="I1359" s="37" t="str">
        <f>IF(Kundendaten!C1360="","",IF(Kundendaten!I1360="","",IF(OR(UPPER(Kundendaten!I1360)="D",UPPER(Kundendaten!I1360)="DE",UPPER(Kundendaten!I1360)="DEU",UPPER(Kundendaten!I1360)="DEUTSCHLAND",UPPER(Kundendaten!I1360)="GERMANY",UPPER(Kundendaten!I1360)="GER"),"",IFERROR(UPPER(VLOOKUP(UPPER(Kundendaten!I1360),Laendercodes!$A:$B,2,FALSE())),UPPER(Kundendaten!I1360)))))</f>
        <v/>
      </c>
      <c r="J1359" s="59" t="str">
        <f>IF(Kundendaten!C1360="","",Einstellungen!$C$9-Kundendaten!J1360)</f>
        <v/>
      </c>
      <c r="K1359" s="37" t="str">
        <f>IF(Kundendaten!C1360="","",IF(J1359&lt;0,-1,IF(J1359&gt;Einstellungen!$C$11,0,IF(J1359&lt;=Einstellungen!$D$15,5,IF(J1359&lt;=Einstellungen!$D$16,4,IF(J1359&lt;=Einstellungen!$D$17,3,IF(J1359&lt;=Einstellungen!$D$18,2,1)))))))</f>
        <v/>
      </c>
      <c r="L1359" s="37" t="str">
        <f>IF(Kundendaten!C1360="","",IF(J1359&lt;0,-1,IF(J1359&gt;Einstellungen!$C$11,0,IF(Kundendaten!K1360&gt;=Einstellungen!$C$24,5,IF(Kundendaten!K1360&gt;=Einstellungen!$C$25,4,IF(Kundendaten!K1360&gt;=Einstellungen!$C$26,3,IF(Kundendaten!K1360&gt;=Einstellungen!$C$27,2,1)))))))</f>
        <v/>
      </c>
      <c r="M1359" s="37" t="str">
        <f>IF(Kundendaten!C1360="","",IF(J1359&lt;0,-1,IF(J1359&gt;Einstellungen!$C$11,0,IF(Kundendaten!L1360&gt;=Einstellungen!$C$32,5,IF(Kundendaten!L1360&gt;=Einstellungen!$C$33,4,IF(Kundendaten!L1360&gt;=Einstellungen!$C$34,3,IF(Kundendaten!L1360&gt;=Einstellungen!$C$35,2,1)))))))</f>
        <v/>
      </c>
      <c r="N1359" s="37" t="str">
        <f>IF(Kundendaten!C1360="","",IF(K1359=-1,"",IF(K1359=0,0,IF(SUM(Einstellungen!$G$15,Einstellungen!$G$24,Einstellungen!$G$32)&lt;&gt;100,"—",ROUND((K1359*Einstellungen!$G$15+L1359*Einstellungen!$G$24+M1359*Einstellungen!$G$32)/100,1)))))</f>
        <v/>
      </c>
      <c r="O1359" s="37" t="str">
        <f>IF(Kundendaten!C1360="","",IF(K1359=-1,"⚠ Datenfehler",IF(K1359=0,"Inaktiv",IF(SUM(Einstellungen!$G$15,Einstellungen!$G$24,Einstellungen!$G$32)&lt;&gt;100,"—",IF(N1359&gt;=4,"Champion",IF(N1359&gt;=3,"Entwicklung",IF(N1359&gt;=2,"Gefährdet","Abwanderung")))))))</f>
        <v/>
      </c>
    </row>
    <row r="1360" spans="2:15" ht="14.25" customHeight="1" x14ac:dyDescent="0.35">
      <c r="B1360" s="37" t="str">
        <f>IF(Kundendaten!C1361="","",Kundendaten!B1361)</f>
        <v/>
      </c>
      <c r="C1360" s="38" t="str">
        <f>IF(Kundendaten!C1361="","",IF(Kundendaten!C1361="","",Kundendaten!C1361))</f>
        <v/>
      </c>
      <c r="D1360" s="38" t="str">
        <f>IF(Kundendaten!C1361="","",IF(Kundendaten!D1361="","",Kundendaten!D1361))</f>
        <v/>
      </c>
      <c r="E1360" s="38" t="str">
        <f>IF(Kundendaten!C1361="","",IF(Kundendaten!E1361="","",Kundendaten!E1361))</f>
        <v/>
      </c>
      <c r="F1360" s="38" t="str">
        <f>IF(Kundendaten!C1361="","",IF(Kundendaten!F1361="","",Kundendaten!F1361))</f>
        <v/>
      </c>
      <c r="G1360" s="37" t="str">
        <f>IF(Kundendaten!C1361="","",IF(Kundendaten!G1361="","",Kundendaten!G1361))</f>
        <v/>
      </c>
      <c r="H1360" s="38" t="str">
        <f>IF(Kundendaten!C1361="","",IF(Kundendaten!H1361="","",Kundendaten!H1361))</f>
        <v/>
      </c>
      <c r="I1360" s="37" t="str">
        <f>IF(Kundendaten!C1361="","",IF(Kundendaten!I1361="","",IF(OR(UPPER(Kundendaten!I1361)="D",UPPER(Kundendaten!I1361)="DE",UPPER(Kundendaten!I1361)="DEU",UPPER(Kundendaten!I1361)="DEUTSCHLAND",UPPER(Kundendaten!I1361)="GERMANY",UPPER(Kundendaten!I1361)="GER"),"",IFERROR(UPPER(VLOOKUP(UPPER(Kundendaten!I1361),Laendercodes!$A:$B,2,FALSE())),UPPER(Kundendaten!I1361)))))</f>
        <v/>
      </c>
      <c r="J1360" s="59" t="str">
        <f>IF(Kundendaten!C1361="","",Einstellungen!$C$9-Kundendaten!J1361)</f>
        <v/>
      </c>
      <c r="K1360" s="37" t="str">
        <f>IF(Kundendaten!C1361="","",IF(J1360&lt;0,-1,IF(J1360&gt;Einstellungen!$C$11,0,IF(J1360&lt;=Einstellungen!$D$15,5,IF(J1360&lt;=Einstellungen!$D$16,4,IF(J1360&lt;=Einstellungen!$D$17,3,IF(J1360&lt;=Einstellungen!$D$18,2,1)))))))</f>
        <v/>
      </c>
      <c r="L1360" s="37" t="str">
        <f>IF(Kundendaten!C1361="","",IF(J1360&lt;0,-1,IF(J1360&gt;Einstellungen!$C$11,0,IF(Kundendaten!K1361&gt;=Einstellungen!$C$24,5,IF(Kundendaten!K1361&gt;=Einstellungen!$C$25,4,IF(Kundendaten!K1361&gt;=Einstellungen!$C$26,3,IF(Kundendaten!K1361&gt;=Einstellungen!$C$27,2,1)))))))</f>
        <v/>
      </c>
      <c r="M1360" s="37" t="str">
        <f>IF(Kundendaten!C1361="","",IF(J1360&lt;0,-1,IF(J1360&gt;Einstellungen!$C$11,0,IF(Kundendaten!L1361&gt;=Einstellungen!$C$32,5,IF(Kundendaten!L1361&gt;=Einstellungen!$C$33,4,IF(Kundendaten!L1361&gt;=Einstellungen!$C$34,3,IF(Kundendaten!L1361&gt;=Einstellungen!$C$35,2,1)))))))</f>
        <v/>
      </c>
      <c r="N1360" s="37" t="str">
        <f>IF(Kundendaten!C1361="","",IF(K1360=-1,"",IF(K1360=0,0,IF(SUM(Einstellungen!$G$15,Einstellungen!$G$24,Einstellungen!$G$32)&lt;&gt;100,"—",ROUND((K1360*Einstellungen!$G$15+L1360*Einstellungen!$G$24+M1360*Einstellungen!$G$32)/100,1)))))</f>
        <v/>
      </c>
      <c r="O1360" s="37" t="str">
        <f>IF(Kundendaten!C1361="","",IF(K1360=-1,"⚠ Datenfehler",IF(K1360=0,"Inaktiv",IF(SUM(Einstellungen!$G$15,Einstellungen!$G$24,Einstellungen!$G$32)&lt;&gt;100,"—",IF(N1360&gt;=4,"Champion",IF(N1360&gt;=3,"Entwicklung",IF(N1360&gt;=2,"Gefährdet","Abwanderung")))))))</f>
        <v/>
      </c>
    </row>
    <row r="1361" spans="2:15" ht="14.25" customHeight="1" x14ac:dyDescent="0.35">
      <c r="B1361" s="37" t="str">
        <f>IF(Kundendaten!C1362="","",Kundendaten!B1362)</f>
        <v/>
      </c>
      <c r="C1361" s="38" t="str">
        <f>IF(Kundendaten!C1362="","",IF(Kundendaten!C1362="","",Kundendaten!C1362))</f>
        <v/>
      </c>
      <c r="D1361" s="38" t="str">
        <f>IF(Kundendaten!C1362="","",IF(Kundendaten!D1362="","",Kundendaten!D1362))</f>
        <v/>
      </c>
      <c r="E1361" s="38" t="str">
        <f>IF(Kundendaten!C1362="","",IF(Kundendaten!E1362="","",Kundendaten!E1362))</f>
        <v/>
      </c>
      <c r="F1361" s="38" t="str">
        <f>IF(Kundendaten!C1362="","",IF(Kundendaten!F1362="","",Kundendaten!F1362))</f>
        <v/>
      </c>
      <c r="G1361" s="37" t="str">
        <f>IF(Kundendaten!C1362="","",IF(Kundendaten!G1362="","",Kundendaten!G1362))</f>
        <v/>
      </c>
      <c r="H1361" s="38" t="str">
        <f>IF(Kundendaten!C1362="","",IF(Kundendaten!H1362="","",Kundendaten!H1362))</f>
        <v/>
      </c>
      <c r="I1361" s="37" t="str">
        <f>IF(Kundendaten!C1362="","",IF(Kundendaten!I1362="","",IF(OR(UPPER(Kundendaten!I1362)="D",UPPER(Kundendaten!I1362)="DE",UPPER(Kundendaten!I1362)="DEU",UPPER(Kundendaten!I1362)="DEUTSCHLAND",UPPER(Kundendaten!I1362)="GERMANY",UPPER(Kundendaten!I1362)="GER"),"",IFERROR(UPPER(VLOOKUP(UPPER(Kundendaten!I1362),Laendercodes!$A:$B,2,FALSE())),UPPER(Kundendaten!I1362)))))</f>
        <v/>
      </c>
      <c r="J1361" s="59" t="str">
        <f>IF(Kundendaten!C1362="","",Einstellungen!$C$9-Kundendaten!J1362)</f>
        <v/>
      </c>
      <c r="K1361" s="37" t="str">
        <f>IF(Kundendaten!C1362="","",IF(J1361&lt;0,-1,IF(J1361&gt;Einstellungen!$C$11,0,IF(J1361&lt;=Einstellungen!$D$15,5,IF(J1361&lt;=Einstellungen!$D$16,4,IF(J1361&lt;=Einstellungen!$D$17,3,IF(J1361&lt;=Einstellungen!$D$18,2,1)))))))</f>
        <v/>
      </c>
      <c r="L1361" s="37" t="str">
        <f>IF(Kundendaten!C1362="","",IF(J1361&lt;0,-1,IF(J1361&gt;Einstellungen!$C$11,0,IF(Kundendaten!K1362&gt;=Einstellungen!$C$24,5,IF(Kundendaten!K1362&gt;=Einstellungen!$C$25,4,IF(Kundendaten!K1362&gt;=Einstellungen!$C$26,3,IF(Kundendaten!K1362&gt;=Einstellungen!$C$27,2,1)))))))</f>
        <v/>
      </c>
      <c r="M1361" s="37" t="str">
        <f>IF(Kundendaten!C1362="","",IF(J1361&lt;0,-1,IF(J1361&gt;Einstellungen!$C$11,0,IF(Kundendaten!L1362&gt;=Einstellungen!$C$32,5,IF(Kundendaten!L1362&gt;=Einstellungen!$C$33,4,IF(Kundendaten!L1362&gt;=Einstellungen!$C$34,3,IF(Kundendaten!L1362&gt;=Einstellungen!$C$35,2,1)))))))</f>
        <v/>
      </c>
      <c r="N1361" s="37" t="str">
        <f>IF(Kundendaten!C1362="","",IF(K1361=-1,"",IF(K1361=0,0,IF(SUM(Einstellungen!$G$15,Einstellungen!$G$24,Einstellungen!$G$32)&lt;&gt;100,"—",ROUND((K1361*Einstellungen!$G$15+L1361*Einstellungen!$G$24+M1361*Einstellungen!$G$32)/100,1)))))</f>
        <v/>
      </c>
      <c r="O1361" s="37" t="str">
        <f>IF(Kundendaten!C1362="","",IF(K1361=-1,"⚠ Datenfehler",IF(K1361=0,"Inaktiv",IF(SUM(Einstellungen!$G$15,Einstellungen!$G$24,Einstellungen!$G$32)&lt;&gt;100,"—",IF(N1361&gt;=4,"Champion",IF(N1361&gt;=3,"Entwicklung",IF(N1361&gt;=2,"Gefährdet","Abwanderung")))))))</f>
        <v/>
      </c>
    </row>
    <row r="1362" spans="2:15" ht="14.25" customHeight="1" x14ac:dyDescent="0.35">
      <c r="B1362" s="37" t="str">
        <f>IF(Kundendaten!C1363="","",Kundendaten!B1363)</f>
        <v/>
      </c>
      <c r="C1362" s="38" t="str">
        <f>IF(Kundendaten!C1363="","",IF(Kundendaten!C1363="","",Kundendaten!C1363))</f>
        <v/>
      </c>
      <c r="D1362" s="38" t="str">
        <f>IF(Kundendaten!C1363="","",IF(Kundendaten!D1363="","",Kundendaten!D1363))</f>
        <v/>
      </c>
      <c r="E1362" s="38" t="str">
        <f>IF(Kundendaten!C1363="","",IF(Kundendaten!E1363="","",Kundendaten!E1363))</f>
        <v/>
      </c>
      <c r="F1362" s="38" t="str">
        <f>IF(Kundendaten!C1363="","",IF(Kundendaten!F1363="","",Kundendaten!F1363))</f>
        <v/>
      </c>
      <c r="G1362" s="37" t="str">
        <f>IF(Kundendaten!C1363="","",IF(Kundendaten!G1363="","",Kundendaten!G1363))</f>
        <v/>
      </c>
      <c r="H1362" s="38" t="str">
        <f>IF(Kundendaten!C1363="","",IF(Kundendaten!H1363="","",Kundendaten!H1363))</f>
        <v/>
      </c>
      <c r="I1362" s="37" t="str">
        <f>IF(Kundendaten!C1363="","",IF(Kundendaten!I1363="","",IF(OR(UPPER(Kundendaten!I1363)="D",UPPER(Kundendaten!I1363)="DE",UPPER(Kundendaten!I1363)="DEU",UPPER(Kundendaten!I1363)="DEUTSCHLAND",UPPER(Kundendaten!I1363)="GERMANY",UPPER(Kundendaten!I1363)="GER"),"",IFERROR(UPPER(VLOOKUP(UPPER(Kundendaten!I1363),Laendercodes!$A:$B,2,FALSE())),UPPER(Kundendaten!I1363)))))</f>
        <v/>
      </c>
      <c r="J1362" s="59" t="str">
        <f>IF(Kundendaten!C1363="","",Einstellungen!$C$9-Kundendaten!J1363)</f>
        <v/>
      </c>
      <c r="K1362" s="37" t="str">
        <f>IF(Kundendaten!C1363="","",IF(J1362&lt;0,-1,IF(J1362&gt;Einstellungen!$C$11,0,IF(J1362&lt;=Einstellungen!$D$15,5,IF(J1362&lt;=Einstellungen!$D$16,4,IF(J1362&lt;=Einstellungen!$D$17,3,IF(J1362&lt;=Einstellungen!$D$18,2,1)))))))</f>
        <v/>
      </c>
      <c r="L1362" s="37" t="str">
        <f>IF(Kundendaten!C1363="","",IF(J1362&lt;0,-1,IF(J1362&gt;Einstellungen!$C$11,0,IF(Kundendaten!K1363&gt;=Einstellungen!$C$24,5,IF(Kundendaten!K1363&gt;=Einstellungen!$C$25,4,IF(Kundendaten!K1363&gt;=Einstellungen!$C$26,3,IF(Kundendaten!K1363&gt;=Einstellungen!$C$27,2,1)))))))</f>
        <v/>
      </c>
      <c r="M1362" s="37" t="str">
        <f>IF(Kundendaten!C1363="","",IF(J1362&lt;0,-1,IF(J1362&gt;Einstellungen!$C$11,0,IF(Kundendaten!L1363&gt;=Einstellungen!$C$32,5,IF(Kundendaten!L1363&gt;=Einstellungen!$C$33,4,IF(Kundendaten!L1363&gt;=Einstellungen!$C$34,3,IF(Kundendaten!L1363&gt;=Einstellungen!$C$35,2,1)))))))</f>
        <v/>
      </c>
      <c r="N1362" s="37" t="str">
        <f>IF(Kundendaten!C1363="","",IF(K1362=-1,"",IF(K1362=0,0,IF(SUM(Einstellungen!$G$15,Einstellungen!$G$24,Einstellungen!$G$32)&lt;&gt;100,"—",ROUND((K1362*Einstellungen!$G$15+L1362*Einstellungen!$G$24+M1362*Einstellungen!$G$32)/100,1)))))</f>
        <v/>
      </c>
      <c r="O1362" s="37" t="str">
        <f>IF(Kundendaten!C1363="","",IF(K1362=-1,"⚠ Datenfehler",IF(K1362=0,"Inaktiv",IF(SUM(Einstellungen!$G$15,Einstellungen!$G$24,Einstellungen!$G$32)&lt;&gt;100,"—",IF(N1362&gt;=4,"Champion",IF(N1362&gt;=3,"Entwicklung",IF(N1362&gt;=2,"Gefährdet","Abwanderung")))))))</f>
        <v/>
      </c>
    </row>
    <row r="1363" spans="2:15" ht="14.25" customHeight="1" x14ac:dyDescent="0.35">
      <c r="B1363" s="37" t="str">
        <f>IF(Kundendaten!C1364="","",Kundendaten!B1364)</f>
        <v/>
      </c>
      <c r="C1363" s="38" t="str">
        <f>IF(Kundendaten!C1364="","",IF(Kundendaten!C1364="","",Kundendaten!C1364))</f>
        <v/>
      </c>
      <c r="D1363" s="38" t="str">
        <f>IF(Kundendaten!C1364="","",IF(Kundendaten!D1364="","",Kundendaten!D1364))</f>
        <v/>
      </c>
      <c r="E1363" s="38" t="str">
        <f>IF(Kundendaten!C1364="","",IF(Kundendaten!E1364="","",Kundendaten!E1364))</f>
        <v/>
      </c>
      <c r="F1363" s="38" t="str">
        <f>IF(Kundendaten!C1364="","",IF(Kundendaten!F1364="","",Kundendaten!F1364))</f>
        <v/>
      </c>
      <c r="G1363" s="37" t="str">
        <f>IF(Kundendaten!C1364="","",IF(Kundendaten!G1364="","",Kundendaten!G1364))</f>
        <v/>
      </c>
      <c r="H1363" s="38" t="str">
        <f>IF(Kundendaten!C1364="","",IF(Kundendaten!H1364="","",Kundendaten!H1364))</f>
        <v/>
      </c>
      <c r="I1363" s="37" t="str">
        <f>IF(Kundendaten!C1364="","",IF(Kundendaten!I1364="","",IF(OR(UPPER(Kundendaten!I1364)="D",UPPER(Kundendaten!I1364)="DE",UPPER(Kundendaten!I1364)="DEU",UPPER(Kundendaten!I1364)="DEUTSCHLAND",UPPER(Kundendaten!I1364)="GERMANY",UPPER(Kundendaten!I1364)="GER"),"",IFERROR(UPPER(VLOOKUP(UPPER(Kundendaten!I1364),Laendercodes!$A:$B,2,FALSE())),UPPER(Kundendaten!I1364)))))</f>
        <v/>
      </c>
      <c r="J1363" s="59" t="str">
        <f>IF(Kundendaten!C1364="","",Einstellungen!$C$9-Kundendaten!J1364)</f>
        <v/>
      </c>
      <c r="K1363" s="37" t="str">
        <f>IF(Kundendaten!C1364="","",IF(J1363&lt;0,-1,IF(J1363&gt;Einstellungen!$C$11,0,IF(J1363&lt;=Einstellungen!$D$15,5,IF(J1363&lt;=Einstellungen!$D$16,4,IF(J1363&lt;=Einstellungen!$D$17,3,IF(J1363&lt;=Einstellungen!$D$18,2,1)))))))</f>
        <v/>
      </c>
      <c r="L1363" s="37" t="str">
        <f>IF(Kundendaten!C1364="","",IF(J1363&lt;0,-1,IF(J1363&gt;Einstellungen!$C$11,0,IF(Kundendaten!K1364&gt;=Einstellungen!$C$24,5,IF(Kundendaten!K1364&gt;=Einstellungen!$C$25,4,IF(Kundendaten!K1364&gt;=Einstellungen!$C$26,3,IF(Kundendaten!K1364&gt;=Einstellungen!$C$27,2,1)))))))</f>
        <v/>
      </c>
      <c r="M1363" s="37" t="str">
        <f>IF(Kundendaten!C1364="","",IF(J1363&lt;0,-1,IF(J1363&gt;Einstellungen!$C$11,0,IF(Kundendaten!L1364&gt;=Einstellungen!$C$32,5,IF(Kundendaten!L1364&gt;=Einstellungen!$C$33,4,IF(Kundendaten!L1364&gt;=Einstellungen!$C$34,3,IF(Kundendaten!L1364&gt;=Einstellungen!$C$35,2,1)))))))</f>
        <v/>
      </c>
      <c r="N1363" s="37" t="str">
        <f>IF(Kundendaten!C1364="","",IF(K1363=-1,"",IF(K1363=0,0,IF(SUM(Einstellungen!$G$15,Einstellungen!$G$24,Einstellungen!$G$32)&lt;&gt;100,"—",ROUND((K1363*Einstellungen!$G$15+L1363*Einstellungen!$G$24+M1363*Einstellungen!$G$32)/100,1)))))</f>
        <v/>
      </c>
      <c r="O1363" s="37" t="str">
        <f>IF(Kundendaten!C1364="","",IF(K1363=-1,"⚠ Datenfehler",IF(K1363=0,"Inaktiv",IF(SUM(Einstellungen!$G$15,Einstellungen!$G$24,Einstellungen!$G$32)&lt;&gt;100,"—",IF(N1363&gt;=4,"Champion",IF(N1363&gt;=3,"Entwicklung",IF(N1363&gt;=2,"Gefährdet","Abwanderung")))))))</f>
        <v/>
      </c>
    </row>
    <row r="1364" spans="2:15" ht="14.25" customHeight="1" x14ac:dyDescent="0.35">
      <c r="B1364" s="37" t="str">
        <f>IF(Kundendaten!C1365="","",Kundendaten!B1365)</f>
        <v/>
      </c>
      <c r="C1364" s="38" t="str">
        <f>IF(Kundendaten!C1365="","",IF(Kundendaten!C1365="","",Kundendaten!C1365))</f>
        <v/>
      </c>
      <c r="D1364" s="38" t="str">
        <f>IF(Kundendaten!C1365="","",IF(Kundendaten!D1365="","",Kundendaten!D1365))</f>
        <v/>
      </c>
      <c r="E1364" s="38" t="str">
        <f>IF(Kundendaten!C1365="","",IF(Kundendaten!E1365="","",Kundendaten!E1365))</f>
        <v/>
      </c>
      <c r="F1364" s="38" t="str">
        <f>IF(Kundendaten!C1365="","",IF(Kundendaten!F1365="","",Kundendaten!F1365))</f>
        <v/>
      </c>
      <c r="G1364" s="37" t="str">
        <f>IF(Kundendaten!C1365="","",IF(Kundendaten!G1365="","",Kundendaten!G1365))</f>
        <v/>
      </c>
      <c r="H1364" s="38" t="str">
        <f>IF(Kundendaten!C1365="","",IF(Kundendaten!H1365="","",Kundendaten!H1365))</f>
        <v/>
      </c>
      <c r="I1364" s="37" t="str">
        <f>IF(Kundendaten!C1365="","",IF(Kundendaten!I1365="","",IF(OR(UPPER(Kundendaten!I1365)="D",UPPER(Kundendaten!I1365)="DE",UPPER(Kundendaten!I1365)="DEU",UPPER(Kundendaten!I1365)="DEUTSCHLAND",UPPER(Kundendaten!I1365)="GERMANY",UPPER(Kundendaten!I1365)="GER"),"",IFERROR(UPPER(VLOOKUP(UPPER(Kundendaten!I1365),Laendercodes!$A:$B,2,FALSE())),UPPER(Kundendaten!I1365)))))</f>
        <v/>
      </c>
      <c r="J1364" s="59" t="str">
        <f>IF(Kundendaten!C1365="","",Einstellungen!$C$9-Kundendaten!J1365)</f>
        <v/>
      </c>
      <c r="K1364" s="37" t="str">
        <f>IF(Kundendaten!C1365="","",IF(J1364&lt;0,-1,IF(J1364&gt;Einstellungen!$C$11,0,IF(J1364&lt;=Einstellungen!$D$15,5,IF(J1364&lt;=Einstellungen!$D$16,4,IF(J1364&lt;=Einstellungen!$D$17,3,IF(J1364&lt;=Einstellungen!$D$18,2,1)))))))</f>
        <v/>
      </c>
      <c r="L1364" s="37" t="str">
        <f>IF(Kundendaten!C1365="","",IF(J1364&lt;0,-1,IF(J1364&gt;Einstellungen!$C$11,0,IF(Kundendaten!K1365&gt;=Einstellungen!$C$24,5,IF(Kundendaten!K1365&gt;=Einstellungen!$C$25,4,IF(Kundendaten!K1365&gt;=Einstellungen!$C$26,3,IF(Kundendaten!K1365&gt;=Einstellungen!$C$27,2,1)))))))</f>
        <v/>
      </c>
      <c r="M1364" s="37" t="str">
        <f>IF(Kundendaten!C1365="","",IF(J1364&lt;0,-1,IF(J1364&gt;Einstellungen!$C$11,0,IF(Kundendaten!L1365&gt;=Einstellungen!$C$32,5,IF(Kundendaten!L1365&gt;=Einstellungen!$C$33,4,IF(Kundendaten!L1365&gt;=Einstellungen!$C$34,3,IF(Kundendaten!L1365&gt;=Einstellungen!$C$35,2,1)))))))</f>
        <v/>
      </c>
      <c r="N1364" s="37" t="str">
        <f>IF(Kundendaten!C1365="","",IF(K1364=-1,"",IF(K1364=0,0,IF(SUM(Einstellungen!$G$15,Einstellungen!$G$24,Einstellungen!$G$32)&lt;&gt;100,"—",ROUND((K1364*Einstellungen!$G$15+L1364*Einstellungen!$G$24+M1364*Einstellungen!$G$32)/100,1)))))</f>
        <v/>
      </c>
      <c r="O1364" s="37" t="str">
        <f>IF(Kundendaten!C1365="","",IF(K1364=-1,"⚠ Datenfehler",IF(K1364=0,"Inaktiv",IF(SUM(Einstellungen!$G$15,Einstellungen!$G$24,Einstellungen!$G$32)&lt;&gt;100,"—",IF(N1364&gt;=4,"Champion",IF(N1364&gt;=3,"Entwicklung",IF(N1364&gt;=2,"Gefährdet","Abwanderung")))))))</f>
        <v/>
      </c>
    </row>
    <row r="1365" spans="2:15" ht="14.25" customHeight="1" x14ac:dyDescent="0.35">
      <c r="B1365" s="37" t="str">
        <f>IF(Kundendaten!C1366="","",Kundendaten!B1366)</f>
        <v/>
      </c>
      <c r="C1365" s="38" t="str">
        <f>IF(Kundendaten!C1366="","",IF(Kundendaten!C1366="","",Kundendaten!C1366))</f>
        <v/>
      </c>
      <c r="D1365" s="38" t="str">
        <f>IF(Kundendaten!C1366="","",IF(Kundendaten!D1366="","",Kundendaten!D1366))</f>
        <v/>
      </c>
      <c r="E1365" s="38" t="str">
        <f>IF(Kundendaten!C1366="","",IF(Kundendaten!E1366="","",Kundendaten!E1366))</f>
        <v/>
      </c>
      <c r="F1365" s="38" t="str">
        <f>IF(Kundendaten!C1366="","",IF(Kundendaten!F1366="","",Kundendaten!F1366))</f>
        <v/>
      </c>
      <c r="G1365" s="37" t="str">
        <f>IF(Kundendaten!C1366="","",IF(Kundendaten!G1366="","",Kundendaten!G1366))</f>
        <v/>
      </c>
      <c r="H1365" s="38" t="str">
        <f>IF(Kundendaten!C1366="","",IF(Kundendaten!H1366="","",Kundendaten!H1366))</f>
        <v/>
      </c>
      <c r="I1365" s="37" t="str">
        <f>IF(Kundendaten!C1366="","",IF(Kundendaten!I1366="","",IF(OR(UPPER(Kundendaten!I1366)="D",UPPER(Kundendaten!I1366)="DE",UPPER(Kundendaten!I1366)="DEU",UPPER(Kundendaten!I1366)="DEUTSCHLAND",UPPER(Kundendaten!I1366)="GERMANY",UPPER(Kundendaten!I1366)="GER"),"",IFERROR(UPPER(VLOOKUP(UPPER(Kundendaten!I1366),Laendercodes!$A:$B,2,FALSE())),UPPER(Kundendaten!I1366)))))</f>
        <v/>
      </c>
      <c r="J1365" s="59" t="str">
        <f>IF(Kundendaten!C1366="","",Einstellungen!$C$9-Kundendaten!J1366)</f>
        <v/>
      </c>
      <c r="K1365" s="37" t="str">
        <f>IF(Kundendaten!C1366="","",IF(J1365&lt;0,-1,IF(J1365&gt;Einstellungen!$C$11,0,IF(J1365&lt;=Einstellungen!$D$15,5,IF(J1365&lt;=Einstellungen!$D$16,4,IF(J1365&lt;=Einstellungen!$D$17,3,IF(J1365&lt;=Einstellungen!$D$18,2,1)))))))</f>
        <v/>
      </c>
      <c r="L1365" s="37" t="str">
        <f>IF(Kundendaten!C1366="","",IF(J1365&lt;0,-1,IF(J1365&gt;Einstellungen!$C$11,0,IF(Kundendaten!K1366&gt;=Einstellungen!$C$24,5,IF(Kundendaten!K1366&gt;=Einstellungen!$C$25,4,IF(Kundendaten!K1366&gt;=Einstellungen!$C$26,3,IF(Kundendaten!K1366&gt;=Einstellungen!$C$27,2,1)))))))</f>
        <v/>
      </c>
      <c r="M1365" s="37" t="str">
        <f>IF(Kundendaten!C1366="","",IF(J1365&lt;0,-1,IF(J1365&gt;Einstellungen!$C$11,0,IF(Kundendaten!L1366&gt;=Einstellungen!$C$32,5,IF(Kundendaten!L1366&gt;=Einstellungen!$C$33,4,IF(Kundendaten!L1366&gt;=Einstellungen!$C$34,3,IF(Kundendaten!L1366&gt;=Einstellungen!$C$35,2,1)))))))</f>
        <v/>
      </c>
      <c r="N1365" s="37" t="str">
        <f>IF(Kundendaten!C1366="","",IF(K1365=-1,"",IF(K1365=0,0,IF(SUM(Einstellungen!$G$15,Einstellungen!$G$24,Einstellungen!$G$32)&lt;&gt;100,"—",ROUND((K1365*Einstellungen!$G$15+L1365*Einstellungen!$G$24+M1365*Einstellungen!$G$32)/100,1)))))</f>
        <v/>
      </c>
      <c r="O1365" s="37" t="str">
        <f>IF(Kundendaten!C1366="","",IF(K1365=-1,"⚠ Datenfehler",IF(K1365=0,"Inaktiv",IF(SUM(Einstellungen!$G$15,Einstellungen!$G$24,Einstellungen!$G$32)&lt;&gt;100,"—",IF(N1365&gt;=4,"Champion",IF(N1365&gt;=3,"Entwicklung",IF(N1365&gt;=2,"Gefährdet","Abwanderung")))))))</f>
        <v/>
      </c>
    </row>
    <row r="1366" spans="2:15" ht="14.25" customHeight="1" x14ac:dyDescent="0.35">
      <c r="B1366" s="37" t="str">
        <f>IF(Kundendaten!C1367="","",Kundendaten!B1367)</f>
        <v/>
      </c>
      <c r="C1366" s="38" t="str">
        <f>IF(Kundendaten!C1367="","",IF(Kundendaten!C1367="","",Kundendaten!C1367))</f>
        <v/>
      </c>
      <c r="D1366" s="38" t="str">
        <f>IF(Kundendaten!C1367="","",IF(Kundendaten!D1367="","",Kundendaten!D1367))</f>
        <v/>
      </c>
      <c r="E1366" s="38" t="str">
        <f>IF(Kundendaten!C1367="","",IF(Kundendaten!E1367="","",Kundendaten!E1367))</f>
        <v/>
      </c>
      <c r="F1366" s="38" t="str">
        <f>IF(Kundendaten!C1367="","",IF(Kundendaten!F1367="","",Kundendaten!F1367))</f>
        <v/>
      </c>
      <c r="G1366" s="37" t="str">
        <f>IF(Kundendaten!C1367="","",IF(Kundendaten!G1367="","",Kundendaten!G1367))</f>
        <v/>
      </c>
      <c r="H1366" s="38" t="str">
        <f>IF(Kundendaten!C1367="","",IF(Kundendaten!H1367="","",Kundendaten!H1367))</f>
        <v/>
      </c>
      <c r="I1366" s="37" t="str">
        <f>IF(Kundendaten!C1367="","",IF(Kundendaten!I1367="","",IF(OR(UPPER(Kundendaten!I1367)="D",UPPER(Kundendaten!I1367)="DE",UPPER(Kundendaten!I1367)="DEU",UPPER(Kundendaten!I1367)="DEUTSCHLAND",UPPER(Kundendaten!I1367)="GERMANY",UPPER(Kundendaten!I1367)="GER"),"",IFERROR(UPPER(VLOOKUP(UPPER(Kundendaten!I1367),Laendercodes!$A:$B,2,FALSE())),UPPER(Kundendaten!I1367)))))</f>
        <v/>
      </c>
      <c r="J1366" s="59" t="str">
        <f>IF(Kundendaten!C1367="","",Einstellungen!$C$9-Kundendaten!J1367)</f>
        <v/>
      </c>
      <c r="K1366" s="37" t="str">
        <f>IF(Kundendaten!C1367="","",IF(J1366&lt;0,-1,IF(J1366&gt;Einstellungen!$C$11,0,IF(J1366&lt;=Einstellungen!$D$15,5,IF(J1366&lt;=Einstellungen!$D$16,4,IF(J1366&lt;=Einstellungen!$D$17,3,IF(J1366&lt;=Einstellungen!$D$18,2,1)))))))</f>
        <v/>
      </c>
      <c r="L1366" s="37" t="str">
        <f>IF(Kundendaten!C1367="","",IF(J1366&lt;0,-1,IF(J1366&gt;Einstellungen!$C$11,0,IF(Kundendaten!K1367&gt;=Einstellungen!$C$24,5,IF(Kundendaten!K1367&gt;=Einstellungen!$C$25,4,IF(Kundendaten!K1367&gt;=Einstellungen!$C$26,3,IF(Kundendaten!K1367&gt;=Einstellungen!$C$27,2,1)))))))</f>
        <v/>
      </c>
      <c r="M1366" s="37" t="str">
        <f>IF(Kundendaten!C1367="","",IF(J1366&lt;0,-1,IF(J1366&gt;Einstellungen!$C$11,0,IF(Kundendaten!L1367&gt;=Einstellungen!$C$32,5,IF(Kundendaten!L1367&gt;=Einstellungen!$C$33,4,IF(Kundendaten!L1367&gt;=Einstellungen!$C$34,3,IF(Kundendaten!L1367&gt;=Einstellungen!$C$35,2,1)))))))</f>
        <v/>
      </c>
      <c r="N1366" s="37" t="str">
        <f>IF(Kundendaten!C1367="","",IF(K1366=-1,"",IF(K1366=0,0,IF(SUM(Einstellungen!$G$15,Einstellungen!$G$24,Einstellungen!$G$32)&lt;&gt;100,"—",ROUND((K1366*Einstellungen!$G$15+L1366*Einstellungen!$G$24+M1366*Einstellungen!$G$32)/100,1)))))</f>
        <v/>
      </c>
      <c r="O1366" s="37" t="str">
        <f>IF(Kundendaten!C1367="","",IF(K1366=-1,"⚠ Datenfehler",IF(K1366=0,"Inaktiv",IF(SUM(Einstellungen!$G$15,Einstellungen!$G$24,Einstellungen!$G$32)&lt;&gt;100,"—",IF(N1366&gt;=4,"Champion",IF(N1366&gt;=3,"Entwicklung",IF(N1366&gt;=2,"Gefährdet","Abwanderung")))))))</f>
        <v/>
      </c>
    </row>
    <row r="1367" spans="2:15" ht="14.25" customHeight="1" x14ac:dyDescent="0.35">
      <c r="B1367" s="37" t="str">
        <f>IF(Kundendaten!C1368="","",Kundendaten!B1368)</f>
        <v/>
      </c>
      <c r="C1367" s="38" t="str">
        <f>IF(Kundendaten!C1368="","",IF(Kundendaten!C1368="","",Kundendaten!C1368))</f>
        <v/>
      </c>
      <c r="D1367" s="38" t="str">
        <f>IF(Kundendaten!C1368="","",IF(Kundendaten!D1368="","",Kundendaten!D1368))</f>
        <v/>
      </c>
      <c r="E1367" s="38" t="str">
        <f>IF(Kundendaten!C1368="","",IF(Kundendaten!E1368="","",Kundendaten!E1368))</f>
        <v/>
      </c>
      <c r="F1367" s="38" t="str">
        <f>IF(Kundendaten!C1368="","",IF(Kundendaten!F1368="","",Kundendaten!F1368))</f>
        <v/>
      </c>
      <c r="G1367" s="37" t="str">
        <f>IF(Kundendaten!C1368="","",IF(Kundendaten!G1368="","",Kundendaten!G1368))</f>
        <v/>
      </c>
      <c r="H1367" s="38" t="str">
        <f>IF(Kundendaten!C1368="","",IF(Kundendaten!H1368="","",Kundendaten!H1368))</f>
        <v/>
      </c>
      <c r="I1367" s="37" t="str">
        <f>IF(Kundendaten!C1368="","",IF(Kundendaten!I1368="","",IF(OR(UPPER(Kundendaten!I1368)="D",UPPER(Kundendaten!I1368)="DE",UPPER(Kundendaten!I1368)="DEU",UPPER(Kundendaten!I1368)="DEUTSCHLAND",UPPER(Kundendaten!I1368)="GERMANY",UPPER(Kundendaten!I1368)="GER"),"",IFERROR(UPPER(VLOOKUP(UPPER(Kundendaten!I1368),Laendercodes!$A:$B,2,FALSE())),UPPER(Kundendaten!I1368)))))</f>
        <v/>
      </c>
      <c r="J1367" s="59" t="str">
        <f>IF(Kundendaten!C1368="","",Einstellungen!$C$9-Kundendaten!J1368)</f>
        <v/>
      </c>
      <c r="K1367" s="37" t="str">
        <f>IF(Kundendaten!C1368="","",IF(J1367&lt;0,-1,IF(J1367&gt;Einstellungen!$C$11,0,IF(J1367&lt;=Einstellungen!$D$15,5,IF(J1367&lt;=Einstellungen!$D$16,4,IF(J1367&lt;=Einstellungen!$D$17,3,IF(J1367&lt;=Einstellungen!$D$18,2,1)))))))</f>
        <v/>
      </c>
      <c r="L1367" s="37" t="str">
        <f>IF(Kundendaten!C1368="","",IF(J1367&lt;0,-1,IF(J1367&gt;Einstellungen!$C$11,0,IF(Kundendaten!K1368&gt;=Einstellungen!$C$24,5,IF(Kundendaten!K1368&gt;=Einstellungen!$C$25,4,IF(Kundendaten!K1368&gt;=Einstellungen!$C$26,3,IF(Kundendaten!K1368&gt;=Einstellungen!$C$27,2,1)))))))</f>
        <v/>
      </c>
      <c r="M1367" s="37" t="str">
        <f>IF(Kundendaten!C1368="","",IF(J1367&lt;0,-1,IF(J1367&gt;Einstellungen!$C$11,0,IF(Kundendaten!L1368&gt;=Einstellungen!$C$32,5,IF(Kundendaten!L1368&gt;=Einstellungen!$C$33,4,IF(Kundendaten!L1368&gt;=Einstellungen!$C$34,3,IF(Kundendaten!L1368&gt;=Einstellungen!$C$35,2,1)))))))</f>
        <v/>
      </c>
      <c r="N1367" s="37" t="str">
        <f>IF(Kundendaten!C1368="","",IF(K1367=-1,"",IF(K1367=0,0,IF(SUM(Einstellungen!$G$15,Einstellungen!$G$24,Einstellungen!$G$32)&lt;&gt;100,"—",ROUND((K1367*Einstellungen!$G$15+L1367*Einstellungen!$G$24+M1367*Einstellungen!$G$32)/100,1)))))</f>
        <v/>
      </c>
      <c r="O1367" s="37" t="str">
        <f>IF(Kundendaten!C1368="","",IF(K1367=-1,"⚠ Datenfehler",IF(K1367=0,"Inaktiv",IF(SUM(Einstellungen!$G$15,Einstellungen!$G$24,Einstellungen!$G$32)&lt;&gt;100,"—",IF(N1367&gt;=4,"Champion",IF(N1367&gt;=3,"Entwicklung",IF(N1367&gt;=2,"Gefährdet","Abwanderung")))))))</f>
        <v/>
      </c>
    </row>
    <row r="1368" spans="2:15" ht="14.25" customHeight="1" x14ac:dyDescent="0.35">
      <c r="B1368" s="37" t="str">
        <f>IF(Kundendaten!C1369="","",Kundendaten!B1369)</f>
        <v/>
      </c>
      <c r="C1368" s="38" t="str">
        <f>IF(Kundendaten!C1369="","",IF(Kundendaten!C1369="","",Kundendaten!C1369))</f>
        <v/>
      </c>
      <c r="D1368" s="38" t="str">
        <f>IF(Kundendaten!C1369="","",IF(Kundendaten!D1369="","",Kundendaten!D1369))</f>
        <v/>
      </c>
      <c r="E1368" s="38" t="str">
        <f>IF(Kundendaten!C1369="","",IF(Kundendaten!E1369="","",Kundendaten!E1369))</f>
        <v/>
      </c>
      <c r="F1368" s="38" t="str">
        <f>IF(Kundendaten!C1369="","",IF(Kundendaten!F1369="","",Kundendaten!F1369))</f>
        <v/>
      </c>
      <c r="G1368" s="37" t="str">
        <f>IF(Kundendaten!C1369="","",IF(Kundendaten!G1369="","",Kundendaten!G1369))</f>
        <v/>
      </c>
      <c r="H1368" s="38" t="str">
        <f>IF(Kundendaten!C1369="","",IF(Kundendaten!H1369="","",Kundendaten!H1369))</f>
        <v/>
      </c>
      <c r="I1368" s="37" t="str">
        <f>IF(Kundendaten!C1369="","",IF(Kundendaten!I1369="","",IF(OR(UPPER(Kundendaten!I1369)="D",UPPER(Kundendaten!I1369)="DE",UPPER(Kundendaten!I1369)="DEU",UPPER(Kundendaten!I1369)="DEUTSCHLAND",UPPER(Kundendaten!I1369)="GERMANY",UPPER(Kundendaten!I1369)="GER"),"",IFERROR(UPPER(VLOOKUP(UPPER(Kundendaten!I1369),Laendercodes!$A:$B,2,FALSE())),UPPER(Kundendaten!I1369)))))</f>
        <v/>
      </c>
      <c r="J1368" s="59" t="str">
        <f>IF(Kundendaten!C1369="","",Einstellungen!$C$9-Kundendaten!J1369)</f>
        <v/>
      </c>
      <c r="K1368" s="37" t="str">
        <f>IF(Kundendaten!C1369="","",IF(J1368&lt;0,-1,IF(J1368&gt;Einstellungen!$C$11,0,IF(J1368&lt;=Einstellungen!$D$15,5,IF(J1368&lt;=Einstellungen!$D$16,4,IF(J1368&lt;=Einstellungen!$D$17,3,IF(J1368&lt;=Einstellungen!$D$18,2,1)))))))</f>
        <v/>
      </c>
      <c r="L1368" s="37" t="str">
        <f>IF(Kundendaten!C1369="","",IF(J1368&lt;0,-1,IF(J1368&gt;Einstellungen!$C$11,0,IF(Kundendaten!K1369&gt;=Einstellungen!$C$24,5,IF(Kundendaten!K1369&gt;=Einstellungen!$C$25,4,IF(Kundendaten!K1369&gt;=Einstellungen!$C$26,3,IF(Kundendaten!K1369&gt;=Einstellungen!$C$27,2,1)))))))</f>
        <v/>
      </c>
      <c r="M1368" s="37" t="str">
        <f>IF(Kundendaten!C1369="","",IF(J1368&lt;0,-1,IF(J1368&gt;Einstellungen!$C$11,0,IF(Kundendaten!L1369&gt;=Einstellungen!$C$32,5,IF(Kundendaten!L1369&gt;=Einstellungen!$C$33,4,IF(Kundendaten!L1369&gt;=Einstellungen!$C$34,3,IF(Kundendaten!L1369&gt;=Einstellungen!$C$35,2,1)))))))</f>
        <v/>
      </c>
      <c r="N1368" s="37" t="str">
        <f>IF(Kundendaten!C1369="","",IF(K1368=-1,"",IF(K1368=0,0,IF(SUM(Einstellungen!$G$15,Einstellungen!$G$24,Einstellungen!$G$32)&lt;&gt;100,"—",ROUND((K1368*Einstellungen!$G$15+L1368*Einstellungen!$G$24+M1368*Einstellungen!$G$32)/100,1)))))</f>
        <v/>
      </c>
      <c r="O1368" s="37" t="str">
        <f>IF(Kundendaten!C1369="","",IF(K1368=-1,"⚠ Datenfehler",IF(K1368=0,"Inaktiv",IF(SUM(Einstellungen!$G$15,Einstellungen!$G$24,Einstellungen!$G$32)&lt;&gt;100,"—",IF(N1368&gt;=4,"Champion",IF(N1368&gt;=3,"Entwicklung",IF(N1368&gt;=2,"Gefährdet","Abwanderung")))))))</f>
        <v/>
      </c>
    </row>
    <row r="1369" spans="2:15" ht="14.25" customHeight="1" x14ac:dyDescent="0.35">
      <c r="B1369" s="37" t="str">
        <f>IF(Kundendaten!C1370="","",Kundendaten!B1370)</f>
        <v/>
      </c>
      <c r="C1369" s="38" t="str">
        <f>IF(Kundendaten!C1370="","",IF(Kundendaten!C1370="","",Kundendaten!C1370))</f>
        <v/>
      </c>
      <c r="D1369" s="38" t="str">
        <f>IF(Kundendaten!C1370="","",IF(Kundendaten!D1370="","",Kundendaten!D1370))</f>
        <v/>
      </c>
      <c r="E1369" s="38" t="str">
        <f>IF(Kundendaten!C1370="","",IF(Kundendaten!E1370="","",Kundendaten!E1370))</f>
        <v/>
      </c>
      <c r="F1369" s="38" t="str">
        <f>IF(Kundendaten!C1370="","",IF(Kundendaten!F1370="","",Kundendaten!F1370))</f>
        <v/>
      </c>
      <c r="G1369" s="37" t="str">
        <f>IF(Kundendaten!C1370="","",IF(Kundendaten!G1370="","",Kundendaten!G1370))</f>
        <v/>
      </c>
      <c r="H1369" s="38" t="str">
        <f>IF(Kundendaten!C1370="","",IF(Kundendaten!H1370="","",Kundendaten!H1370))</f>
        <v/>
      </c>
      <c r="I1369" s="37" t="str">
        <f>IF(Kundendaten!C1370="","",IF(Kundendaten!I1370="","",IF(OR(UPPER(Kundendaten!I1370)="D",UPPER(Kundendaten!I1370)="DE",UPPER(Kundendaten!I1370)="DEU",UPPER(Kundendaten!I1370)="DEUTSCHLAND",UPPER(Kundendaten!I1370)="GERMANY",UPPER(Kundendaten!I1370)="GER"),"",IFERROR(UPPER(VLOOKUP(UPPER(Kundendaten!I1370),Laendercodes!$A:$B,2,FALSE())),UPPER(Kundendaten!I1370)))))</f>
        <v/>
      </c>
      <c r="J1369" s="59" t="str">
        <f>IF(Kundendaten!C1370="","",Einstellungen!$C$9-Kundendaten!J1370)</f>
        <v/>
      </c>
      <c r="K1369" s="37" t="str">
        <f>IF(Kundendaten!C1370="","",IF(J1369&lt;0,-1,IF(J1369&gt;Einstellungen!$C$11,0,IF(J1369&lt;=Einstellungen!$D$15,5,IF(J1369&lt;=Einstellungen!$D$16,4,IF(J1369&lt;=Einstellungen!$D$17,3,IF(J1369&lt;=Einstellungen!$D$18,2,1)))))))</f>
        <v/>
      </c>
      <c r="L1369" s="37" t="str">
        <f>IF(Kundendaten!C1370="","",IF(J1369&lt;0,-1,IF(J1369&gt;Einstellungen!$C$11,0,IF(Kundendaten!K1370&gt;=Einstellungen!$C$24,5,IF(Kundendaten!K1370&gt;=Einstellungen!$C$25,4,IF(Kundendaten!K1370&gt;=Einstellungen!$C$26,3,IF(Kundendaten!K1370&gt;=Einstellungen!$C$27,2,1)))))))</f>
        <v/>
      </c>
      <c r="M1369" s="37" t="str">
        <f>IF(Kundendaten!C1370="","",IF(J1369&lt;0,-1,IF(J1369&gt;Einstellungen!$C$11,0,IF(Kundendaten!L1370&gt;=Einstellungen!$C$32,5,IF(Kundendaten!L1370&gt;=Einstellungen!$C$33,4,IF(Kundendaten!L1370&gt;=Einstellungen!$C$34,3,IF(Kundendaten!L1370&gt;=Einstellungen!$C$35,2,1)))))))</f>
        <v/>
      </c>
      <c r="N1369" s="37" t="str">
        <f>IF(Kundendaten!C1370="","",IF(K1369=-1,"",IF(K1369=0,0,IF(SUM(Einstellungen!$G$15,Einstellungen!$G$24,Einstellungen!$G$32)&lt;&gt;100,"—",ROUND((K1369*Einstellungen!$G$15+L1369*Einstellungen!$G$24+M1369*Einstellungen!$G$32)/100,1)))))</f>
        <v/>
      </c>
      <c r="O1369" s="37" t="str">
        <f>IF(Kundendaten!C1370="","",IF(K1369=-1,"⚠ Datenfehler",IF(K1369=0,"Inaktiv",IF(SUM(Einstellungen!$G$15,Einstellungen!$G$24,Einstellungen!$G$32)&lt;&gt;100,"—",IF(N1369&gt;=4,"Champion",IF(N1369&gt;=3,"Entwicklung",IF(N1369&gt;=2,"Gefährdet","Abwanderung")))))))</f>
        <v/>
      </c>
    </row>
    <row r="1370" spans="2:15" ht="14.25" customHeight="1" x14ac:dyDescent="0.35">
      <c r="B1370" s="37" t="str">
        <f>IF(Kundendaten!C1371="","",Kundendaten!B1371)</f>
        <v/>
      </c>
      <c r="C1370" s="38" t="str">
        <f>IF(Kundendaten!C1371="","",IF(Kundendaten!C1371="","",Kundendaten!C1371))</f>
        <v/>
      </c>
      <c r="D1370" s="38" t="str">
        <f>IF(Kundendaten!C1371="","",IF(Kundendaten!D1371="","",Kundendaten!D1371))</f>
        <v/>
      </c>
      <c r="E1370" s="38" t="str">
        <f>IF(Kundendaten!C1371="","",IF(Kundendaten!E1371="","",Kundendaten!E1371))</f>
        <v/>
      </c>
      <c r="F1370" s="38" t="str">
        <f>IF(Kundendaten!C1371="","",IF(Kundendaten!F1371="","",Kundendaten!F1371))</f>
        <v/>
      </c>
      <c r="G1370" s="37" t="str">
        <f>IF(Kundendaten!C1371="","",IF(Kundendaten!G1371="","",Kundendaten!G1371))</f>
        <v/>
      </c>
      <c r="H1370" s="38" t="str">
        <f>IF(Kundendaten!C1371="","",IF(Kundendaten!H1371="","",Kundendaten!H1371))</f>
        <v/>
      </c>
      <c r="I1370" s="37" t="str">
        <f>IF(Kundendaten!C1371="","",IF(Kundendaten!I1371="","",IF(OR(UPPER(Kundendaten!I1371)="D",UPPER(Kundendaten!I1371)="DE",UPPER(Kundendaten!I1371)="DEU",UPPER(Kundendaten!I1371)="DEUTSCHLAND",UPPER(Kundendaten!I1371)="GERMANY",UPPER(Kundendaten!I1371)="GER"),"",IFERROR(UPPER(VLOOKUP(UPPER(Kundendaten!I1371),Laendercodes!$A:$B,2,FALSE())),UPPER(Kundendaten!I1371)))))</f>
        <v/>
      </c>
      <c r="J1370" s="59" t="str">
        <f>IF(Kundendaten!C1371="","",Einstellungen!$C$9-Kundendaten!J1371)</f>
        <v/>
      </c>
      <c r="K1370" s="37" t="str">
        <f>IF(Kundendaten!C1371="","",IF(J1370&lt;0,-1,IF(J1370&gt;Einstellungen!$C$11,0,IF(J1370&lt;=Einstellungen!$D$15,5,IF(J1370&lt;=Einstellungen!$D$16,4,IF(J1370&lt;=Einstellungen!$D$17,3,IF(J1370&lt;=Einstellungen!$D$18,2,1)))))))</f>
        <v/>
      </c>
      <c r="L1370" s="37" t="str">
        <f>IF(Kundendaten!C1371="","",IF(J1370&lt;0,-1,IF(J1370&gt;Einstellungen!$C$11,0,IF(Kundendaten!K1371&gt;=Einstellungen!$C$24,5,IF(Kundendaten!K1371&gt;=Einstellungen!$C$25,4,IF(Kundendaten!K1371&gt;=Einstellungen!$C$26,3,IF(Kundendaten!K1371&gt;=Einstellungen!$C$27,2,1)))))))</f>
        <v/>
      </c>
      <c r="M1370" s="37" t="str">
        <f>IF(Kundendaten!C1371="","",IF(J1370&lt;0,-1,IF(J1370&gt;Einstellungen!$C$11,0,IF(Kundendaten!L1371&gt;=Einstellungen!$C$32,5,IF(Kundendaten!L1371&gt;=Einstellungen!$C$33,4,IF(Kundendaten!L1371&gt;=Einstellungen!$C$34,3,IF(Kundendaten!L1371&gt;=Einstellungen!$C$35,2,1)))))))</f>
        <v/>
      </c>
      <c r="N1370" s="37" t="str">
        <f>IF(Kundendaten!C1371="","",IF(K1370=-1,"",IF(K1370=0,0,IF(SUM(Einstellungen!$G$15,Einstellungen!$G$24,Einstellungen!$G$32)&lt;&gt;100,"—",ROUND((K1370*Einstellungen!$G$15+L1370*Einstellungen!$G$24+M1370*Einstellungen!$G$32)/100,1)))))</f>
        <v/>
      </c>
      <c r="O1370" s="37" t="str">
        <f>IF(Kundendaten!C1371="","",IF(K1370=-1,"⚠ Datenfehler",IF(K1370=0,"Inaktiv",IF(SUM(Einstellungen!$G$15,Einstellungen!$G$24,Einstellungen!$G$32)&lt;&gt;100,"—",IF(N1370&gt;=4,"Champion",IF(N1370&gt;=3,"Entwicklung",IF(N1370&gt;=2,"Gefährdet","Abwanderung")))))))</f>
        <v/>
      </c>
    </row>
    <row r="1371" spans="2:15" ht="14.25" customHeight="1" x14ac:dyDescent="0.35">
      <c r="B1371" s="37" t="str">
        <f>IF(Kundendaten!C1372="","",Kundendaten!B1372)</f>
        <v/>
      </c>
      <c r="C1371" s="38" t="str">
        <f>IF(Kundendaten!C1372="","",IF(Kundendaten!C1372="","",Kundendaten!C1372))</f>
        <v/>
      </c>
      <c r="D1371" s="38" t="str">
        <f>IF(Kundendaten!C1372="","",IF(Kundendaten!D1372="","",Kundendaten!D1372))</f>
        <v/>
      </c>
      <c r="E1371" s="38" t="str">
        <f>IF(Kundendaten!C1372="","",IF(Kundendaten!E1372="","",Kundendaten!E1372))</f>
        <v/>
      </c>
      <c r="F1371" s="38" t="str">
        <f>IF(Kundendaten!C1372="","",IF(Kundendaten!F1372="","",Kundendaten!F1372))</f>
        <v/>
      </c>
      <c r="G1371" s="37" t="str">
        <f>IF(Kundendaten!C1372="","",IF(Kundendaten!G1372="","",Kundendaten!G1372))</f>
        <v/>
      </c>
      <c r="H1371" s="38" t="str">
        <f>IF(Kundendaten!C1372="","",IF(Kundendaten!H1372="","",Kundendaten!H1372))</f>
        <v/>
      </c>
      <c r="I1371" s="37" t="str">
        <f>IF(Kundendaten!C1372="","",IF(Kundendaten!I1372="","",IF(OR(UPPER(Kundendaten!I1372)="D",UPPER(Kundendaten!I1372)="DE",UPPER(Kundendaten!I1372)="DEU",UPPER(Kundendaten!I1372)="DEUTSCHLAND",UPPER(Kundendaten!I1372)="GERMANY",UPPER(Kundendaten!I1372)="GER"),"",IFERROR(UPPER(VLOOKUP(UPPER(Kundendaten!I1372),Laendercodes!$A:$B,2,FALSE())),UPPER(Kundendaten!I1372)))))</f>
        <v/>
      </c>
      <c r="J1371" s="59" t="str">
        <f>IF(Kundendaten!C1372="","",Einstellungen!$C$9-Kundendaten!J1372)</f>
        <v/>
      </c>
      <c r="K1371" s="37" t="str">
        <f>IF(Kundendaten!C1372="","",IF(J1371&lt;0,-1,IF(J1371&gt;Einstellungen!$C$11,0,IF(J1371&lt;=Einstellungen!$D$15,5,IF(J1371&lt;=Einstellungen!$D$16,4,IF(J1371&lt;=Einstellungen!$D$17,3,IF(J1371&lt;=Einstellungen!$D$18,2,1)))))))</f>
        <v/>
      </c>
      <c r="L1371" s="37" t="str">
        <f>IF(Kundendaten!C1372="","",IF(J1371&lt;0,-1,IF(J1371&gt;Einstellungen!$C$11,0,IF(Kundendaten!K1372&gt;=Einstellungen!$C$24,5,IF(Kundendaten!K1372&gt;=Einstellungen!$C$25,4,IF(Kundendaten!K1372&gt;=Einstellungen!$C$26,3,IF(Kundendaten!K1372&gt;=Einstellungen!$C$27,2,1)))))))</f>
        <v/>
      </c>
      <c r="M1371" s="37" t="str">
        <f>IF(Kundendaten!C1372="","",IF(J1371&lt;0,-1,IF(J1371&gt;Einstellungen!$C$11,0,IF(Kundendaten!L1372&gt;=Einstellungen!$C$32,5,IF(Kundendaten!L1372&gt;=Einstellungen!$C$33,4,IF(Kundendaten!L1372&gt;=Einstellungen!$C$34,3,IF(Kundendaten!L1372&gt;=Einstellungen!$C$35,2,1)))))))</f>
        <v/>
      </c>
      <c r="N1371" s="37" t="str">
        <f>IF(Kundendaten!C1372="","",IF(K1371=-1,"",IF(K1371=0,0,IF(SUM(Einstellungen!$G$15,Einstellungen!$G$24,Einstellungen!$G$32)&lt;&gt;100,"—",ROUND((K1371*Einstellungen!$G$15+L1371*Einstellungen!$G$24+M1371*Einstellungen!$G$32)/100,1)))))</f>
        <v/>
      </c>
      <c r="O1371" s="37" t="str">
        <f>IF(Kundendaten!C1372="","",IF(K1371=-1,"⚠ Datenfehler",IF(K1371=0,"Inaktiv",IF(SUM(Einstellungen!$G$15,Einstellungen!$G$24,Einstellungen!$G$32)&lt;&gt;100,"—",IF(N1371&gt;=4,"Champion",IF(N1371&gt;=3,"Entwicklung",IF(N1371&gt;=2,"Gefährdet","Abwanderung")))))))</f>
        <v/>
      </c>
    </row>
    <row r="1372" spans="2:15" ht="14.25" customHeight="1" x14ac:dyDescent="0.35">
      <c r="B1372" s="37" t="str">
        <f>IF(Kundendaten!C1373="","",Kundendaten!B1373)</f>
        <v/>
      </c>
      <c r="C1372" s="38" t="str">
        <f>IF(Kundendaten!C1373="","",IF(Kundendaten!C1373="","",Kundendaten!C1373))</f>
        <v/>
      </c>
      <c r="D1372" s="38" t="str">
        <f>IF(Kundendaten!C1373="","",IF(Kundendaten!D1373="","",Kundendaten!D1373))</f>
        <v/>
      </c>
      <c r="E1372" s="38" t="str">
        <f>IF(Kundendaten!C1373="","",IF(Kundendaten!E1373="","",Kundendaten!E1373))</f>
        <v/>
      </c>
      <c r="F1372" s="38" t="str">
        <f>IF(Kundendaten!C1373="","",IF(Kundendaten!F1373="","",Kundendaten!F1373))</f>
        <v/>
      </c>
      <c r="G1372" s="37" t="str">
        <f>IF(Kundendaten!C1373="","",IF(Kundendaten!G1373="","",Kundendaten!G1373))</f>
        <v/>
      </c>
      <c r="H1372" s="38" t="str">
        <f>IF(Kundendaten!C1373="","",IF(Kundendaten!H1373="","",Kundendaten!H1373))</f>
        <v/>
      </c>
      <c r="I1372" s="37" t="str">
        <f>IF(Kundendaten!C1373="","",IF(Kundendaten!I1373="","",IF(OR(UPPER(Kundendaten!I1373)="D",UPPER(Kundendaten!I1373)="DE",UPPER(Kundendaten!I1373)="DEU",UPPER(Kundendaten!I1373)="DEUTSCHLAND",UPPER(Kundendaten!I1373)="GERMANY",UPPER(Kundendaten!I1373)="GER"),"",IFERROR(UPPER(VLOOKUP(UPPER(Kundendaten!I1373),Laendercodes!$A:$B,2,FALSE())),UPPER(Kundendaten!I1373)))))</f>
        <v/>
      </c>
      <c r="J1372" s="59" t="str">
        <f>IF(Kundendaten!C1373="","",Einstellungen!$C$9-Kundendaten!J1373)</f>
        <v/>
      </c>
      <c r="K1372" s="37" t="str">
        <f>IF(Kundendaten!C1373="","",IF(J1372&lt;0,-1,IF(J1372&gt;Einstellungen!$C$11,0,IF(J1372&lt;=Einstellungen!$D$15,5,IF(J1372&lt;=Einstellungen!$D$16,4,IF(J1372&lt;=Einstellungen!$D$17,3,IF(J1372&lt;=Einstellungen!$D$18,2,1)))))))</f>
        <v/>
      </c>
      <c r="L1372" s="37" t="str">
        <f>IF(Kundendaten!C1373="","",IF(J1372&lt;0,-1,IF(J1372&gt;Einstellungen!$C$11,0,IF(Kundendaten!K1373&gt;=Einstellungen!$C$24,5,IF(Kundendaten!K1373&gt;=Einstellungen!$C$25,4,IF(Kundendaten!K1373&gt;=Einstellungen!$C$26,3,IF(Kundendaten!K1373&gt;=Einstellungen!$C$27,2,1)))))))</f>
        <v/>
      </c>
      <c r="M1372" s="37" t="str">
        <f>IF(Kundendaten!C1373="","",IF(J1372&lt;0,-1,IF(J1372&gt;Einstellungen!$C$11,0,IF(Kundendaten!L1373&gt;=Einstellungen!$C$32,5,IF(Kundendaten!L1373&gt;=Einstellungen!$C$33,4,IF(Kundendaten!L1373&gt;=Einstellungen!$C$34,3,IF(Kundendaten!L1373&gt;=Einstellungen!$C$35,2,1)))))))</f>
        <v/>
      </c>
      <c r="N1372" s="37" t="str">
        <f>IF(Kundendaten!C1373="","",IF(K1372=-1,"",IF(K1372=0,0,IF(SUM(Einstellungen!$G$15,Einstellungen!$G$24,Einstellungen!$G$32)&lt;&gt;100,"—",ROUND((K1372*Einstellungen!$G$15+L1372*Einstellungen!$G$24+M1372*Einstellungen!$G$32)/100,1)))))</f>
        <v/>
      </c>
      <c r="O1372" s="37" t="str">
        <f>IF(Kundendaten!C1373="","",IF(K1372=-1,"⚠ Datenfehler",IF(K1372=0,"Inaktiv",IF(SUM(Einstellungen!$G$15,Einstellungen!$G$24,Einstellungen!$G$32)&lt;&gt;100,"—",IF(N1372&gt;=4,"Champion",IF(N1372&gt;=3,"Entwicklung",IF(N1372&gt;=2,"Gefährdet","Abwanderung")))))))</f>
        <v/>
      </c>
    </row>
    <row r="1373" spans="2:15" ht="14.25" customHeight="1" x14ac:dyDescent="0.35">
      <c r="B1373" s="37" t="str">
        <f>IF(Kundendaten!C1374="","",Kundendaten!B1374)</f>
        <v/>
      </c>
      <c r="C1373" s="38" t="str">
        <f>IF(Kundendaten!C1374="","",IF(Kundendaten!C1374="","",Kundendaten!C1374))</f>
        <v/>
      </c>
      <c r="D1373" s="38" t="str">
        <f>IF(Kundendaten!C1374="","",IF(Kundendaten!D1374="","",Kundendaten!D1374))</f>
        <v/>
      </c>
      <c r="E1373" s="38" t="str">
        <f>IF(Kundendaten!C1374="","",IF(Kundendaten!E1374="","",Kundendaten!E1374))</f>
        <v/>
      </c>
      <c r="F1373" s="38" t="str">
        <f>IF(Kundendaten!C1374="","",IF(Kundendaten!F1374="","",Kundendaten!F1374))</f>
        <v/>
      </c>
      <c r="G1373" s="37" t="str">
        <f>IF(Kundendaten!C1374="","",IF(Kundendaten!G1374="","",Kundendaten!G1374))</f>
        <v/>
      </c>
      <c r="H1373" s="38" t="str">
        <f>IF(Kundendaten!C1374="","",IF(Kundendaten!H1374="","",Kundendaten!H1374))</f>
        <v/>
      </c>
      <c r="I1373" s="37" t="str">
        <f>IF(Kundendaten!C1374="","",IF(Kundendaten!I1374="","",IF(OR(UPPER(Kundendaten!I1374)="D",UPPER(Kundendaten!I1374)="DE",UPPER(Kundendaten!I1374)="DEU",UPPER(Kundendaten!I1374)="DEUTSCHLAND",UPPER(Kundendaten!I1374)="GERMANY",UPPER(Kundendaten!I1374)="GER"),"",IFERROR(UPPER(VLOOKUP(UPPER(Kundendaten!I1374),Laendercodes!$A:$B,2,FALSE())),UPPER(Kundendaten!I1374)))))</f>
        <v/>
      </c>
      <c r="J1373" s="59" t="str">
        <f>IF(Kundendaten!C1374="","",Einstellungen!$C$9-Kundendaten!J1374)</f>
        <v/>
      </c>
      <c r="K1373" s="37" t="str">
        <f>IF(Kundendaten!C1374="","",IF(J1373&lt;0,-1,IF(J1373&gt;Einstellungen!$C$11,0,IF(J1373&lt;=Einstellungen!$D$15,5,IF(J1373&lt;=Einstellungen!$D$16,4,IF(J1373&lt;=Einstellungen!$D$17,3,IF(J1373&lt;=Einstellungen!$D$18,2,1)))))))</f>
        <v/>
      </c>
      <c r="L1373" s="37" t="str">
        <f>IF(Kundendaten!C1374="","",IF(J1373&lt;0,-1,IF(J1373&gt;Einstellungen!$C$11,0,IF(Kundendaten!K1374&gt;=Einstellungen!$C$24,5,IF(Kundendaten!K1374&gt;=Einstellungen!$C$25,4,IF(Kundendaten!K1374&gt;=Einstellungen!$C$26,3,IF(Kundendaten!K1374&gt;=Einstellungen!$C$27,2,1)))))))</f>
        <v/>
      </c>
      <c r="M1373" s="37" t="str">
        <f>IF(Kundendaten!C1374="","",IF(J1373&lt;0,-1,IF(J1373&gt;Einstellungen!$C$11,0,IF(Kundendaten!L1374&gt;=Einstellungen!$C$32,5,IF(Kundendaten!L1374&gt;=Einstellungen!$C$33,4,IF(Kundendaten!L1374&gt;=Einstellungen!$C$34,3,IF(Kundendaten!L1374&gt;=Einstellungen!$C$35,2,1)))))))</f>
        <v/>
      </c>
      <c r="N1373" s="37" t="str">
        <f>IF(Kundendaten!C1374="","",IF(K1373=-1,"",IF(K1373=0,0,IF(SUM(Einstellungen!$G$15,Einstellungen!$G$24,Einstellungen!$G$32)&lt;&gt;100,"—",ROUND((K1373*Einstellungen!$G$15+L1373*Einstellungen!$G$24+M1373*Einstellungen!$G$32)/100,1)))))</f>
        <v/>
      </c>
      <c r="O1373" s="37" t="str">
        <f>IF(Kundendaten!C1374="","",IF(K1373=-1,"⚠ Datenfehler",IF(K1373=0,"Inaktiv",IF(SUM(Einstellungen!$G$15,Einstellungen!$G$24,Einstellungen!$G$32)&lt;&gt;100,"—",IF(N1373&gt;=4,"Champion",IF(N1373&gt;=3,"Entwicklung",IF(N1373&gt;=2,"Gefährdet","Abwanderung")))))))</f>
        <v/>
      </c>
    </row>
    <row r="1374" spans="2:15" ht="14.25" customHeight="1" x14ac:dyDescent="0.35">
      <c r="B1374" s="37" t="str">
        <f>IF(Kundendaten!C1375="","",Kundendaten!B1375)</f>
        <v/>
      </c>
      <c r="C1374" s="38" t="str">
        <f>IF(Kundendaten!C1375="","",IF(Kundendaten!C1375="","",Kundendaten!C1375))</f>
        <v/>
      </c>
      <c r="D1374" s="38" t="str">
        <f>IF(Kundendaten!C1375="","",IF(Kundendaten!D1375="","",Kundendaten!D1375))</f>
        <v/>
      </c>
      <c r="E1374" s="38" t="str">
        <f>IF(Kundendaten!C1375="","",IF(Kundendaten!E1375="","",Kundendaten!E1375))</f>
        <v/>
      </c>
      <c r="F1374" s="38" t="str">
        <f>IF(Kundendaten!C1375="","",IF(Kundendaten!F1375="","",Kundendaten!F1375))</f>
        <v/>
      </c>
      <c r="G1374" s="37" t="str">
        <f>IF(Kundendaten!C1375="","",IF(Kundendaten!G1375="","",Kundendaten!G1375))</f>
        <v/>
      </c>
      <c r="H1374" s="38" t="str">
        <f>IF(Kundendaten!C1375="","",IF(Kundendaten!H1375="","",Kundendaten!H1375))</f>
        <v/>
      </c>
      <c r="I1374" s="37" t="str">
        <f>IF(Kundendaten!C1375="","",IF(Kundendaten!I1375="","",IF(OR(UPPER(Kundendaten!I1375)="D",UPPER(Kundendaten!I1375)="DE",UPPER(Kundendaten!I1375)="DEU",UPPER(Kundendaten!I1375)="DEUTSCHLAND",UPPER(Kundendaten!I1375)="GERMANY",UPPER(Kundendaten!I1375)="GER"),"",IFERROR(UPPER(VLOOKUP(UPPER(Kundendaten!I1375),Laendercodes!$A:$B,2,FALSE())),UPPER(Kundendaten!I1375)))))</f>
        <v/>
      </c>
      <c r="J1374" s="59" t="str">
        <f>IF(Kundendaten!C1375="","",Einstellungen!$C$9-Kundendaten!J1375)</f>
        <v/>
      </c>
      <c r="K1374" s="37" t="str">
        <f>IF(Kundendaten!C1375="","",IF(J1374&lt;0,-1,IF(J1374&gt;Einstellungen!$C$11,0,IF(J1374&lt;=Einstellungen!$D$15,5,IF(J1374&lt;=Einstellungen!$D$16,4,IF(J1374&lt;=Einstellungen!$D$17,3,IF(J1374&lt;=Einstellungen!$D$18,2,1)))))))</f>
        <v/>
      </c>
      <c r="L1374" s="37" t="str">
        <f>IF(Kundendaten!C1375="","",IF(J1374&lt;0,-1,IF(J1374&gt;Einstellungen!$C$11,0,IF(Kundendaten!K1375&gt;=Einstellungen!$C$24,5,IF(Kundendaten!K1375&gt;=Einstellungen!$C$25,4,IF(Kundendaten!K1375&gt;=Einstellungen!$C$26,3,IF(Kundendaten!K1375&gt;=Einstellungen!$C$27,2,1)))))))</f>
        <v/>
      </c>
      <c r="M1374" s="37" t="str">
        <f>IF(Kundendaten!C1375="","",IF(J1374&lt;0,-1,IF(J1374&gt;Einstellungen!$C$11,0,IF(Kundendaten!L1375&gt;=Einstellungen!$C$32,5,IF(Kundendaten!L1375&gt;=Einstellungen!$C$33,4,IF(Kundendaten!L1375&gt;=Einstellungen!$C$34,3,IF(Kundendaten!L1375&gt;=Einstellungen!$C$35,2,1)))))))</f>
        <v/>
      </c>
      <c r="N1374" s="37" t="str">
        <f>IF(Kundendaten!C1375="","",IF(K1374=-1,"",IF(K1374=0,0,IF(SUM(Einstellungen!$G$15,Einstellungen!$G$24,Einstellungen!$G$32)&lt;&gt;100,"—",ROUND((K1374*Einstellungen!$G$15+L1374*Einstellungen!$G$24+M1374*Einstellungen!$G$32)/100,1)))))</f>
        <v/>
      </c>
      <c r="O1374" s="37" t="str">
        <f>IF(Kundendaten!C1375="","",IF(K1374=-1,"⚠ Datenfehler",IF(K1374=0,"Inaktiv",IF(SUM(Einstellungen!$G$15,Einstellungen!$G$24,Einstellungen!$G$32)&lt;&gt;100,"—",IF(N1374&gt;=4,"Champion",IF(N1374&gt;=3,"Entwicklung",IF(N1374&gt;=2,"Gefährdet","Abwanderung")))))))</f>
        <v/>
      </c>
    </row>
    <row r="1375" spans="2:15" ht="14.25" customHeight="1" x14ac:dyDescent="0.35">
      <c r="B1375" s="37" t="str">
        <f>IF(Kundendaten!C1376="","",Kundendaten!B1376)</f>
        <v/>
      </c>
      <c r="C1375" s="38" t="str">
        <f>IF(Kundendaten!C1376="","",IF(Kundendaten!C1376="","",Kundendaten!C1376))</f>
        <v/>
      </c>
      <c r="D1375" s="38" t="str">
        <f>IF(Kundendaten!C1376="","",IF(Kundendaten!D1376="","",Kundendaten!D1376))</f>
        <v/>
      </c>
      <c r="E1375" s="38" t="str">
        <f>IF(Kundendaten!C1376="","",IF(Kundendaten!E1376="","",Kundendaten!E1376))</f>
        <v/>
      </c>
      <c r="F1375" s="38" t="str">
        <f>IF(Kundendaten!C1376="","",IF(Kundendaten!F1376="","",Kundendaten!F1376))</f>
        <v/>
      </c>
      <c r="G1375" s="37" t="str">
        <f>IF(Kundendaten!C1376="","",IF(Kundendaten!G1376="","",Kundendaten!G1376))</f>
        <v/>
      </c>
      <c r="H1375" s="38" t="str">
        <f>IF(Kundendaten!C1376="","",IF(Kundendaten!H1376="","",Kundendaten!H1376))</f>
        <v/>
      </c>
      <c r="I1375" s="37" t="str">
        <f>IF(Kundendaten!C1376="","",IF(Kundendaten!I1376="","",IF(OR(UPPER(Kundendaten!I1376)="D",UPPER(Kundendaten!I1376)="DE",UPPER(Kundendaten!I1376)="DEU",UPPER(Kundendaten!I1376)="DEUTSCHLAND",UPPER(Kundendaten!I1376)="GERMANY",UPPER(Kundendaten!I1376)="GER"),"",IFERROR(UPPER(VLOOKUP(UPPER(Kundendaten!I1376),Laendercodes!$A:$B,2,FALSE())),UPPER(Kundendaten!I1376)))))</f>
        <v/>
      </c>
      <c r="J1375" s="59" t="str">
        <f>IF(Kundendaten!C1376="","",Einstellungen!$C$9-Kundendaten!J1376)</f>
        <v/>
      </c>
      <c r="K1375" s="37" t="str">
        <f>IF(Kundendaten!C1376="","",IF(J1375&lt;0,-1,IF(J1375&gt;Einstellungen!$C$11,0,IF(J1375&lt;=Einstellungen!$D$15,5,IF(J1375&lt;=Einstellungen!$D$16,4,IF(J1375&lt;=Einstellungen!$D$17,3,IF(J1375&lt;=Einstellungen!$D$18,2,1)))))))</f>
        <v/>
      </c>
      <c r="L1375" s="37" t="str">
        <f>IF(Kundendaten!C1376="","",IF(J1375&lt;0,-1,IF(J1375&gt;Einstellungen!$C$11,0,IF(Kundendaten!K1376&gt;=Einstellungen!$C$24,5,IF(Kundendaten!K1376&gt;=Einstellungen!$C$25,4,IF(Kundendaten!K1376&gt;=Einstellungen!$C$26,3,IF(Kundendaten!K1376&gt;=Einstellungen!$C$27,2,1)))))))</f>
        <v/>
      </c>
      <c r="M1375" s="37" t="str">
        <f>IF(Kundendaten!C1376="","",IF(J1375&lt;0,-1,IF(J1375&gt;Einstellungen!$C$11,0,IF(Kundendaten!L1376&gt;=Einstellungen!$C$32,5,IF(Kundendaten!L1376&gt;=Einstellungen!$C$33,4,IF(Kundendaten!L1376&gt;=Einstellungen!$C$34,3,IF(Kundendaten!L1376&gt;=Einstellungen!$C$35,2,1)))))))</f>
        <v/>
      </c>
      <c r="N1375" s="37" t="str">
        <f>IF(Kundendaten!C1376="","",IF(K1375=-1,"",IF(K1375=0,0,IF(SUM(Einstellungen!$G$15,Einstellungen!$G$24,Einstellungen!$G$32)&lt;&gt;100,"—",ROUND((K1375*Einstellungen!$G$15+L1375*Einstellungen!$G$24+M1375*Einstellungen!$G$32)/100,1)))))</f>
        <v/>
      </c>
      <c r="O1375" s="37" t="str">
        <f>IF(Kundendaten!C1376="","",IF(K1375=-1,"⚠ Datenfehler",IF(K1375=0,"Inaktiv",IF(SUM(Einstellungen!$G$15,Einstellungen!$G$24,Einstellungen!$G$32)&lt;&gt;100,"—",IF(N1375&gt;=4,"Champion",IF(N1375&gt;=3,"Entwicklung",IF(N1375&gt;=2,"Gefährdet","Abwanderung")))))))</f>
        <v/>
      </c>
    </row>
    <row r="1376" spans="2:15" ht="14.25" customHeight="1" x14ac:dyDescent="0.35">
      <c r="B1376" s="37" t="str">
        <f>IF(Kundendaten!C1377="","",Kundendaten!B1377)</f>
        <v/>
      </c>
      <c r="C1376" s="38" t="str">
        <f>IF(Kundendaten!C1377="","",IF(Kundendaten!C1377="","",Kundendaten!C1377))</f>
        <v/>
      </c>
      <c r="D1376" s="38" t="str">
        <f>IF(Kundendaten!C1377="","",IF(Kundendaten!D1377="","",Kundendaten!D1377))</f>
        <v/>
      </c>
      <c r="E1376" s="38" t="str">
        <f>IF(Kundendaten!C1377="","",IF(Kundendaten!E1377="","",Kundendaten!E1377))</f>
        <v/>
      </c>
      <c r="F1376" s="38" t="str">
        <f>IF(Kundendaten!C1377="","",IF(Kundendaten!F1377="","",Kundendaten!F1377))</f>
        <v/>
      </c>
      <c r="G1376" s="37" t="str">
        <f>IF(Kundendaten!C1377="","",IF(Kundendaten!G1377="","",Kundendaten!G1377))</f>
        <v/>
      </c>
      <c r="H1376" s="38" t="str">
        <f>IF(Kundendaten!C1377="","",IF(Kundendaten!H1377="","",Kundendaten!H1377))</f>
        <v/>
      </c>
      <c r="I1376" s="37" t="str">
        <f>IF(Kundendaten!C1377="","",IF(Kundendaten!I1377="","",IF(OR(UPPER(Kundendaten!I1377)="D",UPPER(Kundendaten!I1377)="DE",UPPER(Kundendaten!I1377)="DEU",UPPER(Kundendaten!I1377)="DEUTSCHLAND",UPPER(Kundendaten!I1377)="GERMANY",UPPER(Kundendaten!I1377)="GER"),"",IFERROR(UPPER(VLOOKUP(UPPER(Kundendaten!I1377),Laendercodes!$A:$B,2,FALSE())),UPPER(Kundendaten!I1377)))))</f>
        <v/>
      </c>
      <c r="J1376" s="59" t="str">
        <f>IF(Kundendaten!C1377="","",Einstellungen!$C$9-Kundendaten!J1377)</f>
        <v/>
      </c>
      <c r="K1376" s="37" t="str">
        <f>IF(Kundendaten!C1377="","",IF(J1376&lt;0,-1,IF(J1376&gt;Einstellungen!$C$11,0,IF(J1376&lt;=Einstellungen!$D$15,5,IF(J1376&lt;=Einstellungen!$D$16,4,IF(J1376&lt;=Einstellungen!$D$17,3,IF(J1376&lt;=Einstellungen!$D$18,2,1)))))))</f>
        <v/>
      </c>
      <c r="L1376" s="37" t="str">
        <f>IF(Kundendaten!C1377="","",IF(J1376&lt;0,-1,IF(J1376&gt;Einstellungen!$C$11,0,IF(Kundendaten!K1377&gt;=Einstellungen!$C$24,5,IF(Kundendaten!K1377&gt;=Einstellungen!$C$25,4,IF(Kundendaten!K1377&gt;=Einstellungen!$C$26,3,IF(Kundendaten!K1377&gt;=Einstellungen!$C$27,2,1)))))))</f>
        <v/>
      </c>
      <c r="M1376" s="37" t="str">
        <f>IF(Kundendaten!C1377="","",IF(J1376&lt;0,-1,IF(J1376&gt;Einstellungen!$C$11,0,IF(Kundendaten!L1377&gt;=Einstellungen!$C$32,5,IF(Kundendaten!L1377&gt;=Einstellungen!$C$33,4,IF(Kundendaten!L1377&gt;=Einstellungen!$C$34,3,IF(Kundendaten!L1377&gt;=Einstellungen!$C$35,2,1)))))))</f>
        <v/>
      </c>
      <c r="N1376" s="37" t="str">
        <f>IF(Kundendaten!C1377="","",IF(K1376=-1,"",IF(K1376=0,0,IF(SUM(Einstellungen!$G$15,Einstellungen!$G$24,Einstellungen!$G$32)&lt;&gt;100,"—",ROUND((K1376*Einstellungen!$G$15+L1376*Einstellungen!$G$24+M1376*Einstellungen!$G$32)/100,1)))))</f>
        <v/>
      </c>
      <c r="O1376" s="37" t="str">
        <f>IF(Kundendaten!C1377="","",IF(K1376=-1,"⚠ Datenfehler",IF(K1376=0,"Inaktiv",IF(SUM(Einstellungen!$G$15,Einstellungen!$G$24,Einstellungen!$G$32)&lt;&gt;100,"—",IF(N1376&gt;=4,"Champion",IF(N1376&gt;=3,"Entwicklung",IF(N1376&gt;=2,"Gefährdet","Abwanderung")))))))</f>
        <v/>
      </c>
    </row>
    <row r="1377" spans="2:15" ht="14.25" customHeight="1" x14ac:dyDescent="0.35">
      <c r="B1377" s="37" t="str">
        <f>IF(Kundendaten!C1378="","",Kundendaten!B1378)</f>
        <v/>
      </c>
      <c r="C1377" s="38" t="str">
        <f>IF(Kundendaten!C1378="","",IF(Kundendaten!C1378="","",Kundendaten!C1378))</f>
        <v/>
      </c>
      <c r="D1377" s="38" t="str">
        <f>IF(Kundendaten!C1378="","",IF(Kundendaten!D1378="","",Kundendaten!D1378))</f>
        <v/>
      </c>
      <c r="E1377" s="38" t="str">
        <f>IF(Kundendaten!C1378="","",IF(Kundendaten!E1378="","",Kundendaten!E1378))</f>
        <v/>
      </c>
      <c r="F1377" s="38" t="str">
        <f>IF(Kundendaten!C1378="","",IF(Kundendaten!F1378="","",Kundendaten!F1378))</f>
        <v/>
      </c>
      <c r="G1377" s="37" t="str">
        <f>IF(Kundendaten!C1378="","",IF(Kundendaten!G1378="","",Kundendaten!G1378))</f>
        <v/>
      </c>
      <c r="H1377" s="38" t="str">
        <f>IF(Kundendaten!C1378="","",IF(Kundendaten!H1378="","",Kundendaten!H1378))</f>
        <v/>
      </c>
      <c r="I1377" s="37" t="str">
        <f>IF(Kundendaten!C1378="","",IF(Kundendaten!I1378="","",IF(OR(UPPER(Kundendaten!I1378)="D",UPPER(Kundendaten!I1378)="DE",UPPER(Kundendaten!I1378)="DEU",UPPER(Kundendaten!I1378)="DEUTSCHLAND",UPPER(Kundendaten!I1378)="GERMANY",UPPER(Kundendaten!I1378)="GER"),"",IFERROR(UPPER(VLOOKUP(UPPER(Kundendaten!I1378),Laendercodes!$A:$B,2,FALSE())),UPPER(Kundendaten!I1378)))))</f>
        <v/>
      </c>
      <c r="J1377" s="59" t="str">
        <f>IF(Kundendaten!C1378="","",Einstellungen!$C$9-Kundendaten!J1378)</f>
        <v/>
      </c>
      <c r="K1377" s="37" t="str">
        <f>IF(Kundendaten!C1378="","",IF(J1377&lt;0,-1,IF(J1377&gt;Einstellungen!$C$11,0,IF(J1377&lt;=Einstellungen!$D$15,5,IF(J1377&lt;=Einstellungen!$D$16,4,IF(J1377&lt;=Einstellungen!$D$17,3,IF(J1377&lt;=Einstellungen!$D$18,2,1)))))))</f>
        <v/>
      </c>
      <c r="L1377" s="37" t="str">
        <f>IF(Kundendaten!C1378="","",IF(J1377&lt;0,-1,IF(J1377&gt;Einstellungen!$C$11,0,IF(Kundendaten!K1378&gt;=Einstellungen!$C$24,5,IF(Kundendaten!K1378&gt;=Einstellungen!$C$25,4,IF(Kundendaten!K1378&gt;=Einstellungen!$C$26,3,IF(Kundendaten!K1378&gt;=Einstellungen!$C$27,2,1)))))))</f>
        <v/>
      </c>
      <c r="M1377" s="37" t="str">
        <f>IF(Kundendaten!C1378="","",IF(J1377&lt;0,-1,IF(J1377&gt;Einstellungen!$C$11,0,IF(Kundendaten!L1378&gt;=Einstellungen!$C$32,5,IF(Kundendaten!L1378&gt;=Einstellungen!$C$33,4,IF(Kundendaten!L1378&gt;=Einstellungen!$C$34,3,IF(Kundendaten!L1378&gt;=Einstellungen!$C$35,2,1)))))))</f>
        <v/>
      </c>
      <c r="N1377" s="37" t="str">
        <f>IF(Kundendaten!C1378="","",IF(K1377=-1,"",IF(K1377=0,0,IF(SUM(Einstellungen!$G$15,Einstellungen!$G$24,Einstellungen!$G$32)&lt;&gt;100,"—",ROUND((K1377*Einstellungen!$G$15+L1377*Einstellungen!$G$24+M1377*Einstellungen!$G$32)/100,1)))))</f>
        <v/>
      </c>
      <c r="O1377" s="37" t="str">
        <f>IF(Kundendaten!C1378="","",IF(K1377=-1,"⚠ Datenfehler",IF(K1377=0,"Inaktiv",IF(SUM(Einstellungen!$G$15,Einstellungen!$G$24,Einstellungen!$G$32)&lt;&gt;100,"—",IF(N1377&gt;=4,"Champion",IF(N1377&gt;=3,"Entwicklung",IF(N1377&gt;=2,"Gefährdet","Abwanderung")))))))</f>
        <v/>
      </c>
    </row>
    <row r="1378" spans="2:15" ht="14.25" customHeight="1" x14ac:dyDescent="0.35">
      <c r="B1378" s="37" t="str">
        <f>IF(Kundendaten!C1379="","",Kundendaten!B1379)</f>
        <v/>
      </c>
      <c r="C1378" s="38" t="str">
        <f>IF(Kundendaten!C1379="","",IF(Kundendaten!C1379="","",Kundendaten!C1379))</f>
        <v/>
      </c>
      <c r="D1378" s="38" t="str">
        <f>IF(Kundendaten!C1379="","",IF(Kundendaten!D1379="","",Kundendaten!D1379))</f>
        <v/>
      </c>
      <c r="E1378" s="38" t="str">
        <f>IF(Kundendaten!C1379="","",IF(Kundendaten!E1379="","",Kundendaten!E1379))</f>
        <v/>
      </c>
      <c r="F1378" s="38" t="str">
        <f>IF(Kundendaten!C1379="","",IF(Kundendaten!F1379="","",Kundendaten!F1379))</f>
        <v/>
      </c>
      <c r="G1378" s="37" t="str">
        <f>IF(Kundendaten!C1379="","",IF(Kundendaten!G1379="","",Kundendaten!G1379))</f>
        <v/>
      </c>
      <c r="H1378" s="38" t="str">
        <f>IF(Kundendaten!C1379="","",IF(Kundendaten!H1379="","",Kundendaten!H1379))</f>
        <v/>
      </c>
      <c r="I1378" s="37" t="str">
        <f>IF(Kundendaten!C1379="","",IF(Kundendaten!I1379="","",IF(OR(UPPER(Kundendaten!I1379)="D",UPPER(Kundendaten!I1379)="DE",UPPER(Kundendaten!I1379)="DEU",UPPER(Kundendaten!I1379)="DEUTSCHLAND",UPPER(Kundendaten!I1379)="GERMANY",UPPER(Kundendaten!I1379)="GER"),"",IFERROR(UPPER(VLOOKUP(UPPER(Kundendaten!I1379),Laendercodes!$A:$B,2,FALSE())),UPPER(Kundendaten!I1379)))))</f>
        <v/>
      </c>
      <c r="J1378" s="59" t="str">
        <f>IF(Kundendaten!C1379="","",Einstellungen!$C$9-Kundendaten!J1379)</f>
        <v/>
      </c>
      <c r="K1378" s="37" t="str">
        <f>IF(Kundendaten!C1379="","",IF(J1378&lt;0,-1,IF(J1378&gt;Einstellungen!$C$11,0,IF(J1378&lt;=Einstellungen!$D$15,5,IF(J1378&lt;=Einstellungen!$D$16,4,IF(J1378&lt;=Einstellungen!$D$17,3,IF(J1378&lt;=Einstellungen!$D$18,2,1)))))))</f>
        <v/>
      </c>
      <c r="L1378" s="37" t="str">
        <f>IF(Kundendaten!C1379="","",IF(J1378&lt;0,-1,IF(J1378&gt;Einstellungen!$C$11,0,IF(Kundendaten!K1379&gt;=Einstellungen!$C$24,5,IF(Kundendaten!K1379&gt;=Einstellungen!$C$25,4,IF(Kundendaten!K1379&gt;=Einstellungen!$C$26,3,IF(Kundendaten!K1379&gt;=Einstellungen!$C$27,2,1)))))))</f>
        <v/>
      </c>
      <c r="M1378" s="37" t="str">
        <f>IF(Kundendaten!C1379="","",IF(J1378&lt;0,-1,IF(J1378&gt;Einstellungen!$C$11,0,IF(Kundendaten!L1379&gt;=Einstellungen!$C$32,5,IF(Kundendaten!L1379&gt;=Einstellungen!$C$33,4,IF(Kundendaten!L1379&gt;=Einstellungen!$C$34,3,IF(Kundendaten!L1379&gt;=Einstellungen!$C$35,2,1)))))))</f>
        <v/>
      </c>
      <c r="N1378" s="37" t="str">
        <f>IF(Kundendaten!C1379="","",IF(K1378=-1,"",IF(K1378=0,0,IF(SUM(Einstellungen!$G$15,Einstellungen!$G$24,Einstellungen!$G$32)&lt;&gt;100,"—",ROUND((K1378*Einstellungen!$G$15+L1378*Einstellungen!$G$24+M1378*Einstellungen!$G$32)/100,1)))))</f>
        <v/>
      </c>
      <c r="O1378" s="37" t="str">
        <f>IF(Kundendaten!C1379="","",IF(K1378=-1,"⚠ Datenfehler",IF(K1378=0,"Inaktiv",IF(SUM(Einstellungen!$G$15,Einstellungen!$G$24,Einstellungen!$G$32)&lt;&gt;100,"—",IF(N1378&gt;=4,"Champion",IF(N1378&gt;=3,"Entwicklung",IF(N1378&gt;=2,"Gefährdet","Abwanderung")))))))</f>
        <v/>
      </c>
    </row>
    <row r="1379" spans="2:15" ht="14.25" customHeight="1" x14ac:dyDescent="0.35">
      <c r="B1379" s="37" t="str">
        <f>IF(Kundendaten!C1380="","",Kundendaten!B1380)</f>
        <v/>
      </c>
      <c r="C1379" s="38" t="str">
        <f>IF(Kundendaten!C1380="","",IF(Kundendaten!C1380="","",Kundendaten!C1380))</f>
        <v/>
      </c>
      <c r="D1379" s="38" t="str">
        <f>IF(Kundendaten!C1380="","",IF(Kundendaten!D1380="","",Kundendaten!D1380))</f>
        <v/>
      </c>
      <c r="E1379" s="38" t="str">
        <f>IF(Kundendaten!C1380="","",IF(Kundendaten!E1380="","",Kundendaten!E1380))</f>
        <v/>
      </c>
      <c r="F1379" s="38" t="str">
        <f>IF(Kundendaten!C1380="","",IF(Kundendaten!F1380="","",Kundendaten!F1380))</f>
        <v/>
      </c>
      <c r="G1379" s="37" t="str">
        <f>IF(Kundendaten!C1380="","",IF(Kundendaten!G1380="","",Kundendaten!G1380))</f>
        <v/>
      </c>
      <c r="H1379" s="38" t="str">
        <f>IF(Kundendaten!C1380="","",IF(Kundendaten!H1380="","",Kundendaten!H1380))</f>
        <v/>
      </c>
      <c r="I1379" s="37" t="str">
        <f>IF(Kundendaten!C1380="","",IF(Kundendaten!I1380="","",IF(OR(UPPER(Kundendaten!I1380)="D",UPPER(Kundendaten!I1380)="DE",UPPER(Kundendaten!I1380)="DEU",UPPER(Kundendaten!I1380)="DEUTSCHLAND",UPPER(Kundendaten!I1380)="GERMANY",UPPER(Kundendaten!I1380)="GER"),"",IFERROR(UPPER(VLOOKUP(UPPER(Kundendaten!I1380),Laendercodes!$A:$B,2,FALSE())),UPPER(Kundendaten!I1380)))))</f>
        <v/>
      </c>
      <c r="J1379" s="59" t="str">
        <f>IF(Kundendaten!C1380="","",Einstellungen!$C$9-Kundendaten!J1380)</f>
        <v/>
      </c>
      <c r="K1379" s="37" t="str">
        <f>IF(Kundendaten!C1380="","",IF(J1379&lt;0,-1,IF(J1379&gt;Einstellungen!$C$11,0,IF(J1379&lt;=Einstellungen!$D$15,5,IF(J1379&lt;=Einstellungen!$D$16,4,IF(J1379&lt;=Einstellungen!$D$17,3,IF(J1379&lt;=Einstellungen!$D$18,2,1)))))))</f>
        <v/>
      </c>
      <c r="L1379" s="37" t="str">
        <f>IF(Kundendaten!C1380="","",IF(J1379&lt;0,-1,IF(J1379&gt;Einstellungen!$C$11,0,IF(Kundendaten!K1380&gt;=Einstellungen!$C$24,5,IF(Kundendaten!K1380&gt;=Einstellungen!$C$25,4,IF(Kundendaten!K1380&gt;=Einstellungen!$C$26,3,IF(Kundendaten!K1380&gt;=Einstellungen!$C$27,2,1)))))))</f>
        <v/>
      </c>
      <c r="M1379" s="37" t="str">
        <f>IF(Kundendaten!C1380="","",IF(J1379&lt;0,-1,IF(J1379&gt;Einstellungen!$C$11,0,IF(Kundendaten!L1380&gt;=Einstellungen!$C$32,5,IF(Kundendaten!L1380&gt;=Einstellungen!$C$33,4,IF(Kundendaten!L1380&gt;=Einstellungen!$C$34,3,IF(Kundendaten!L1380&gt;=Einstellungen!$C$35,2,1)))))))</f>
        <v/>
      </c>
      <c r="N1379" s="37" t="str">
        <f>IF(Kundendaten!C1380="","",IF(K1379=-1,"",IF(K1379=0,0,IF(SUM(Einstellungen!$G$15,Einstellungen!$G$24,Einstellungen!$G$32)&lt;&gt;100,"—",ROUND((K1379*Einstellungen!$G$15+L1379*Einstellungen!$G$24+M1379*Einstellungen!$G$32)/100,1)))))</f>
        <v/>
      </c>
      <c r="O1379" s="37" t="str">
        <f>IF(Kundendaten!C1380="","",IF(K1379=-1,"⚠ Datenfehler",IF(K1379=0,"Inaktiv",IF(SUM(Einstellungen!$G$15,Einstellungen!$G$24,Einstellungen!$G$32)&lt;&gt;100,"—",IF(N1379&gt;=4,"Champion",IF(N1379&gt;=3,"Entwicklung",IF(N1379&gt;=2,"Gefährdet","Abwanderung")))))))</f>
        <v/>
      </c>
    </row>
    <row r="1380" spans="2:15" ht="14.25" customHeight="1" x14ac:dyDescent="0.35">
      <c r="B1380" s="37" t="str">
        <f>IF(Kundendaten!C1381="","",Kundendaten!B1381)</f>
        <v/>
      </c>
      <c r="C1380" s="38" t="str">
        <f>IF(Kundendaten!C1381="","",IF(Kundendaten!C1381="","",Kundendaten!C1381))</f>
        <v/>
      </c>
      <c r="D1380" s="38" t="str">
        <f>IF(Kundendaten!C1381="","",IF(Kundendaten!D1381="","",Kundendaten!D1381))</f>
        <v/>
      </c>
      <c r="E1380" s="38" t="str">
        <f>IF(Kundendaten!C1381="","",IF(Kundendaten!E1381="","",Kundendaten!E1381))</f>
        <v/>
      </c>
      <c r="F1380" s="38" t="str">
        <f>IF(Kundendaten!C1381="","",IF(Kundendaten!F1381="","",Kundendaten!F1381))</f>
        <v/>
      </c>
      <c r="G1380" s="37" t="str">
        <f>IF(Kundendaten!C1381="","",IF(Kundendaten!G1381="","",Kundendaten!G1381))</f>
        <v/>
      </c>
      <c r="H1380" s="38" t="str">
        <f>IF(Kundendaten!C1381="","",IF(Kundendaten!H1381="","",Kundendaten!H1381))</f>
        <v/>
      </c>
      <c r="I1380" s="37" t="str">
        <f>IF(Kundendaten!C1381="","",IF(Kundendaten!I1381="","",IF(OR(UPPER(Kundendaten!I1381)="D",UPPER(Kundendaten!I1381)="DE",UPPER(Kundendaten!I1381)="DEU",UPPER(Kundendaten!I1381)="DEUTSCHLAND",UPPER(Kundendaten!I1381)="GERMANY",UPPER(Kundendaten!I1381)="GER"),"",IFERROR(UPPER(VLOOKUP(UPPER(Kundendaten!I1381),Laendercodes!$A:$B,2,FALSE())),UPPER(Kundendaten!I1381)))))</f>
        <v/>
      </c>
      <c r="J1380" s="59" t="str">
        <f>IF(Kundendaten!C1381="","",Einstellungen!$C$9-Kundendaten!J1381)</f>
        <v/>
      </c>
      <c r="K1380" s="37" t="str">
        <f>IF(Kundendaten!C1381="","",IF(J1380&lt;0,-1,IF(J1380&gt;Einstellungen!$C$11,0,IF(J1380&lt;=Einstellungen!$D$15,5,IF(J1380&lt;=Einstellungen!$D$16,4,IF(J1380&lt;=Einstellungen!$D$17,3,IF(J1380&lt;=Einstellungen!$D$18,2,1)))))))</f>
        <v/>
      </c>
      <c r="L1380" s="37" t="str">
        <f>IF(Kundendaten!C1381="","",IF(J1380&lt;0,-1,IF(J1380&gt;Einstellungen!$C$11,0,IF(Kundendaten!K1381&gt;=Einstellungen!$C$24,5,IF(Kundendaten!K1381&gt;=Einstellungen!$C$25,4,IF(Kundendaten!K1381&gt;=Einstellungen!$C$26,3,IF(Kundendaten!K1381&gt;=Einstellungen!$C$27,2,1)))))))</f>
        <v/>
      </c>
      <c r="M1380" s="37" t="str">
        <f>IF(Kundendaten!C1381="","",IF(J1380&lt;0,-1,IF(J1380&gt;Einstellungen!$C$11,0,IF(Kundendaten!L1381&gt;=Einstellungen!$C$32,5,IF(Kundendaten!L1381&gt;=Einstellungen!$C$33,4,IF(Kundendaten!L1381&gt;=Einstellungen!$C$34,3,IF(Kundendaten!L1381&gt;=Einstellungen!$C$35,2,1)))))))</f>
        <v/>
      </c>
      <c r="N1380" s="37" t="str">
        <f>IF(Kundendaten!C1381="","",IF(K1380=-1,"",IF(K1380=0,0,IF(SUM(Einstellungen!$G$15,Einstellungen!$G$24,Einstellungen!$G$32)&lt;&gt;100,"—",ROUND((K1380*Einstellungen!$G$15+L1380*Einstellungen!$G$24+M1380*Einstellungen!$G$32)/100,1)))))</f>
        <v/>
      </c>
      <c r="O1380" s="37" t="str">
        <f>IF(Kundendaten!C1381="","",IF(K1380=-1,"⚠ Datenfehler",IF(K1380=0,"Inaktiv",IF(SUM(Einstellungen!$G$15,Einstellungen!$G$24,Einstellungen!$G$32)&lt;&gt;100,"—",IF(N1380&gt;=4,"Champion",IF(N1380&gt;=3,"Entwicklung",IF(N1380&gt;=2,"Gefährdet","Abwanderung")))))))</f>
        <v/>
      </c>
    </row>
    <row r="1381" spans="2:15" ht="14.25" customHeight="1" x14ac:dyDescent="0.35">
      <c r="B1381" s="37" t="str">
        <f>IF(Kundendaten!C1382="","",Kundendaten!B1382)</f>
        <v/>
      </c>
      <c r="C1381" s="38" t="str">
        <f>IF(Kundendaten!C1382="","",IF(Kundendaten!C1382="","",Kundendaten!C1382))</f>
        <v/>
      </c>
      <c r="D1381" s="38" t="str">
        <f>IF(Kundendaten!C1382="","",IF(Kundendaten!D1382="","",Kundendaten!D1382))</f>
        <v/>
      </c>
      <c r="E1381" s="38" t="str">
        <f>IF(Kundendaten!C1382="","",IF(Kundendaten!E1382="","",Kundendaten!E1382))</f>
        <v/>
      </c>
      <c r="F1381" s="38" t="str">
        <f>IF(Kundendaten!C1382="","",IF(Kundendaten!F1382="","",Kundendaten!F1382))</f>
        <v/>
      </c>
      <c r="G1381" s="37" t="str">
        <f>IF(Kundendaten!C1382="","",IF(Kundendaten!G1382="","",Kundendaten!G1382))</f>
        <v/>
      </c>
      <c r="H1381" s="38" t="str">
        <f>IF(Kundendaten!C1382="","",IF(Kundendaten!H1382="","",Kundendaten!H1382))</f>
        <v/>
      </c>
      <c r="I1381" s="37" t="str">
        <f>IF(Kundendaten!C1382="","",IF(Kundendaten!I1382="","",IF(OR(UPPER(Kundendaten!I1382)="D",UPPER(Kundendaten!I1382)="DE",UPPER(Kundendaten!I1382)="DEU",UPPER(Kundendaten!I1382)="DEUTSCHLAND",UPPER(Kundendaten!I1382)="GERMANY",UPPER(Kundendaten!I1382)="GER"),"",IFERROR(UPPER(VLOOKUP(UPPER(Kundendaten!I1382),Laendercodes!$A:$B,2,FALSE())),UPPER(Kundendaten!I1382)))))</f>
        <v/>
      </c>
      <c r="J1381" s="59" t="str">
        <f>IF(Kundendaten!C1382="","",Einstellungen!$C$9-Kundendaten!J1382)</f>
        <v/>
      </c>
      <c r="K1381" s="37" t="str">
        <f>IF(Kundendaten!C1382="","",IF(J1381&lt;0,-1,IF(J1381&gt;Einstellungen!$C$11,0,IF(J1381&lt;=Einstellungen!$D$15,5,IF(J1381&lt;=Einstellungen!$D$16,4,IF(J1381&lt;=Einstellungen!$D$17,3,IF(J1381&lt;=Einstellungen!$D$18,2,1)))))))</f>
        <v/>
      </c>
      <c r="L1381" s="37" t="str">
        <f>IF(Kundendaten!C1382="","",IF(J1381&lt;0,-1,IF(J1381&gt;Einstellungen!$C$11,0,IF(Kundendaten!K1382&gt;=Einstellungen!$C$24,5,IF(Kundendaten!K1382&gt;=Einstellungen!$C$25,4,IF(Kundendaten!K1382&gt;=Einstellungen!$C$26,3,IF(Kundendaten!K1382&gt;=Einstellungen!$C$27,2,1)))))))</f>
        <v/>
      </c>
      <c r="M1381" s="37" t="str">
        <f>IF(Kundendaten!C1382="","",IF(J1381&lt;0,-1,IF(J1381&gt;Einstellungen!$C$11,0,IF(Kundendaten!L1382&gt;=Einstellungen!$C$32,5,IF(Kundendaten!L1382&gt;=Einstellungen!$C$33,4,IF(Kundendaten!L1382&gt;=Einstellungen!$C$34,3,IF(Kundendaten!L1382&gt;=Einstellungen!$C$35,2,1)))))))</f>
        <v/>
      </c>
      <c r="N1381" s="37" t="str">
        <f>IF(Kundendaten!C1382="","",IF(K1381=-1,"",IF(K1381=0,0,IF(SUM(Einstellungen!$G$15,Einstellungen!$G$24,Einstellungen!$G$32)&lt;&gt;100,"—",ROUND((K1381*Einstellungen!$G$15+L1381*Einstellungen!$G$24+M1381*Einstellungen!$G$32)/100,1)))))</f>
        <v/>
      </c>
      <c r="O1381" s="37" t="str">
        <f>IF(Kundendaten!C1382="","",IF(K1381=-1,"⚠ Datenfehler",IF(K1381=0,"Inaktiv",IF(SUM(Einstellungen!$G$15,Einstellungen!$G$24,Einstellungen!$G$32)&lt;&gt;100,"—",IF(N1381&gt;=4,"Champion",IF(N1381&gt;=3,"Entwicklung",IF(N1381&gt;=2,"Gefährdet","Abwanderung")))))))</f>
        <v/>
      </c>
    </row>
    <row r="1382" spans="2:15" ht="14.25" customHeight="1" x14ac:dyDescent="0.35">
      <c r="B1382" s="37" t="str">
        <f>IF(Kundendaten!C1383="","",Kundendaten!B1383)</f>
        <v/>
      </c>
      <c r="C1382" s="38" t="str">
        <f>IF(Kundendaten!C1383="","",IF(Kundendaten!C1383="","",Kundendaten!C1383))</f>
        <v/>
      </c>
      <c r="D1382" s="38" t="str">
        <f>IF(Kundendaten!C1383="","",IF(Kundendaten!D1383="","",Kundendaten!D1383))</f>
        <v/>
      </c>
      <c r="E1382" s="38" t="str">
        <f>IF(Kundendaten!C1383="","",IF(Kundendaten!E1383="","",Kundendaten!E1383))</f>
        <v/>
      </c>
      <c r="F1382" s="38" t="str">
        <f>IF(Kundendaten!C1383="","",IF(Kundendaten!F1383="","",Kundendaten!F1383))</f>
        <v/>
      </c>
      <c r="G1382" s="37" t="str">
        <f>IF(Kundendaten!C1383="","",IF(Kundendaten!G1383="","",Kundendaten!G1383))</f>
        <v/>
      </c>
      <c r="H1382" s="38" t="str">
        <f>IF(Kundendaten!C1383="","",IF(Kundendaten!H1383="","",Kundendaten!H1383))</f>
        <v/>
      </c>
      <c r="I1382" s="37" t="str">
        <f>IF(Kundendaten!C1383="","",IF(Kundendaten!I1383="","",IF(OR(UPPER(Kundendaten!I1383)="D",UPPER(Kundendaten!I1383)="DE",UPPER(Kundendaten!I1383)="DEU",UPPER(Kundendaten!I1383)="DEUTSCHLAND",UPPER(Kundendaten!I1383)="GERMANY",UPPER(Kundendaten!I1383)="GER"),"",IFERROR(UPPER(VLOOKUP(UPPER(Kundendaten!I1383),Laendercodes!$A:$B,2,FALSE())),UPPER(Kundendaten!I1383)))))</f>
        <v/>
      </c>
      <c r="J1382" s="59" t="str">
        <f>IF(Kundendaten!C1383="","",Einstellungen!$C$9-Kundendaten!J1383)</f>
        <v/>
      </c>
      <c r="K1382" s="37" t="str">
        <f>IF(Kundendaten!C1383="","",IF(J1382&lt;0,-1,IF(J1382&gt;Einstellungen!$C$11,0,IF(J1382&lt;=Einstellungen!$D$15,5,IF(J1382&lt;=Einstellungen!$D$16,4,IF(J1382&lt;=Einstellungen!$D$17,3,IF(J1382&lt;=Einstellungen!$D$18,2,1)))))))</f>
        <v/>
      </c>
      <c r="L1382" s="37" t="str">
        <f>IF(Kundendaten!C1383="","",IF(J1382&lt;0,-1,IF(J1382&gt;Einstellungen!$C$11,0,IF(Kundendaten!K1383&gt;=Einstellungen!$C$24,5,IF(Kundendaten!K1383&gt;=Einstellungen!$C$25,4,IF(Kundendaten!K1383&gt;=Einstellungen!$C$26,3,IF(Kundendaten!K1383&gt;=Einstellungen!$C$27,2,1)))))))</f>
        <v/>
      </c>
      <c r="M1382" s="37" t="str">
        <f>IF(Kundendaten!C1383="","",IF(J1382&lt;0,-1,IF(J1382&gt;Einstellungen!$C$11,0,IF(Kundendaten!L1383&gt;=Einstellungen!$C$32,5,IF(Kundendaten!L1383&gt;=Einstellungen!$C$33,4,IF(Kundendaten!L1383&gt;=Einstellungen!$C$34,3,IF(Kundendaten!L1383&gt;=Einstellungen!$C$35,2,1)))))))</f>
        <v/>
      </c>
      <c r="N1382" s="37" t="str">
        <f>IF(Kundendaten!C1383="","",IF(K1382=-1,"",IF(K1382=0,0,IF(SUM(Einstellungen!$G$15,Einstellungen!$G$24,Einstellungen!$G$32)&lt;&gt;100,"—",ROUND((K1382*Einstellungen!$G$15+L1382*Einstellungen!$G$24+M1382*Einstellungen!$G$32)/100,1)))))</f>
        <v/>
      </c>
      <c r="O1382" s="37" t="str">
        <f>IF(Kundendaten!C1383="","",IF(K1382=-1,"⚠ Datenfehler",IF(K1382=0,"Inaktiv",IF(SUM(Einstellungen!$G$15,Einstellungen!$G$24,Einstellungen!$G$32)&lt;&gt;100,"—",IF(N1382&gt;=4,"Champion",IF(N1382&gt;=3,"Entwicklung",IF(N1382&gt;=2,"Gefährdet","Abwanderung")))))))</f>
        <v/>
      </c>
    </row>
    <row r="1383" spans="2:15" ht="14.25" customHeight="1" x14ac:dyDescent="0.35">
      <c r="B1383" s="37" t="str">
        <f>IF(Kundendaten!C1384="","",Kundendaten!B1384)</f>
        <v/>
      </c>
      <c r="C1383" s="38" t="str">
        <f>IF(Kundendaten!C1384="","",IF(Kundendaten!C1384="","",Kundendaten!C1384))</f>
        <v/>
      </c>
      <c r="D1383" s="38" t="str">
        <f>IF(Kundendaten!C1384="","",IF(Kundendaten!D1384="","",Kundendaten!D1384))</f>
        <v/>
      </c>
      <c r="E1383" s="38" t="str">
        <f>IF(Kundendaten!C1384="","",IF(Kundendaten!E1384="","",Kundendaten!E1384))</f>
        <v/>
      </c>
      <c r="F1383" s="38" t="str">
        <f>IF(Kundendaten!C1384="","",IF(Kundendaten!F1384="","",Kundendaten!F1384))</f>
        <v/>
      </c>
      <c r="G1383" s="37" t="str">
        <f>IF(Kundendaten!C1384="","",IF(Kundendaten!G1384="","",Kundendaten!G1384))</f>
        <v/>
      </c>
      <c r="H1383" s="38" t="str">
        <f>IF(Kundendaten!C1384="","",IF(Kundendaten!H1384="","",Kundendaten!H1384))</f>
        <v/>
      </c>
      <c r="I1383" s="37" t="str">
        <f>IF(Kundendaten!C1384="","",IF(Kundendaten!I1384="","",IF(OR(UPPER(Kundendaten!I1384)="D",UPPER(Kundendaten!I1384)="DE",UPPER(Kundendaten!I1384)="DEU",UPPER(Kundendaten!I1384)="DEUTSCHLAND",UPPER(Kundendaten!I1384)="GERMANY",UPPER(Kundendaten!I1384)="GER"),"",IFERROR(UPPER(VLOOKUP(UPPER(Kundendaten!I1384),Laendercodes!$A:$B,2,FALSE())),UPPER(Kundendaten!I1384)))))</f>
        <v/>
      </c>
      <c r="J1383" s="59" t="str">
        <f>IF(Kundendaten!C1384="","",Einstellungen!$C$9-Kundendaten!J1384)</f>
        <v/>
      </c>
      <c r="K1383" s="37" t="str">
        <f>IF(Kundendaten!C1384="","",IF(J1383&lt;0,-1,IF(J1383&gt;Einstellungen!$C$11,0,IF(J1383&lt;=Einstellungen!$D$15,5,IF(J1383&lt;=Einstellungen!$D$16,4,IF(J1383&lt;=Einstellungen!$D$17,3,IF(J1383&lt;=Einstellungen!$D$18,2,1)))))))</f>
        <v/>
      </c>
      <c r="L1383" s="37" t="str">
        <f>IF(Kundendaten!C1384="","",IF(J1383&lt;0,-1,IF(J1383&gt;Einstellungen!$C$11,0,IF(Kundendaten!K1384&gt;=Einstellungen!$C$24,5,IF(Kundendaten!K1384&gt;=Einstellungen!$C$25,4,IF(Kundendaten!K1384&gt;=Einstellungen!$C$26,3,IF(Kundendaten!K1384&gt;=Einstellungen!$C$27,2,1)))))))</f>
        <v/>
      </c>
      <c r="M1383" s="37" t="str">
        <f>IF(Kundendaten!C1384="","",IF(J1383&lt;0,-1,IF(J1383&gt;Einstellungen!$C$11,0,IF(Kundendaten!L1384&gt;=Einstellungen!$C$32,5,IF(Kundendaten!L1384&gt;=Einstellungen!$C$33,4,IF(Kundendaten!L1384&gt;=Einstellungen!$C$34,3,IF(Kundendaten!L1384&gt;=Einstellungen!$C$35,2,1)))))))</f>
        <v/>
      </c>
      <c r="N1383" s="37" t="str">
        <f>IF(Kundendaten!C1384="","",IF(K1383=-1,"",IF(K1383=0,0,IF(SUM(Einstellungen!$G$15,Einstellungen!$G$24,Einstellungen!$G$32)&lt;&gt;100,"—",ROUND((K1383*Einstellungen!$G$15+L1383*Einstellungen!$G$24+M1383*Einstellungen!$G$32)/100,1)))))</f>
        <v/>
      </c>
      <c r="O1383" s="37" t="str">
        <f>IF(Kundendaten!C1384="","",IF(K1383=-1,"⚠ Datenfehler",IF(K1383=0,"Inaktiv",IF(SUM(Einstellungen!$G$15,Einstellungen!$G$24,Einstellungen!$G$32)&lt;&gt;100,"—",IF(N1383&gt;=4,"Champion",IF(N1383&gt;=3,"Entwicklung",IF(N1383&gt;=2,"Gefährdet","Abwanderung")))))))</f>
        <v/>
      </c>
    </row>
    <row r="1384" spans="2:15" ht="14.25" customHeight="1" x14ac:dyDescent="0.35">
      <c r="B1384" s="37" t="str">
        <f>IF(Kundendaten!C1385="","",Kundendaten!B1385)</f>
        <v/>
      </c>
      <c r="C1384" s="38" t="str">
        <f>IF(Kundendaten!C1385="","",IF(Kundendaten!C1385="","",Kundendaten!C1385))</f>
        <v/>
      </c>
      <c r="D1384" s="38" t="str">
        <f>IF(Kundendaten!C1385="","",IF(Kundendaten!D1385="","",Kundendaten!D1385))</f>
        <v/>
      </c>
      <c r="E1384" s="38" t="str">
        <f>IF(Kundendaten!C1385="","",IF(Kundendaten!E1385="","",Kundendaten!E1385))</f>
        <v/>
      </c>
      <c r="F1384" s="38" t="str">
        <f>IF(Kundendaten!C1385="","",IF(Kundendaten!F1385="","",Kundendaten!F1385))</f>
        <v/>
      </c>
      <c r="G1384" s="37" t="str">
        <f>IF(Kundendaten!C1385="","",IF(Kundendaten!G1385="","",Kundendaten!G1385))</f>
        <v/>
      </c>
      <c r="H1384" s="38" t="str">
        <f>IF(Kundendaten!C1385="","",IF(Kundendaten!H1385="","",Kundendaten!H1385))</f>
        <v/>
      </c>
      <c r="I1384" s="37" t="str">
        <f>IF(Kundendaten!C1385="","",IF(Kundendaten!I1385="","",IF(OR(UPPER(Kundendaten!I1385)="D",UPPER(Kundendaten!I1385)="DE",UPPER(Kundendaten!I1385)="DEU",UPPER(Kundendaten!I1385)="DEUTSCHLAND",UPPER(Kundendaten!I1385)="GERMANY",UPPER(Kundendaten!I1385)="GER"),"",IFERROR(UPPER(VLOOKUP(UPPER(Kundendaten!I1385),Laendercodes!$A:$B,2,FALSE())),UPPER(Kundendaten!I1385)))))</f>
        <v/>
      </c>
      <c r="J1384" s="59" t="str">
        <f>IF(Kundendaten!C1385="","",Einstellungen!$C$9-Kundendaten!J1385)</f>
        <v/>
      </c>
      <c r="K1384" s="37" t="str">
        <f>IF(Kundendaten!C1385="","",IF(J1384&lt;0,-1,IF(J1384&gt;Einstellungen!$C$11,0,IF(J1384&lt;=Einstellungen!$D$15,5,IF(J1384&lt;=Einstellungen!$D$16,4,IF(J1384&lt;=Einstellungen!$D$17,3,IF(J1384&lt;=Einstellungen!$D$18,2,1)))))))</f>
        <v/>
      </c>
      <c r="L1384" s="37" t="str">
        <f>IF(Kundendaten!C1385="","",IF(J1384&lt;0,-1,IF(J1384&gt;Einstellungen!$C$11,0,IF(Kundendaten!K1385&gt;=Einstellungen!$C$24,5,IF(Kundendaten!K1385&gt;=Einstellungen!$C$25,4,IF(Kundendaten!K1385&gt;=Einstellungen!$C$26,3,IF(Kundendaten!K1385&gt;=Einstellungen!$C$27,2,1)))))))</f>
        <v/>
      </c>
      <c r="M1384" s="37" t="str">
        <f>IF(Kundendaten!C1385="","",IF(J1384&lt;0,-1,IF(J1384&gt;Einstellungen!$C$11,0,IF(Kundendaten!L1385&gt;=Einstellungen!$C$32,5,IF(Kundendaten!L1385&gt;=Einstellungen!$C$33,4,IF(Kundendaten!L1385&gt;=Einstellungen!$C$34,3,IF(Kundendaten!L1385&gt;=Einstellungen!$C$35,2,1)))))))</f>
        <v/>
      </c>
      <c r="N1384" s="37" t="str">
        <f>IF(Kundendaten!C1385="","",IF(K1384=-1,"",IF(K1384=0,0,IF(SUM(Einstellungen!$G$15,Einstellungen!$G$24,Einstellungen!$G$32)&lt;&gt;100,"—",ROUND((K1384*Einstellungen!$G$15+L1384*Einstellungen!$G$24+M1384*Einstellungen!$G$32)/100,1)))))</f>
        <v/>
      </c>
      <c r="O1384" s="37" t="str">
        <f>IF(Kundendaten!C1385="","",IF(K1384=-1,"⚠ Datenfehler",IF(K1384=0,"Inaktiv",IF(SUM(Einstellungen!$G$15,Einstellungen!$G$24,Einstellungen!$G$32)&lt;&gt;100,"—",IF(N1384&gt;=4,"Champion",IF(N1384&gt;=3,"Entwicklung",IF(N1384&gt;=2,"Gefährdet","Abwanderung")))))))</f>
        <v/>
      </c>
    </row>
    <row r="1385" spans="2:15" ht="14.25" customHeight="1" x14ac:dyDescent="0.35">
      <c r="B1385" s="37" t="str">
        <f>IF(Kundendaten!C1386="","",Kundendaten!B1386)</f>
        <v/>
      </c>
      <c r="C1385" s="38" t="str">
        <f>IF(Kundendaten!C1386="","",IF(Kundendaten!C1386="","",Kundendaten!C1386))</f>
        <v/>
      </c>
      <c r="D1385" s="38" t="str">
        <f>IF(Kundendaten!C1386="","",IF(Kundendaten!D1386="","",Kundendaten!D1386))</f>
        <v/>
      </c>
      <c r="E1385" s="38" t="str">
        <f>IF(Kundendaten!C1386="","",IF(Kundendaten!E1386="","",Kundendaten!E1386))</f>
        <v/>
      </c>
      <c r="F1385" s="38" t="str">
        <f>IF(Kundendaten!C1386="","",IF(Kundendaten!F1386="","",Kundendaten!F1386))</f>
        <v/>
      </c>
      <c r="G1385" s="37" t="str">
        <f>IF(Kundendaten!C1386="","",IF(Kundendaten!G1386="","",Kundendaten!G1386))</f>
        <v/>
      </c>
      <c r="H1385" s="38" t="str">
        <f>IF(Kundendaten!C1386="","",IF(Kundendaten!H1386="","",Kundendaten!H1386))</f>
        <v/>
      </c>
      <c r="I1385" s="37" t="str">
        <f>IF(Kundendaten!C1386="","",IF(Kundendaten!I1386="","",IF(OR(UPPER(Kundendaten!I1386)="D",UPPER(Kundendaten!I1386)="DE",UPPER(Kundendaten!I1386)="DEU",UPPER(Kundendaten!I1386)="DEUTSCHLAND",UPPER(Kundendaten!I1386)="GERMANY",UPPER(Kundendaten!I1386)="GER"),"",IFERROR(UPPER(VLOOKUP(UPPER(Kundendaten!I1386),Laendercodes!$A:$B,2,FALSE())),UPPER(Kundendaten!I1386)))))</f>
        <v/>
      </c>
      <c r="J1385" s="59" t="str">
        <f>IF(Kundendaten!C1386="","",Einstellungen!$C$9-Kundendaten!J1386)</f>
        <v/>
      </c>
      <c r="K1385" s="37" t="str">
        <f>IF(Kundendaten!C1386="","",IF(J1385&lt;0,-1,IF(J1385&gt;Einstellungen!$C$11,0,IF(J1385&lt;=Einstellungen!$D$15,5,IF(J1385&lt;=Einstellungen!$D$16,4,IF(J1385&lt;=Einstellungen!$D$17,3,IF(J1385&lt;=Einstellungen!$D$18,2,1)))))))</f>
        <v/>
      </c>
      <c r="L1385" s="37" t="str">
        <f>IF(Kundendaten!C1386="","",IF(J1385&lt;0,-1,IF(J1385&gt;Einstellungen!$C$11,0,IF(Kundendaten!K1386&gt;=Einstellungen!$C$24,5,IF(Kundendaten!K1386&gt;=Einstellungen!$C$25,4,IF(Kundendaten!K1386&gt;=Einstellungen!$C$26,3,IF(Kundendaten!K1386&gt;=Einstellungen!$C$27,2,1)))))))</f>
        <v/>
      </c>
      <c r="M1385" s="37" t="str">
        <f>IF(Kundendaten!C1386="","",IF(J1385&lt;0,-1,IF(J1385&gt;Einstellungen!$C$11,0,IF(Kundendaten!L1386&gt;=Einstellungen!$C$32,5,IF(Kundendaten!L1386&gt;=Einstellungen!$C$33,4,IF(Kundendaten!L1386&gt;=Einstellungen!$C$34,3,IF(Kundendaten!L1386&gt;=Einstellungen!$C$35,2,1)))))))</f>
        <v/>
      </c>
      <c r="N1385" s="37" t="str">
        <f>IF(Kundendaten!C1386="","",IF(K1385=-1,"",IF(K1385=0,0,IF(SUM(Einstellungen!$G$15,Einstellungen!$G$24,Einstellungen!$G$32)&lt;&gt;100,"—",ROUND((K1385*Einstellungen!$G$15+L1385*Einstellungen!$G$24+M1385*Einstellungen!$G$32)/100,1)))))</f>
        <v/>
      </c>
      <c r="O1385" s="37" t="str">
        <f>IF(Kundendaten!C1386="","",IF(K1385=-1,"⚠ Datenfehler",IF(K1385=0,"Inaktiv",IF(SUM(Einstellungen!$G$15,Einstellungen!$G$24,Einstellungen!$G$32)&lt;&gt;100,"—",IF(N1385&gt;=4,"Champion",IF(N1385&gt;=3,"Entwicklung",IF(N1385&gt;=2,"Gefährdet","Abwanderung")))))))</f>
        <v/>
      </c>
    </row>
    <row r="1386" spans="2:15" ht="14.25" customHeight="1" x14ac:dyDescent="0.35">
      <c r="B1386" s="37" t="str">
        <f>IF(Kundendaten!C1387="","",Kundendaten!B1387)</f>
        <v/>
      </c>
      <c r="C1386" s="38" t="str">
        <f>IF(Kundendaten!C1387="","",IF(Kundendaten!C1387="","",Kundendaten!C1387))</f>
        <v/>
      </c>
      <c r="D1386" s="38" t="str">
        <f>IF(Kundendaten!C1387="","",IF(Kundendaten!D1387="","",Kundendaten!D1387))</f>
        <v/>
      </c>
      <c r="E1386" s="38" t="str">
        <f>IF(Kundendaten!C1387="","",IF(Kundendaten!E1387="","",Kundendaten!E1387))</f>
        <v/>
      </c>
      <c r="F1386" s="38" t="str">
        <f>IF(Kundendaten!C1387="","",IF(Kundendaten!F1387="","",Kundendaten!F1387))</f>
        <v/>
      </c>
      <c r="G1386" s="37" t="str">
        <f>IF(Kundendaten!C1387="","",IF(Kundendaten!G1387="","",Kundendaten!G1387))</f>
        <v/>
      </c>
      <c r="H1386" s="38" t="str">
        <f>IF(Kundendaten!C1387="","",IF(Kundendaten!H1387="","",Kundendaten!H1387))</f>
        <v/>
      </c>
      <c r="I1386" s="37" t="str">
        <f>IF(Kundendaten!C1387="","",IF(Kundendaten!I1387="","",IF(OR(UPPER(Kundendaten!I1387)="D",UPPER(Kundendaten!I1387)="DE",UPPER(Kundendaten!I1387)="DEU",UPPER(Kundendaten!I1387)="DEUTSCHLAND",UPPER(Kundendaten!I1387)="GERMANY",UPPER(Kundendaten!I1387)="GER"),"",IFERROR(UPPER(VLOOKUP(UPPER(Kundendaten!I1387),Laendercodes!$A:$B,2,FALSE())),UPPER(Kundendaten!I1387)))))</f>
        <v/>
      </c>
      <c r="J1386" s="59" t="str">
        <f>IF(Kundendaten!C1387="","",Einstellungen!$C$9-Kundendaten!J1387)</f>
        <v/>
      </c>
      <c r="K1386" s="37" t="str">
        <f>IF(Kundendaten!C1387="","",IF(J1386&lt;0,-1,IF(J1386&gt;Einstellungen!$C$11,0,IF(J1386&lt;=Einstellungen!$D$15,5,IF(J1386&lt;=Einstellungen!$D$16,4,IF(J1386&lt;=Einstellungen!$D$17,3,IF(J1386&lt;=Einstellungen!$D$18,2,1)))))))</f>
        <v/>
      </c>
      <c r="L1386" s="37" t="str">
        <f>IF(Kundendaten!C1387="","",IF(J1386&lt;0,-1,IF(J1386&gt;Einstellungen!$C$11,0,IF(Kundendaten!K1387&gt;=Einstellungen!$C$24,5,IF(Kundendaten!K1387&gt;=Einstellungen!$C$25,4,IF(Kundendaten!K1387&gt;=Einstellungen!$C$26,3,IF(Kundendaten!K1387&gt;=Einstellungen!$C$27,2,1)))))))</f>
        <v/>
      </c>
      <c r="M1386" s="37" t="str">
        <f>IF(Kundendaten!C1387="","",IF(J1386&lt;0,-1,IF(J1386&gt;Einstellungen!$C$11,0,IF(Kundendaten!L1387&gt;=Einstellungen!$C$32,5,IF(Kundendaten!L1387&gt;=Einstellungen!$C$33,4,IF(Kundendaten!L1387&gt;=Einstellungen!$C$34,3,IF(Kundendaten!L1387&gt;=Einstellungen!$C$35,2,1)))))))</f>
        <v/>
      </c>
      <c r="N1386" s="37" t="str">
        <f>IF(Kundendaten!C1387="","",IF(K1386=-1,"",IF(K1386=0,0,IF(SUM(Einstellungen!$G$15,Einstellungen!$G$24,Einstellungen!$G$32)&lt;&gt;100,"—",ROUND((K1386*Einstellungen!$G$15+L1386*Einstellungen!$G$24+M1386*Einstellungen!$G$32)/100,1)))))</f>
        <v/>
      </c>
      <c r="O1386" s="37" t="str">
        <f>IF(Kundendaten!C1387="","",IF(K1386=-1,"⚠ Datenfehler",IF(K1386=0,"Inaktiv",IF(SUM(Einstellungen!$G$15,Einstellungen!$G$24,Einstellungen!$G$32)&lt;&gt;100,"—",IF(N1386&gt;=4,"Champion",IF(N1386&gt;=3,"Entwicklung",IF(N1386&gt;=2,"Gefährdet","Abwanderung")))))))</f>
        <v/>
      </c>
    </row>
    <row r="1387" spans="2:15" ht="14.25" customHeight="1" x14ac:dyDescent="0.35">
      <c r="B1387" s="37" t="str">
        <f>IF(Kundendaten!C1388="","",Kundendaten!B1388)</f>
        <v/>
      </c>
      <c r="C1387" s="38" t="str">
        <f>IF(Kundendaten!C1388="","",IF(Kundendaten!C1388="","",Kundendaten!C1388))</f>
        <v/>
      </c>
      <c r="D1387" s="38" t="str">
        <f>IF(Kundendaten!C1388="","",IF(Kundendaten!D1388="","",Kundendaten!D1388))</f>
        <v/>
      </c>
      <c r="E1387" s="38" t="str">
        <f>IF(Kundendaten!C1388="","",IF(Kundendaten!E1388="","",Kundendaten!E1388))</f>
        <v/>
      </c>
      <c r="F1387" s="38" t="str">
        <f>IF(Kundendaten!C1388="","",IF(Kundendaten!F1388="","",Kundendaten!F1388))</f>
        <v/>
      </c>
      <c r="G1387" s="37" t="str">
        <f>IF(Kundendaten!C1388="","",IF(Kundendaten!G1388="","",Kundendaten!G1388))</f>
        <v/>
      </c>
      <c r="H1387" s="38" t="str">
        <f>IF(Kundendaten!C1388="","",IF(Kundendaten!H1388="","",Kundendaten!H1388))</f>
        <v/>
      </c>
      <c r="I1387" s="37" t="str">
        <f>IF(Kundendaten!C1388="","",IF(Kundendaten!I1388="","",IF(OR(UPPER(Kundendaten!I1388)="D",UPPER(Kundendaten!I1388)="DE",UPPER(Kundendaten!I1388)="DEU",UPPER(Kundendaten!I1388)="DEUTSCHLAND",UPPER(Kundendaten!I1388)="GERMANY",UPPER(Kundendaten!I1388)="GER"),"",IFERROR(UPPER(VLOOKUP(UPPER(Kundendaten!I1388),Laendercodes!$A:$B,2,FALSE())),UPPER(Kundendaten!I1388)))))</f>
        <v/>
      </c>
      <c r="J1387" s="59" t="str">
        <f>IF(Kundendaten!C1388="","",Einstellungen!$C$9-Kundendaten!J1388)</f>
        <v/>
      </c>
      <c r="K1387" s="37" t="str">
        <f>IF(Kundendaten!C1388="","",IF(J1387&lt;0,-1,IF(J1387&gt;Einstellungen!$C$11,0,IF(J1387&lt;=Einstellungen!$D$15,5,IF(J1387&lt;=Einstellungen!$D$16,4,IF(J1387&lt;=Einstellungen!$D$17,3,IF(J1387&lt;=Einstellungen!$D$18,2,1)))))))</f>
        <v/>
      </c>
      <c r="L1387" s="37" t="str">
        <f>IF(Kundendaten!C1388="","",IF(J1387&lt;0,-1,IF(J1387&gt;Einstellungen!$C$11,0,IF(Kundendaten!K1388&gt;=Einstellungen!$C$24,5,IF(Kundendaten!K1388&gt;=Einstellungen!$C$25,4,IF(Kundendaten!K1388&gt;=Einstellungen!$C$26,3,IF(Kundendaten!K1388&gt;=Einstellungen!$C$27,2,1)))))))</f>
        <v/>
      </c>
      <c r="M1387" s="37" t="str">
        <f>IF(Kundendaten!C1388="","",IF(J1387&lt;0,-1,IF(J1387&gt;Einstellungen!$C$11,0,IF(Kundendaten!L1388&gt;=Einstellungen!$C$32,5,IF(Kundendaten!L1388&gt;=Einstellungen!$C$33,4,IF(Kundendaten!L1388&gt;=Einstellungen!$C$34,3,IF(Kundendaten!L1388&gt;=Einstellungen!$C$35,2,1)))))))</f>
        <v/>
      </c>
      <c r="N1387" s="37" t="str">
        <f>IF(Kundendaten!C1388="","",IF(K1387=-1,"",IF(K1387=0,0,IF(SUM(Einstellungen!$G$15,Einstellungen!$G$24,Einstellungen!$G$32)&lt;&gt;100,"—",ROUND((K1387*Einstellungen!$G$15+L1387*Einstellungen!$G$24+M1387*Einstellungen!$G$32)/100,1)))))</f>
        <v/>
      </c>
      <c r="O1387" s="37" t="str">
        <f>IF(Kundendaten!C1388="","",IF(K1387=-1,"⚠ Datenfehler",IF(K1387=0,"Inaktiv",IF(SUM(Einstellungen!$G$15,Einstellungen!$G$24,Einstellungen!$G$32)&lt;&gt;100,"—",IF(N1387&gt;=4,"Champion",IF(N1387&gt;=3,"Entwicklung",IF(N1387&gt;=2,"Gefährdet","Abwanderung")))))))</f>
        <v/>
      </c>
    </row>
    <row r="1388" spans="2:15" ht="14.25" customHeight="1" x14ac:dyDescent="0.35">
      <c r="B1388" s="37" t="str">
        <f>IF(Kundendaten!C1389="","",Kundendaten!B1389)</f>
        <v/>
      </c>
      <c r="C1388" s="38" t="str">
        <f>IF(Kundendaten!C1389="","",IF(Kundendaten!C1389="","",Kundendaten!C1389))</f>
        <v/>
      </c>
      <c r="D1388" s="38" t="str">
        <f>IF(Kundendaten!C1389="","",IF(Kundendaten!D1389="","",Kundendaten!D1389))</f>
        <v/>
      </c>
      <c r="E1388" s="38" t="str">
        <f>IF(Kundendaten!C1389="","",IF(Kundendaten!E1389="","",Kundendaten!E1389))</f>
        <v/>
      </c>
      <c r="F1388" s="38" t="str">
        <f>IF(Kundendaten!C1389="","",IF(Kundendaten!F1389="","",Kundendaten!F1389))</f>
        <v/>
      </c>
      <c r="G1388" s="37" t="str">
        <f>IF(Kundendaten!C1389="","",IF(Kundendaten!G1389="","",Kundendaten!G1389))</f>
        <v/>
      </c>
      <c r="H1388" s="38" t="str">
        <f>IF(Kundendaten!C1389="","",IF(Kundendaten!H1389="","",Kundendaten!H1389))</f>
        <v/>
      </c>
      <c r="I1388" s="37" t="str">
        <f>IF(Kundendaten!C1389="","",IF(Kundendaten!I1389="","",IF(OR(UPPER(Kundendaten!I1389)="D",UPPER(Kundendaten!I1389)="DE",UPPER(Kundendaten!I1389)="DEU",UPPER(Kundendaten!I1389)="DEUTSCHLAND",UPPER(Kundendaten!I1389)="GERMANY",UPPER(Kundendaten!I1389)="GER"),"",IFERROR(UPPER(VLOOKUP(UPPER(Kundendaten!I1389),Laendercodes!$A:$B,2,FALSE())),UPPER(Kundendaten!I1389)))))</f>
        <v/>
      </c>
      <c r="J1388" s="59" t="str">
        <f>IF(Kundendaten!C1389="","",Einstellungen!$C$9-Kundendaten!J1389)</f>
        <v/>
      </c>
      <c r="K1388" s="37" t="str">
        <f>IF(Kundendaten!C1389="","",IF(J1388&lt;0,-1,IF(J1388&gt;Einstellungen!$C$11,0,IF(J1388&lt;=Einstellungen!$D$15,5,IF(J1388&lt;=Einstellungen!$D$16,4,IF(J1388&lt;=Einstellungen!$D$17,3,IF(J1388&lt;=Einstellungen!$D$18,2,1)))))))</f>
        <v/>
      </c>
      <c r="L1388" s="37" t="str">
        <f>IF(Kundendaten!C1389="","",IF(J1388&lt;0,-1,IF(J1388&gt;Einstellungen!$C$11,0,IF(Kundendaten!K1389&gt;=Einstellungen!$C$24,5,IF(Kundendaten!K1389&gt;=Einstellungen!$C$25,4,IF(Kundendaten!K1389&gt;=Einstellungen!$C$26,3,IF(Kundendaten!K1389&gt;=Einstellungen!$C$27,2,1)))))))</f>
        <v/>
      </c>
      <c r="M1388" s="37" t="str">
        <f>IF(Kundendaten!C1389="","",IF(J1388&lt;0,-1,IF(J1388&gt;Einstellungen!$C$11,0,IF(Kundendaten!L1389&gt;=Einstellungen!$C$32,5,IF(Kundendaten!L1389&gt;=Einstellungen!$C$33,4,IF(Kundendaten!L1389&gt;=Einstellungen!$C$34,3,IF(Kundendaten!L1389&gt;=Einstellungen!$C$35,2,1)))))))</f>
        <v/>
      </c>
      <c r="N1388" s="37" t="str">
        <f>IF(Kundendaten!C1389="","",IF(K1388=-1,"",IF(K1388=0,0,IF(SUM(Einstellungen!$G$15,Einstellungen!$G$24,Einstellungen!$G$32)&lt;&gt;100,"—",ROUND((K1388*Einstellungen!$G$15+L1388*Einstellungen!$G$24+M1388*Einstellungen!$G$32)/100,1)))))</f>
        <v/>
      </c>
      <c r="O1388" s="37" t="str">
        <f>IF(Kundendaten!C1389="","",IF(K1388=-1,"⚠ Datenfehler",IF(K1388=0,"Inaktiv",IF(SUM(Einstellungen!$G$15,Einstellungen!$G$24,Einstellungen!$G$32)&lt;&gt;100,"—",IF(N1388&gt;=4,"Champion",IF(N1388&gt;=3,"Entwicklung",IF(N1388&gt;=2,"Gefährdet","Abwanderung")))))))</f>
        <v/>
      </c>
    </row>
    <row r="1389" spans="2:15" ht="14.25" customHeight="1" x14ac:dyDescent="0.35">
      <c r="B1389" s="37" t="str">
        <f>IF(Kundendaten!C1390="","",Kundendaten!B1390)</f>
        <v/>
      </c>
      <c r="C1389" s="38" t="str">
        <f>IF(Kundendaten!C1390="","",IF(Kundendaten!C1390="","",Kundendaten!C1390))</f>
        <v/>
      </c>
      <c r="D1389" s="38" t="str">
        <f>IF(Kundendaten!C1390="","",IF(Kundendaten!D1390="","",Kundendaten!D1390))</f>
        <v/>
      </c>
      <c r="E1389" s="38" t="str">
        <f>IF(Kundendaten!C1390="","",IF(Kundendaten!E1390="","",Kundendaten!E1390))</f>
        <v/>
      </c>
      <c r="F1389" s="38" t="str">
        <f>IF(Kundendaten!C1390="","",IF(Kundendaten!F1390="","",Kundendaten!F1390))</f>
        <v/>
      </c>
      <c r="G1389" s="37" t="str">
        <f>IF(Kundendaten!C1390="","",IF(Kundendaten!G1390="","",Kundendaten!G1390))</f>
        <v/>
      </c>
      <c r="H1389" s="38" t="str">
        <f>IF(Kundendaten!C1390="","",IF(Kundendaten!H1390="","",Kundendaten!H1390))</f>
        <v/>
      </c>
      <c r="I1389" s="37" t="str">
        <f>IF(Kundendaten!C1390="","",IF(Kundendaten!I1390="","",IF(OR(UPPER(Kundendaten!I1390)="D",UPPER(Kundendaten!I1390)="DE",UPPER(Kundendaten!I1390)="DEU",UPPER(Kundendaten!I1390)="DEUTSCHLAND",UPPER(Kundendaten!I1390)="GERMANY",UPPER(Kundendaten!I1390)="GER"),"",IFERROR(UPPER(VLOOKUP(UPPER(Kundendaten!I1390),Laendercodes!$A:$B,2,FALSE())),UPPER(Kundendaten!I1390)))))</f>
        <v/>
      </c>
      <c r="J1389" s="59" t="str">
        <f>IF(Kundendaten!C1390="","",Einstellungen!$C$9-Kundendaten!J1390)</f>
        <v/>
      </c>
      <c r="K1389" s="37" t="str">
        <f>IF(Kundendaten!C1390="","",IF(J1389&lt;0,-1,IF(J1389&gt;Einstellungen!$C$11,0,IF(J1389&lt;=Einstellungen!$D$15,5,IF(J1389&lt;=Einstellungen!$D$16,4,IF(J1389&lt;=Einstellungen!$D$17,3,IF(J1389&lt;=Einstellungen!$D$18,2,1)))))))</f>
        <v/>
      </c>
      <c r="L1389" s="37" t="str">
        <f>IF(Kundendaten!C1390="","",IF(J1389&lt;0,-1,IF(J1389&gt;Einstellungen!$C$11,0,IF(Kundendaten!K1390&gt;=Einstellungen!$C$24,5,IF(Kundendaten!K1390&gt;=Einstellungen!$C$25,4,IF(Kundendaten!K1390&gt;=Einstellungen!$C$26,3,IF(Kundendaten!K1390&gt;=Einstellungen!$C$27,2,1)))))))</f>
        <v/>
      </c>
      <c r="M1389" s="37" t="str">
        <f>IF(Kundendaten!C1390="","",IF(J1389&lt;0,-1,IF(J1389&gt;Einstellungen!$C$11,0,IF(Kundendaten!L1390&gt;=Einstellungen!$C$32,5,IF(Kundendaten!L1390&gt;=Einstellungen!$C$33,4,IF(Kundendaten!L1390&gt;=Einstellungen!$C$34,3,IF(Kundendaten!L1390&gt;=Einstellungen!$C$35,2,1)))))))</f>
        <v/>
      </c>
      <c r="N1389" s="37" t="str">
        <f>IF(Kundendaten!C1390="","",IF(K1389=-1,"",IF(K1389=0,0,IF(SUM(Einstellungen!$G$15,Einstellungen!$G$24,Einstellungen!$G$32)&lt;&gt;100,"—",ROUND((K1389*Einstellungen!$G$15+L1389*Einstellungen!$G$24+M1389*Einstellungen!$G$32)/100,1)))))</f>
        <v/>
      </c>
      <c r="O1389" s="37" t="str">
        <f>IF(Kundendaten!C1390="","",IF(K1389=-1,"⚠ Datenfehler",IF(K1389=0,"Inaktiv",IF(SUM(Einstellungen!$G$15,Einstellungen!$G$24,Einstellungen!$G$32)&lt;&gt;100,"—",IF(N1389&gt;=4,"Champion",IF(N1389&gt;=3,"Entwicklung",IF(N1389&gt;=2,"Gefährdet","Abwanderung")))))))</f>
        <v/>
      </c>
    </row>
    <row r="1390" spans="2:15" ht="14.25" customHeight="1" x14ac:dyDescent="0.35">
      <c r="B1390" s="37" t="str">
        <f>IF(Kundendaten!C1391="","",Kundendaten!B1391)</f>
        <v/>
      </c>
      <c r="C1390" s="38" t="str">
        <f>IF(Kundendaten!C1391="","",IF(Kundendaten!C1391="","",Kundendaten!C1391))</f>
        <v/>
      </c>
      <c r="D1390" s="38" t="str">
        <f>IF(Kundendaten!C1391="","",IF(Kundendaten!D1391="","",Kundendaten!D1391))</f>
        <v/>
      </c>
      <c r="E1390" s="38" t="str">
        <f>IF(Kundendaten!C1391="","",IF(Kundendaten!E1391="","",Kundendaten!E1391))</f>
        <v/>
      </c>
      <c r="F1390" s="38" t="str">
        <f>IF(Kundendaten!C1391="","",IF(Kundendaten!F1391="","",Kundendaten!F1391))</f>
        <v/>
      </c>
      <c r="G1390" s="37" t="str">
        <f>IF(Kundendaten!C1391="","",IF(Kundendaten!G1391="","",Kundendaten!G1391))</f>
        <v/>
      </c>
      <c r="H1390" s="38" t="str">
        <f>IF(Kundendaten!C1391="","",IF(Kundendaten!H1391="","",Kundendaten!H1391))</f>
        <v/>
      </c>
      <c r="I1390" s="37" t="str">
        <f>IF(Kundendaten!C1391="","",IF(Kundendaten!I1391="","",IF(OR(UPPER(Kundendaten!I1391)="D",UPPER(Kundendaten!I1391)="DE",UPPER(Kundendaten!I1391)="DEU",UPPER(Kundendaten!I1391)="DEUTSCHLAND",UPPER(Kundendaten!I1391)="GERMANY",UPPER(Kundendaten!I1391)="GER"),"",IFERROR(UPPER(VLOOKUP(UPPER(Kundendaten!I1391),Laendercodes!$A:$B,2,FALSE())),UPPER(Kundendaten!I1391)))))</f>
        <v/>
      </c>
      <c r="J1390" s="59" t="str">
        <f>IF(Kundendaten!C1391="","",Einstellungen!$C$9-Kundendaten!J1391)</f>
        <v/>
      </c>
      <c r="K1390" s="37" t="str">
        <f>IF(Kundendaten!C1391="","",IF(J1390&lt;0,-1,IF(J1390&gt;Einstellungen!$C$11,0,IF(J1390&lt;=Einstellungen!$D$15,5,IF(J1390&lt;=Einstellungen!$D$16,4,IF(J1390&lt;=Einstellungen!$D$17,3,IF(J1390&lt;=Einstellungen!$D$18,2,1)))))))</f>
        <v/>
      </c>
      <c r="L1390" s="37" t="str">
        <f>IF(Kundendaten!C1391="","",IF(J1390&lt;0,-1,IF(J1390&gt;Einstellungen!$C$11,0,IF(Kundendaten!K1391&gt;=Einstellungen!$C$24,5,IF(Kundendaten!K1391&gt;=Einstellungen!$C$25,4,IF(Kundendaten!K1391&gt;=Einstellungen!$C$26,3,IF(Kundendaten!K1391&gt;=Einstellungen!$C$27,2,1)))))))</f>
        <v/>
      </c>
      <c r="M1390" s="37" t="str">
        <f>IF(Kundendaten!C1391="","",IF(J1390&lt;0,-1,IF(J1390&gt;Einstellungen!$C$11,0,IF(Kundendaten!L1391&gt;=Einstellungen!$C$32,5,IF(Kundendaten!L1391&gt;=Einstellungen!$C$33,4,IF(Kundendaten!L1391&gt;=Einstellungen!$C$34,3,IF(Kundendaten!L1391&gt;=Einstellungen!$C$35,2,1)))))))</f>
        <v/>
      </c>
      <c r="N1390" s="37" t="str">
        <f>IF(Kundendaten!C1391="","",IF(K1390=-1,"",IF(K1390=0,0,IF(SUM(Einstellungen!$G$15,Einstellungen!$G$24,Einstellungen!$G$32)&lt;&gt;100,"—",ROUND((K1390*Einstellungen!$G$15+L1390*Einstellungen!$G$24+M1390*Einstellungen!$G$32)/100,1)))))</f>
        <v/>
      </c>
      <c r="O1390" s="37" t="str">
        <f>IF(Kundendaten!C1391="","",IF(K1390=-1,"⚠ Datenfehler",IF(K1390=0,"Inaktiv",IF(SUM(Einstellungen!$G$15,Einstellungen!$G$24,Einstellungen!$G$32)&lt;&gt;100,"—",IF(N1390&gt;=4,"Champion",IF(N1390&gt;=3,"Entwicklung",IF(N1390&gt;=2,"Gefährdet","Abwanderung")))))))</f>
        <v/>
      </c>
    </row>
    <row r="1391" spans="2:15" ht="14.25" customHeight="1" x14ac:dyDescent="0.35">
      <c r="B1391" s="37" t="str">
        <f>IF(Kundendaten!C1392="","",Kundendaten!B1392)</f>
        <v/>
      </c>
      <c r="C1391" s="38" t="str">
        <f>IF(Kundendaten!C1392="","",IF(Kundendaten!C1392="","",Kundendaten!C1392))</f>
        <v/>
      </c>
      <c r="D1391" s="38" t="str">
        <f>IF(Kundendaten!C1392="","",IF(Kundendaten!D1392="","",Kundendaten!D1392))</f>
        <v/>
      </c>
      <c r="E1391" s="38" t="str">
        <f>IF(Kundendaten!C1392="","",IF(Kundendaten!E1392="","",Kundendaten!E1392))</f>
        <v/>
      </c>
      <c r="F1391" s="38" t="str">
        <f>IF(Kundendaten!C1392="","",IF(Kundendaten!F1392="","",Kundendaten!F1392))</f>
        <v/>
      </c>
      <c r="G1391" s="37" t="str">
        <f>IF(Kundendaten!C1392="","",IF(Kundendaten!G1392="","",Kundendaten!G1392))</f>
        <v/>
      </c>
      <c r="H1391" s="38" t="str">
        <f>IF(Kundendaten!C1392="","",IF(Kundendaten!H1392="","",Kundendaten!H1392))</f>
        <v/>
      </c>
      <c r="I1391" s="37" t="str">
        <f>IF(Kundendaten!C1392="","",IF(Kundendaten!I1392="","",IF(OR(UPPER(Kundendaten!I1392)="D",UPPER(Kundendaten!I1392)="DE",UPPER(Kundendaten!I1392)="DEU",UPPER(Kundendaten!I1392)="DEUTSCHLAND",UPPER(Kundendaten!I1392)="GERMANY",UPPER(Kundendaten!I1392)="GER"),"",IFERROR(UPPER(VLOOKUP(UPPER(Kundendaten!I1392),Laendercodes!$A:$B,2,FALSE())),UPPER(Kundendaten!I1392)))))</f>
        <v/>
      </c>
      <c r="J1391" s="59" t="str">
        <f>IF(Kundendaten!C1392="","",Einstellungen!$C$9-Kundendaten!J1392)</f>
        <v/>
      </c>
      <c r="K1391" s="37" t="str">
        <f>IF(Kundendaten!C1392="","",IF(J1391&lt;0,-1,IF(J1391&gt;Einstellungen!$C$11,0,IF(J1391&lt;=Einstellungen!$D$15,5,IF(J1391&lt;=Einstellungen!$D$16,4,IF(J1391&lt;=Einstellungen!$D$17,3,IF(J1391&lt;=Einstellungen!$D$18,2,1)))))))</f>
        <v/>
      </c>
      <c r="L1391" s="37" t="str">
        <f>IF(Kundendaten!C1392="","",IF(J1391&lt;0,-1,IF(J1391&gt;Einstellungen!$C$11,0,IF(Kundendaten!K1392&gt;=Einstellungen!$C$24,5,IF(Kundendaten!K1392&gt;=Einstellungen!$C$25,4,IF(Kundendaten!K1392&gt;=Einstellungen!$C$26,3,IF(Kundendaten!K1392&gt;=Einstellungen!$C$27,2,1)))))))</f>
        <v/>
      </c>
      <c r="M1391" s="37" t="str">
        <f>IF(Kundendaten!C1392="","",IF(J1391&lt;0,-1,IF(J1391&gt;Einstellungen!$C$11,0,IF(Kundendaten!L1392&gt;=Einstellungen!$C$32,5,IF(Kundendaten!L1392&gt;=Einstellungen!$C$33,4,IF(Kundendaten!L1392&gt;=Einstellungen!$C$34,3,IF(Kundendaten!L1392&gt;=Einstellungen!$C$35,2,1)))))))</f>
        <v/>
      </c>
      <c r="N1391" s="37" t="str">
        <f>IF(Kundendaten!C1392="","",IF(K1391=-1,"",IF(K1391=0,0,IF(SUM(Einstellungen!$G$15,Einstellungen!$G$24,Einstellungen!$G$32)&lt;&gt;100,"—",ROUND((K1391*Einstellungen!$G$15+L1391*Einstellungen!$G$24+M1391*Einstellungen!$G$32)/100,1)))))</f>
        <v/>
      </c>
      <c r="O1391" s="37" t="str">
        <f>IF(Kundendaten!C1392="","",IF(K1391=-1,"⚠ Datenfehler",IF(K1391=0,"Inaktiv",IF(SUM(Einstellungen!$G$15,Einstellungen!$G$24,Einstellungen!$G$32)&lt;&gt;100,"—",IF(N1391&gt;=4,"Champion",IF(N1391&gt;=3,"Entwicklung",IF(N1391&gt;=2,"Gefährdet","Abwanderung")))))))</f>
        <v/>
      </c>
    </row>
    <row r="1392" spans="2:15" ht="14.25" customHeight="1" x14ac:dyDescent="0.35">
      <c r="B1392" s="37" t="str">
        <f>IF(Kundendaten!C1393="","",Kundendaten!B1393)</f>
        <v/>
      </c>
      <c r="C1392" s="38" t="str">
        <f>IF(Kundendaten!C1393="","",IF(Kundendaten!C1393="","",Kundendaten!C1393))</f>
        <v/>
      </c>
      <c r="D1392" s="38" t="str">
        <f>IF(Kundendaten!C1393="","",IF(Kundendaten!D1393="","",Kundendaten!D1393))</f>
        <v/>
      </c>
      <c r="E1392" s="38" t="str">
        <f>IF(Kundendaten!C1393="","",IF(Kundendaten!E1393="","",Kundendaten!E1393))</f>
        <v/>
      </c>
      <c r="F1392" s="38" t="str">
        <f>IF(Kundendaten!C1393="","",IF(Kundendaten!F1393="","",Kundendaten!F1393))</f>
        <v/>
      </c>
      <c r="G1392" s="37" t="str">
        <f>IF(Kundendaten!C1393="","",IF(Kundendaten!G1393="","",Kundendaten!G1393))</f>
        <v/>
      </c>
      <c r="H1392" s="38" t="str">
        <f>IF(Kundendaten!C1393="","",IF(Kundendaten!H1393="","",Kundendaten!H1393))</f>
        <v/>
      </c>
      <c r="I1392" s="37" t="str">
        <f>IF(Kundendaten!C1393="","",IF(Kundendaten!I1393="","",IF(OR(UPPER(Kundendaten!I1393)="D",UPPER(Kundendaten!I1393)="DE",UPPER(Kundendaten!I1393)="DEU",UPPER(Kundendaten!I1393)="DEUTSCHLAND",UPPER(Kundendaten!I1393)="GERMANY",UPPER(Kundendaten!I1393)="GER"),"",IFERROR(UPPER(VLOOKUP(UPPER(Kundendaten!I1393),Laendercodes!$A:$B,2,FALSE())),UPPER(Kundendaten!I1393)))))</f>
        <v/>
      </c>
      <c r="J1392" s="59" t="str">
        <f>IF(Kundendaten!C1393="","",Einstellungen!$C$9-Kundendaten!J1393)</f>
        <v/>
      </c>
      <c r="K1392" s="37" t="str">
        <f>IF(Kundendaten!C1393="","",IF(J1392&lt;0,-1,IF(J1392&gt;Einstellungen!$C$11,0,IF(J1392&lt;=Einstellungen!$D$15,5,IF(J1392&lt;=Einstellungen!$D$16,4,IF(J1392&lt;=Einstellungen!$D$17,3,IF(J1392&lt;=Einstellungen!$D$18,2,1)))))))</f>
        <v/>
      </c>
      <c r="L1392" s="37" t="str">
        <f>IF(Kundendaten!C1393="","",IF(J1392&lt;0,-1,IF(J1392&gt;Einstellungen!$C$11,0,IF(Kundendaten!K1393&gt;=Einstellungen!$C$24,5,IF(Kundendaten!K1393&gt;=Einstellungen!$C$25,4,IF(Kundendaten!K1393&gt;=Einstellungen!$C$26,3,IF(Kundendaten!K1393&gt;=Einstellungen!$C$27,2,1)))))))</f>
        <v/>
      </c>
      <c r="M1392" s="37" t="str">
        <f>IF(Kundendaten!C1393="","",IF(J1392&lt;0,-1,IF(J1392&gt;Einstellungen!$C$11,0,IF(Kundendaten!L1393&gt;=Einstellungen!$C$32,5,IF(Kundendaten!L1393&gt;=Einstellungen!$C$33,4,IF(Kundendaten!L1393&gt;=Einstellungen!$C$34,3,IF(Kundendaten!L1393&gt;=Einstellungen!$C$35,2,1)))))))</f>
        <v/>
      </c>
      <c r="N1392" s="37" t="str">
        <f>IF(Kundendaten!C1393="","",IF(K1392=-1,"",IF(K1392=0,0,IF(SUM(Einstellungen!$G$15,Einstellungen!$G$24,Einstellungen!$G$32)&lt;&gt;100,"—",ROUND((K1392*Einstellungen!$G$15+L1392*Einstellungen!$G$24+M1392*Einstellungen!$G$32)/100,1)))))</f>
        <v/>
      </c>
      <c r="O1392" s="37" t="str">
        <f>IF(Kundendaten!C1393="","",IF(K1392=-1,"⚠ Datenfehler",IF(K1392=0,"Inaktiv",IF(SUM(Einstellungen!$G$15,Einstellungen!$G$24,Einstellungen!$G$32)&lt;&gt;100,"—",IF(N1392&gt;=4,"Champion",IF(N1392&gt;=3,"Entwicklung",IF(N1392&gt;=2,"Gefährdet","Abwanderung")))))))</f>
        <v/>
      </c>
    </row>
    <row r="1393" spans="2:15" ht="14.25" customHeight="1" x14ac:dyDescent="0.35">
      <c r="B1393" s="37" t="str">
        <f>IF(Kundendaten!C1394="","",Kundendaten!B1394)</f>
        <v/>
      </c>
      <c r="C1393" s="38" t="str">
        <f>IF(Kundendaten!C1394="","",IF(Kundendaten!C1394="","",Kundendaten!C1394))</f>
        <v/>
      </c>
      <c r="D1393" s="38" t="str">
        <f>IF(Kundendaten!C1394="","",IF(Kundendaten!D1394="","",Kundendaten!D1394))</f>
        <v/>
      </c>
      <c r="E1393" s="38" t="str">
        <f>IF(Kundendaten!C1394="","",IF(Kundendaten!E1394="","",Kundendaten!E1394))</f>
        <v/>
      </c>
      <c r="F1393" s="38" t="str">
        <f>IF(Kundendaten!C1394="","",IF(Kundendaten!F1394="","",Kundendaten!F1394))</f>
        <v/>
      </c>
      <c r="G1393" s="37" t="str">
        <f>IF(Kundendaten!C1394="","",IF(Kundendaten!G1394="","",Kundendaten!G1394))</f>
        <v/>
      </c>
      <c r="H1393" s="38" t="str">
        <f>IF(Kundendaten!C1394="","",IF(Kundendaten!H1394="","",Kundendaten!H1394))</f>
        <v/>
      </c>
      <c r="I1393" s="37" t="str">
        <f>IF(Kundendaten!C1394="","",IF(Kundendaten!I1394="","",IF(OR(UPPER(Kundendaten!I1394)="D",UPPER(Kundendaten!I1394)="DE",UPPER(Kundendaten!I1394)="DEU",UPPER(Kundendaten!I1394)="DEUTSCHLAND",UPPER(Kundendaten!I1394)="GERMANY",UPPER(Kundendaten!I1394)="GER"),"",IFERROR(UPPER(VLOOKUP(UPPER(Kundendaten!I1394),Laendercodes!$A:$B,2,FALSE())),UPPER(Kundendaten!I1394)))))</f>
        <v/>
      </c>
      <c r="J1393" s="59" t="str">
        <f>IF(Kundendaten!C1394="","",Einstellungen!$C$9-Kundendaten!J1394)</f>
        <v/>
      </c>
      <c r="K1393" s="37" t="str">
        <f>IF(Kundendaten!C1394="","",IF(J1393&lt;0,-1,IF(J1393&gt;Einstellungen!$C$11,0,IF(J1393&lt;=Einstellungen!$D$15,5,IF(J1393&lt;=Einstellungen!$D$16,4,IF(J1393&lt;=Einstellungen!$D$17,3,IF(J1393&lt;=Einstellungen!$D$18,2,1)))))))</f>
        <v/>
      </c>
      <c r="L1393" s="37" t="str">
        <f>IF(Kundendaten!C1394="","",IF(J1393&lt;0,-1,IF(J1393&gt;Einstellungen!$C$11,0,IF(Kundendaten!K1394&gt;=Einstellungen!$C$24,5,IF(Kundendaten!K1394&gt;=Einstellungen!$C$25,4,IF(Kundendaten!K1394&gt;=Einstellungen!$C$26,3,IF(Kundendaten!K1394&gt;=Einstellungen!$C$27,2,1)))))))</f>
        <v/>
      </c>
      <c r="M1393" s="37" t="str">
        <f>IF(Kundendaten!C1394="","",IF(J1393&lt;0,-1,IF(J1393&gt;Einstellungen!$C$11,0,IF(Kundendaten!L1394&gt;=Einstellungen!$C$32,5,IF(Kundendaten!L1394&gt;=Einstellungen!$C$33,4,IF(Kundendaten!L1394&gt;=Einstellungen!$C$34,3,IF(Kundendaten!L1394&gt;=Einstellungen!$C$35,2,1)))))))</f>
        <v/>
      </c>
      <c r="N1393" s="37" t="str">
        <f>IF(Kundendaten!C1394="","",IF(K1393=-1,"",IF(K1393=0,0,IF(SUM(Einstellungen!$G$15,Einstellungen!$G$24,Einstellungen!$G$32)&lt;&gt;100,"—",ROUND((K1393*Einstellungen!$G$15+L1393*Einstellungen!$G$24+M1393*Einstellungen!$G$32)/100,1)))))</f>
        <v/>
      </c>
      <c r="O1393" s="37" t="str">
        <f>IF(Kundendaten!C1394="","",IF(K1393=-1,"⚠ Datenfehler",IF(K1393=0,"Inaktiv",IF(SUM(Einstellungen!$G$15,Einstellungen!$G$24,Einstellungen!$G$32)&lt;&gt;100,"—",IF(N1393&gt;=4,"Champion",IF(N1393&gt;=3,"Entwicklung",IF(N1393&gt;=2,"Gefährdet","Abwanderung")))))))</f>
        <v/>
      </c>
    </row>
    <row r="1394" spans="2:15" ht="14.25" customHeight="1" x14ac:dyDescent="0.35">
      <c r="B1394" s="37" t="str">
        <f>IF(Kundendaten!C1395="","",Kundendaten!B1395)</f>
        <v/>
      </c>
      <c r="C1394" s="38" t="str">
        <f>IF(Kundendaten!C1395="","",IF(Kundendaten!C1395="","",Kundendaten!C1395))</f>
        <v/>
      </c>
      <c r="D1394" s="38" t="str">
        <f>IF(Kundendaten!C1395="","",IF(Kundendaten!D1395="","",Kundendaten!D1395))</f>
        <v/>
      </c>
      <c r="E1394" s="38" t="str">
        <f>IF(Kundendaten!C1395="","",IF(Kundendaten!E1395="","",Kundendaten!E1395))</f>
        <v/>
      </c>
      <c r="F1394" s="38" t="str">
        <f>IF(Kundendaten!C1395="","",IF(Kundendaten!F1395="","",Kundendaten!F1395))</f>
        <v/>
      </c>
      <c r="G1394" s="37" t="str">
        <f>IF(Kundendaten!C1395="","",IF(Kundendaten!G1395="","",Kundendaten!G1395))</f>
        <v/>
      </c>
      <c r="H1394" s="38" t="str">
        <f>IF(Kundendaten!C1395="","",IF(Kundendaten!H1395="","",Kundendaten!H1395))</f>
        <v/>
      </c>
      <c r="I1394" s="37" t="str">
        <f>IF(Kundendaten!C1395="","",IF(Kundendaten!I1395="","",IF(OR(UPPER(Kundendaten!I1395)="D",UPPER(Kundendaten!I1395)="DE",UPPER(Kundendaten!I1395)="DEU",UPPER(Kundendaten!I1395)="DEUTSCHLAND",UPPER(Kundendaten!I1395)="GERMANY",UPPER(Kundendaten!I1395)="GER"),"",IFERROR(UPPER(VLOOKUP(UPPER(Kundendaten!I1395),Laendercodes!$A:$B,2,FALSE())),UPPER(Kundendaten!I1395)))))</f>
        <v/>
      </c>
      <c r="J1394" s="59" t="str">
        <f>IF(Kundendaten!C1395="","",Einstellungen!$C$9-Kundendaten!J1395)</f>
        <v/>
      </c>
      <c r="K1394" s="37" t="str">
        <f>IF(Kundendaten!C1395="","",IF(J1394&lt;0,-1,IF(J1394&gt;Einstellungen!$C$11,0,IF(J1394&lt;=Einstellungen!$D$15,5,IF(J1394&lt;=Einstellungen!$D$16,4,IF(J1394&lt;=Einstellungen!$D$17,3,IF(J1394&lt;=Einstellungen!$D$18,2,1)))))))</f>
        <v/>
      </c>
      <c r="L1394" s="37" t="str">
        <f>IF(Kundendaten!C1395="","",IF(J1394&lt;0,-1,IF(J1394&gt;Einstellungen!$C$11,0,IF(Kundendaten!K1395&gt;=Einstellungen!$C$24,5,IF(Kundendaten!K1395&gt;=Einstellungen!$C$25,4,IF(Kundendaten!K1395&gt;=Einstellungen!$C$26,3,IF(Kundendaten!K1395&gt;=Einstellungen!$C$27,2,1)))))))</f>
        <v/>
      </c>
      <c r="M1394" s="37" t="str">
        <f>IF(Kundendaten!C1395="","",IF(J1394&lt;0,-1,IF(J1394&gt;Einstellungen!$C$11,0,IF(Kundendaten!L1395&gt;=Einstellungen!$C$32,5,IF(Kundendaten!L1395&gt;=Einstellungen!$C$33,4,IF(Kundendaten!L1395&gt;=Einstellungen!$C$34,3,IF(Kundendaten!L1395&gt;=Einstellungen!$C$35,2,1)))))))</f>
        <v/>
      </c>
      <c r="N1394" s="37" t="str">
        <f>IF(Kundendaten!C1395="","",IF(K1394=-1,"",IF(K1394=0,0,IF(SUM(Einstellungen!$G$15,Einstellungen!$G$24,Einstellungen!$G$32)&lt;&gt;100,"—",ROUND((K1394*Einstellungen!$G$15+L1394*Einstellungen!$G$24+M1394*Einstellungen!$G$32)/100,1)))))</f>
        <v/>
      </c>
      <c r="O1394" s="37" t="str">
        <f>IF(Kundendaten!C1395="","",IF(K1394=-1,"⚠ Datenfehler",IF(K1394=0,"Inaktiv",IF(SUM(Einstellungen!$G$15,Einstellungen!$G$24,Einstellungen!$G$32)&lt;&gt;100,"—",IF(N1394&gt;=4,"Champion",IF(N1394&gt;=3,"Entwicklung",IF(N1394&gt;=2,"Gefährdet","Abwanderung")))))))</f>
        <v/>
      </c>
    </row>
    <row r="1395" spans="2:15" ht="14.25" customHeight="1" x14ac:dyDescent="0.35">
      <c r="B1395" s="37" t="str">
        <f>IF(Kundendaten!C1396="","",Kundendaten!B1396)</f>
        <v/>
      </c>
      <c r="C1395" s="38" t="str">
        <f>IF(Kundendaten!C1396="","",IF(Kundendaten!C1396="","",Kundendaten!C1396))</f>
        <v/>
      </c>
      <c r="D1395" s="38" t="str">
        <f>IF(Kundendaten!C1396="","",IF(Kundendaten!D1396="","",Kundendaten!D1396))</f>
        <v/>
      </c>
      <c r="E1395" s="38" t="str">
        <f>IF(Kundendaten!C1396="","",IF(Kundendaten!E1396="","",Kundendaten!E1396))</f>
        <v/>
      </c>
      <c r="F1395" s="38" t="str">
        <f>IF(Kundendaten!C1396="","",IF(Kundendaten!F1396="","",Kundendaten!F1396))</f>
        <v/>
      </c>
      <c r="G1395" s="37" t="str">
        <f>IF(Kundendaten!C1396="","",IF(Kundendaten!G1396="","",Kundendaten!G1396))</f>
        <v/>
      </c>
      <c r="H1395" s="38" t="str">
        <f>IF(Kundendaten!C1396="","",IF(Kundendaten!H1396="","",Kundendaten!H1396))</f>
        <v/>
      </c>
      <c r="I1395" s="37" t="str">
        <f>IF(Kundendaten!C1396="","",IF(Kundendaten!I1396="","",IF(OR(UPPER(Kundendaten!I1396)="D",UPPER(Kundendaten!I1396)="DE",UPPER(Kundendaten!I1396)="DEU",UPPER(Kundendaten!I1396)="DEUTSCHLAND",UPPER(Kundendaten!I1396)="GERMANY",UPPER(Kundendaten!I1396)="GER"),"",IFERROR(UPPER(VLOOKUP(UPPER(Kundendaten!I1396),Laendercodes!$A:$B,2,FALSE())),UPPER(Kundendaten!I1396)))))</f>
        <v/>
      </c>
      <c r="J1395" s="59" t="str">
        <f>IF(Kundendaten!C1396="","",Einstellungen!$C$9-Kundendaten!J1396)</f>
        <v/>
      </c>
      <c r="K1395" s="37" t="str">
        <f>IF(Kundendaten!C1396="","",IF(J1395&lt;0,-1,IF(J1395&gt;Einstellungen!$C$11,0,IF(J1395&lt;=Einstellungen!$D$15,5,IF(J1395&lt;=Einstellungen!$D$16,4,IF(J1395&lt;=Einstellungen!$D$17,3,IF(J1395&lt;=Einstellungen!$D$18,2,1)))))))</f>
        <v/>
      </c>
      <c r="L1395" s="37" t="str">
        <f>IF(Kundendaten!C1396="","",IF(J1395&lt;0,-1,IF(J1395&gt;Einstellungen!$C$11,0,IF(Kundendaten!K1396&gt;=Einstellungen!$C$24,5,IF(Kundendaten!K1396&gt;=Einstellungen!$C$25,4,IF(Kundendaten!K1396&gt;=Einstellungen!$C$26,3,IF(Kundendaten!K1396&gt;=Einstellungen!$C$27,2,1)))))))</f>
        <v/>
      </c>
      <c r="M1395" s="37" t="str">
        <f>IF(Kundendaten!C1396="","",IF(J1395&lt;0,-1,IF(J1395&gt;Einstellungen!$C$11,0,IF(Kundendaten!L1396&gt;=Einstellungen!$C$32,5,IF(Kundendaten!L1396&gt;=Einstellungen!$C$33,4,IF(Kundendaten!L1396&gt;=Einstellungen!$C$34,3,IF(Kundendaten!L1396&gt;=Einstellungen!$C$35,2,1)))))))</f>
        <v/>
      </c>
      <c r="N1395" s="37" t="str">
        <f>IF(Kundendaten!C1396="","",IF(K1395=-1,"",IF(K1395=0,0,IF(SUM(Einstellungen!$G$15,Einstellungen!$G$24,Einstellungen!$G$32)&lt;&gt;100,"—",ROUND((K1395*Einstellungen!$G$15+L1395*Einstellungen!$G$24+M1395*Einstellungen!$G$32)/100,1)))))</f>
        <v/>
      </c>
      <c r="O1395" s="37" t="str">
        <f>IF(Kundendaten!C1396="","",IF(K1395=-1,"⚠ Datenfehler",IF(K1395=0,"Inaktiv",IF(SUM(Einstellungen!$G$15,Einstellungen!$G$24,Einstellungen!$G$32)&lt;&gt;100,"—",IF(N1395&gt;=4,"Champion",IF(N1395&gt;=3,"Entwicklung",IF(N1395&gt;=2,"Gefährdet","Abwanderung")))))))</f>
        <v/>
      </c>
    </row>
    <row r="1396" spans="2:15" ht="14.25" customHeight="1" x14ac:dyDescent="0.35">
      <c r="B1396" s="37" t="str">
        <f>IF(Kundendaten!C1397="","",Kundendaten!B1397)</f>
        <v/>
      </c>
      <c r="C1396" s="38" t="str">
        <f>IF(Kundendaten!C1397="","",IF(Kundendaten!C1397="","",Kundendaten!C1397))</f>
        <v/>
      </c>
      <c r="D1396" s="38" t="str">
        <f>IF(Kundendaten!C1397="","",IF(Kundendaten!D1397="","",Kundendaten!D1397))</f>
        <v/>
      </c>
      <c r="E1396" s="38" t="str">
        <f>IF(Kundendaten!C1397="","",IF(Kundendaten!E1397="","",Kundendaten!E1397))</f>
        <v/>
      </c>
      <c r="F1396" s="38" t="str">
        <f>IF(Kundendaten!C1397="","",IF(Kundendaten!F1397="","",Kundendaten!F1397))</f>
        <v/>
      </c>
      <c r="G1396" s="37" t="str">
        <f>IF(Kundendaten!C1397="","",IF(Kundendaten!G1397="","",Kundendaten!G1397))</f>
        <v/>
      </c>
      <c r="H1396" s="38" t="str">
        <f>IF(Kundendaten!C1397="","",IF(Kundendaten!H1397="","",Kundendaten!H1397))</f>
        <v/>
      </c>
      <c r="I1396" s="37" t="str">
        <f>IF(Kundendaten!C1397="","",IF(Kundendaten!I1397="","",IF(OR(UPPER(Kundendaten!I1397)="D",UPPER(Kundendaten!I1397)="DE",UPPER(Kundendaten!I1397)="DEU",UPPER(Kundendaten!I1397)="DEUTSCHLAND",UPPER(Kundendaten!I1397)="GERMANY",UPPER(Kundendaten!I1397)="GER"),"",IFERROR(UPPER(VLOOKUP(UPPER(Kundendaten!I1397),Laendercodes!$A:$B,2,FALSE())),UPPER(Kundendaten!I1397)))))</f>
        <v/>
      </c>
      <c r="J1396" s="59" t="str">
        <f>IF(Kundendaten!C1397="","",Einstellungen!$C$9-Kundendaten!J1397)</f>
        <v/>
      </c>
      <c r="K1396" s="37" t="str">
        <f>IF(Kundendaten!C1397="","",IF(J1396&lt;0,-1,IF(J1396&gt;Einstellungen!$C$11,0,IF(J1396&lt;=Einstellungen!$D$15,5,IF(J1396&lt;=Einstellungen!$D$16,4,IF(J1396&lt;=Einstellungen!$D$17,3,IF(J1396&lt;=Einstellungen!$D$18,2,1)))))))</f>
        <v/>
      </c>
      <c r="L1396" s="37" t="str">
        <f>IF(Kundendaten!C1397="","",IF(J1396&lt;0,-1,IF(J1396&gt;Einstellungen!$C$11,0,IF(Kundendaten!K1397&gt;=Einstellungen!$C$24,5,IF(Kundendaten!K1397&gt;=Einstellungen!$C$25,4,IF(Kundendaten!K1397&gt;=Einstellungen!$C$26,3,IF(Kundendaten!K1397&gt;=Einstellungen!$C$27,2,1)))))))</f>
        <v/>
      </c>
      <c r="M1396" s="37" t="str">
        <f>IF(Kundendaten!C1397="","",IF(J1396&lt;0,-1,IF(J1396&gt;Einstellungen!$C$11,0,IF(Kundendaten!L1397&gt;=Einstellungen!$C$32,5,IF(Kundendaten!L1397&gt;=Einstellungen!$C$33,4,IF(Kundendaten!L1397&gt;=Einstellungen!$C$34,3,IF(Kundendaten!L1397&gt;=Einstellungen!$C$35,2,1)))))))</f>
        <v/>
      </c>
      <c r="N1396" s="37" t="str">
        <f>IF(Kundendaten!C1397="","",IF(K1396=-1,"",IF(K1396=0,0,IF(SUM(Einstellungen!$G$15,Einstellungen!$G$24,Einstellungen!$G$32)&lt;&gt;100,"—",ROUND((K1396*Einstellungen!$G$15+L1396*Einstellungen!$G$24+M1396*Einstellungen!$G$32)/100,1)))))</f>
        <v/>
      </c>
      <c r="O1396" s="37" t="str">
        <f>IF(Kundendaten!C1397="","",IF(K1396=-1,"⚠ Datenfehler",IF(K1396=0,"Inaktiv",IF(SUM(Einstellungen!$G$15,Einstellungen!$G$24,Einstellungen!$G$32)&lt;&gt;100,"—",IF(N1396&gt;=4,"Champion",IF(N1396&gt;=3,"Entwicklung",IF(N1396&gt;=2,"Gefährdet","Abwanderung")))))))</f>
        <v/>
      </c>
    </row>
    <row r="1397" spans="2:15" ht="14.25" customHeight="1" x14ac:dyDescent="0.35">
      <c r="B1397" s="37" t="str">
        <f>IF(Kundendaten!C1398="","",Kundendaten!B1398)</f>
        <v/>
      </c>
      <c r="C1397" s="38" t="str">
        <f>IF(Kundendaten!C1398="","",IF(Kundendaten!C1398="","",Kundendaten!C1398))</f>
        <v/>
      </c>
      <c r="D1397" s="38" t="str">
        <f>IF(Kundendaten!C1398="","",IF(Kundendaten!D1398="","",Kundendaten!D1398))</f>
        <v/>
      </c>
      <c r="E1397" s="38" t="str">
        <f>IF(Kundendaten!C1398="","",IF(Kundendaten!E1398="","",Kundendaten!E1398))</f>
        <v/>
      </c>
      <c r="F1397" s="38" t="str">
        <f>IF(Kundendaten!C1398="","",IF(Kundendaten!F1398="","",Kundendaten!F1398))</f>
        <v/>
      </c>
      <c r="G1397" s="37" t="str">
        <f>IF(Kundendaten!C1398="","",IF(Kundendaten!G1398="","",Kundendaten!G1398))</f>
        <v/>
      </c>
      <c r="H1397" s="38" t="str">
        <f>IF(Kundendaten!C1398="","",IF(Kundendaten!H1398="","",Kundendaten!H1398))</f>
        <v/>
      </c>
      <c r="I1397" s="37" t="str">
        <f>IF(Kundendaten!C1398="","",IF(Kundendaten!I1398="","",IF(OR(UPPER(Kundendaten!I1398)="D",UPPER(Kundendaten!I1398)="DE",UPPER(Kundendaten!I1398)="DEU",UPPER(Kundendaten!I1398)="DEUTSCHLAND",UPPER(Kundendaten!I1398)="GERMANY",UPPER(Kundendaten!I1398)="GER"),"",IFERROR(UPPER(VLOOKUP(UPPER(Kundendaten!I1398),Laendercodes!$A:$B,2,FALSE())),UPPER(Kundendaten!I1398)))))</f>
        <v/>
      </c>
      <c r="J1397" s="59" t="str">
        <f>IF(Kundendaten!C1398="","",Einstellungen!$C$9-Kundendaten!J1398)</f>
        <v/>
      </c>
      <c r="K1397" s="37" t="str">
        <f>IF(Kundendaten!C1398="","",IF(J1397&lt;0,-1,IF(J1397&gt;Einstellungen!$C$11,0,IF(J1397&lt;=Einstellungen!$D$15,5,IF(J1397&lt;=Einstellungen!$D$16,4,IF(J1397&lt;=Einstellungen!$D$17,3,IF(J1397&lt;=Einstellungen!$D$18,2,1)))))))</f>
        <v/>
      </c>
      <c r="L1397" s="37" t="str">
        <f>IF(Kundendaten!C1398="","",IF(J1397&lt;0,-1,IF(J1397&gt;Einstellungen!$C$11,0,IF(Kundendaten!K1398&gt;=Einstellungen!$C$24,5,IF(Kundendaten!K1398&gt;=Einstellungen!$C$25,4,IF(Kundendaten!K1398&gt;=Einstellungen!$C$26,3,IF(Kundendaten!K1398&gt;=Einstellungen!$C$27,2,1)))))))</f>
        <v/>
      </c>
      <c r="M1397" s="37" t="str">
        <f>IF(Kundendaten!C1398="","",IF(J1397&lt;0,-1,IF(J1397&gt;Einstellungen!$C$11,0,IF(Kundendaten!L1398&gt;=Einstellungen!$C$32,5,IF(Kundendaten!L1398&gt;=Einstellungen!$C$33,4,IF(Kundendaten!L1398&gt;=Einstellungen!$C$34,3,IF(Kundendaten!L1398&gt;=Einstellungen!$C$35,2,1)))))))</f>
        <v/>
      </c>
      <c r="N1397" s="37" t="str">
        <f>IF(Kundendaten!C1398="","",IF(K1397=-1,"",IF(K1397=0,0,IF(SUM(Einstellungen!$G$15,Einstellungen!$G$24,Einstellungen!$G$32)&lt;&gt;100,"—",ROUND((K1397*Einstellungen!$G$15+L1397*Einstellungen!$G$24+M1397*Einstellungen!$G$32)/100,1)))))</f>
        <v/>
      </c>
      <c r="O1397" s="37" t="str">
        <f>IF(Kundendaten!C1398="","",IF(K1397=-1,"⚠ Datenfehler",IF(K1397=0,"Inaktiv",IF(SUM(Einstellungen!$G$15,Einstellungen!$G$24,Einstellungen!$G$32)&lt;&gt;100,"—",IF(N1397&gt;=4,"Champion",IF(N1397&gt;=3,"Entwicklung",IF(N1397&gt;=2,"Gefährdet","Abwanderung")))))))</f>
        <v/>
      </c>
    </row>
    <row r="1398" spans="2:15" ht="14.25" customHeight="1" x14ac:dyDescent="0.35">
      <c r="B1398" s="37" t="str">
        <f>IF(Kundendaten!C1399="","",Kundendaten!B1399)</f>
        <v/>
      </c>
      <c r="C1398" s="38" t="str">
        <f>IF(Kundendaten!C1399="","",IF(Kundendaten!C1399="","",Kundendaten!C1399))</f>
        <v/>
      </c>
      <c r="D1398" s="38" t="str">
        <f>IF(Kundendaten!C1399="","",IF(Kundendaten!D1399="","",Kundendaten!D1399))</f>
        <v/>
      </c>
      <c r="E1398" s="38" t="str">
        <f>IF(Kundendaten!C1399="","",IF(Kundendaten!E1399="","",Kundendaten!E1399))</f>
        <v/>
      </c>
      <c r="F1398" s="38" t="str">
        <f>IF(Kundendaten!C1399="","",IF(Kundendaten!F1399="","",Kundendaten!F1399))</f>
        <v/>
      </c>
      <c r="G1398" s="37" t="str">
        <f>IF(Kundendaten!C1399="","",IF(Kundendaten!G1399="","",Kundendaten!G1399))</f>
        <v/>
      </c>
      <c r="H1398" s="38" t="str">
        <f>IF(Kundendaten!C1399="","",IF(Kundendaten!H1399="","",Kundendaten!H1399))</f>
        <v/>
      </c>
      <c r="I1398" s="37" t="str">
        <f>IF(Kundendaten!C1399="","",IF(Kundendaten!I1399="","",IF(OR(UPPER(Kundendaten!I1399)="D",UPPER(Kundendaten!I1399)="DE",UPPER(Kundendaten!I1399)="DEU",UPPER(Kundendaten!I1399)="DEUTSCHLAND",UPPER(Kundendaten!I1399)="GERMANY",UPPER(Kundendaten!I1399)="GER"),"",IFERROR(UPPER(VLOOKUP(UPPER(Kundendaten!I1399),Laendercodes!$A:$B,2,FALSE())),UPPER(Kundendaten!I1399)))))</f>
        <v/>
      </c>
      <c r="J1398" s="59" t="str">
        <f>IF(Kundendaten!C1399="","",Einstellungen!$C$9-Kundendaten!J1399)</f>
        <v/>
      </c>
      <c r="K1398" s="37" t="str">
        <f>IF(Kundendaten!C1399="","",IF(J1398&lt;0,-1,IF(J1398&gt;Einstellungen!$C$11,0,IF(J1398&lt;=Einstellungen!$D$15,5,IF(J1398&lt;=Einstellungen!$D$16,4,IF(J1398&lt;=Einstellungen!$D$17,3,IF(J1398&lt;=Einstellungen!$D$18,2,1)))))))</f>
        <v/>
      </c>
      <c r="L1398" s="37" t="str">
        <f>IF(Kundendaten!C1399="","",IF(J1398&lt;0,-1,IF(J1398&gt;Einstellungen!$C$11,0,IF(Kundendaten!K1399&gt;=Einstellungen!$C$24,5,IF(Kundendaten!K1399&gt;=Einstellungen!$C$25,4,IF(Kundendaten!K1399&gt;=Einstellungen!$C$26,3,IF(Kundendaten!K1399&gt;=Einstellungen!$C$27,2,1)))))))</f>
        <v/>
      </c>
      <c r="M1398" s="37" t="str">
        <f>IF(Kundendaten!C1399="","",IF(J1398&lt;0,-1,IF(J1398&gt;Einstellungen!$C$11,0,IF(Kundendaten!L1399&gt;=Einstellungen!$C$32,5,IF(Kundendaten!L1399&gt;=Einstellungen!$C$33,4,IF(Kundendaten!L1399&gt;=Einstellungen!$C$34,3,IF(Kundendaten!L1399&gt;=Einstellungen!$C$35,2,1)))))))</f>
        <v/>
      </c>
      <c r="N1398" s="37" t="str">
        <f>IF(Kundendaten!C1399="","",IF(K1398=-1,"",IF(K1398=0,0,IF(SUM(Einstellungen!$G$15,Einstellungen!$G$24,Einstellungen!$G$32)&lt;&gt;100,"—",ROUND((K1398*Einstellungen!$G$15+L1398*Einstellungen!$G$24+M1398*Einstellungen!$G$32)/100,1)))))</f>
        <v/>
      </c>
      <c r="O1398" s="37" t="str">
        <f>IF(Kundendaten!C1399="","",IF(K1398=-1,"⚠ Datenfehler",IF(K1398=0,"Inaktiv",IF(SUM(Einstellungen!$G$15,Einstellungen!$G$24,Einstellungen!$G$32)&lt;&gt;100,"—",IF(N1398&gt;=4,"Champion",IF(N1398&gt;=3,"Entwicklung",IF(N1398&gt;=2,"Gefährdet","Abwanderung")))))))</f>
        <v/>
      </c>
    </row>
    <row r="1399" spans="2:15" ht="14.25" customHeight="1" x14ac:dyDescent="0.35">
      <c r="B1399" s="37" t="str">
        <f>IF(Kundendaten!C1400="","",Kundendaten!B1400)</f>
        <v/>
      </c>
      <c r="C1399" s="38" t="str">
        <f>IF(Kundendaten!C1400="","",IF(Kundendaten!C1400="","",Kundendaten!C1400))</f>
        <v/>
      </c>
      <c r="D1399" s="38" t="str">
        <f>IF(Kundendaten!C1400="","",IF(Kundendaten!D1400="","",Kundendaten!D1400))</f>
        <v/>
      </c>
      <c r="E1399" s="38" t="str">
        <f>IF(Kundendaten!C1400="","",IF(Kundendaten!E1400="","",Kundendaten!E1400))</f>
        <v/>
      </c>
      <c r="F1399" s="38" t="str">
        <f>IF(Kundendaten!C1400="","",IF(Kundendaten!F1400="","",Kundendaten!F1400))</f>
        <v/>
      </c>
      <c r="G1399" s="37" t="str">
        <f>IF(Kundendaten!C1400="","",IF(Kundendaten!G1400="","",Kundendaten!G1400))</f>
        <v/>
      </c>
      <c r="H1399" s="38" t="str">
        <f>IF(Kundendaten!C1400="","",IF(Kundendaten!H1400="","",Kundendaten!H1400))</f>
        <v/>
      </c>
      <c r="I1399" s="37" t="str">
        <f>IF(Kundendaten!C1400="","",IF(Kundendaten!I1400="","",IF(OR(UPPER(Kundendaten!I1400)="D",UPPER(Kundendaten!I1400)="DE",UPPER(Kundendaten!I1400)="DEU",UPPER(Kundendaten!I1400)="DEUTSCHLAND",UPPER(Kundendaten!I1400)="GERMANY",UPPER(Kundendaten!I1400)="GER"),"",IFERROR(UPPER(VLOOKUP(UPPER(Kundendaten!I1400),Laendercodes!$A:$B,2,FALSE())),UPPER(Kundendaten!I1400)))))</f>
        <v/>
      </c>
      <c r="J1399" s="59" t="str">
        <f>IF(Kundendaten!C1400="","",Einstellungen!$C$9-Kundendaten!J1400)</f>
        <v/>
      </c>
      <c r="K1399" s="37" t="str">
        <f>IF(Kundendaten!C1400="","",IF(J1399&lt;0,-1,IF(J1399&gt;Einstellungen!$C$11,0,IF(J1399&lt;=Einstellungen!$D$15,5,IF(J1399&lt;=Einstellungen!$D$16,4,IF(J1399&lt;=Einstellungen!$D$17,3,IF(J1399&lt;=Einstellungen!$D$18,2,1)))))))</f>
        <v/>
      </c>
      <c r="L1399" s="37" t="str">
        <f>IF(Kundendaten!C1400="","",IF(J1399&lt;0,-1,IF(J1399&gt;Einstellungen!$C$11,0,IF(Kundendaten!K1400&gt;=Einstellungen!$C$24,5,IF(Kundendaten!K1400&gt;=Einstellungen!$C$25,4,IF(Kundendaten!K1400&gt;=Einstellungen!$C$26,3,IF(Kundendaten!K1400&gt;=Einstellungen!$C$27,2,1)))))))</f>
        <v/>
      </c>
      <c r="M1399" s="37" t="str">
        <f>IF(Kundendaten!C1400="","",IF(J1399&lt;0,-1,IF(J1399&gt;Einstellungen!$C$11,0,IF(Kundendaten!L1400&gt;=Einstellungen!$C$32,5,IF(Kundendaten!L1400&gt;=Einstellungen!$C$33,4,IF(Kundendaten!L1400&gt;=Einstellungen!$C$34,3,IF(Kundendaten!L1400&gt;=Einstellungen!$C$35,2,1)))))))</f>
        <v/>
      </c>
      <c r="N1399" s="37" t="str">
        <f>IF(Kundendaten!C1400="","",IF(K1399=-1,"",IF(K1399=0,0,IF(SUM(Einstellungen!$G$15,Einstellungen!$G$24,Einstellungen!$G$32)&lt;&gt;100,"—",ROUND((K1399*Einstellungen!$G$15+L1399*Einstellungen!$G$24+M1399*Einstellungen!$G$32)/100,1)))))</f>
        <v/>
      </c>
      <c r="O1399" s="37" t="str">
        <f>IF(Kundendaten!C1400="","",IF(K1399=-1,"⚠ Datenfehler",IF(K1399=0,"Inaktiv",IF(SUM(Einstellungen!$G$15,Einstellungen!$G$24,Einstellungen!$G$32)&lt;&gt;100,"—",IF(N1399&gt;=4,"Champion",IF(N1399&gt;=3,"Entwicklung",IF(N1399&gt;=2,"Gefährdet","Abwanderung")))))))</f>
        <v/>
      </c>
    </row>
    <row r="1400" spans="2:15" ht="14.25" customHeight="1" x14ac:dyDescent="0.35">
      <c r="B1400" s="37" t="str">
        <f>IF(Kundendaten!C1401="","",Kundendaten!B1401)</f>
        <v/>
      </c>
      <c r="C1400" s="38" t="str">
        <f>IF(Kundendaten!C1401="","",IF(Kundendaten!C1401="","",Kundendaten!C1401))</f>
        <v/>
      </c>
      <c r="D1400" s="38" t="str">
        <f>IF(Kundendaten!C1401="","",IF(Kundendaten!D1401="","",Kundendaten!D1401))</f>
        <v/>
      </c>
      <c r="E1400" s="38" t="str">
        <f>IF(Kundendaten!C1401="","",IF(Kundendaten!E1401="","",Kundendaten!E1401))</f>
        <v/>
      </c>
      <c r="F1400" s="38" t="str">
        <f>IF(Kundendaten!C1401="","",IF(Kundendaten!F1401="","",Kundendaten!F1401))</f>
        <v/>
      </c>
      <c r="G1400" s="37" t="str">
        <f>IF(Kundendaten!C1401="","",IF(Kundendaten!G1401="","",Kundendaten!G1401))</f>
        <v/>
      </c>
      <c r="H1400" s="38" t="str">
        <f>IF(Kundendaten!C1401="","",IF(Kundendaten!H1401="","",Kundendaten!H1401))</f>
        <v/>
      </c>
      <c r="I1400" s="37" t="str">
        <f>IF(Kundendaten!C1401="","",IF(Kundendaten!I1401="","",IF(OR(UPPER(Kundendaten!I1401)="D",UPPER(Kundendaten!I1401)="DE",UPPER(Kundendaten!I1401)="DEU",UPPER(Kundendaten!I1401)="DEUTSCHLAND",UPPER(Kundendaten!I1401)="GERMANY",UPPER(Kundendaten!I1401)="GER"),"",IFERROR(UPPER(VLOOKUP(UPPER(Kundendaten!I1401),Laendercodes!$A:$B,2,FALSE())),UPPER(Kundendaten!I1401)))))</f>
        <v/>
      </c>
      <c r="J1400" s="59" t="str">
        <f>IF(Kundendaten!C1401="","",Einstellungen!$C$9-Kundendaten!J1401)</f>
        <v/>
      </c>
      <c r="K1400" s="37" t="str">
        <f>IF(Kundendaten!C1401="","",IF(J1400&lt;0,-1,IF(J1400&gt;Einstellungen!$C$11,0,IF(J1400&lt;=Einstellungen!$D$15,5,IF(J1400&lt;=Einstellungen!$D$16,4,IF(J1400&lt;=Einstellungen!$D$17,3,IF(J1400&lt;=Einstellungen!$D$18,2,1)))))))</f>
        <v/>
      </c>
      <c r="L1400" s="37" t="str">
        <f>IF(Kundendaten!C1401="","",IF(J1400&lt;0,-1,IF(J1400&gt;Einstellungen!$C$11,0,IF(Kundendaten!K1401&gt;=Einstellungen!$C$24,5,IF(Kundendaten!K1401&gt;=Einstellungen!$C$25,4,IF(Kundendaten!K1401&gt;=Einstellungen!$C$26,3,IF(Kundendaten!K1401&gt;=Einstellungen!$C$27,2,1)))))))</f>
        <v/>
      </c>
      <c r="M1400" s="37" t="str">
        <f>IF(Kundendaten!C1401="","",IF(J1400&lt;0,-1,IF(J1400&gt;Einstellungen!$C$11,0,IF(Kundendaten!L1401&gt;=Einstellungen!$C$32,5,IF(Kundendaten!L1401&gt;=Einstellungen!$C$33,4,IF(Kundendaten!L1401&gt;=Einstellungen!$C$34,3,IF(Kundendaten!L1401&gt;=Einstellungen!$C$35,2,1)))))))</f>
        <v/>
      </c>
      <c r="N1400" s="37" t="str">
        <f>IF(Kundendaten!C1401="","",IF(K1400=-1,"",IF(K1400=0,0,IF(SUM(Einstellungen!$G$15,Einstellungen!$G$24,Einstellungen!$G$32)&lt;&gt;100,"—",ROUND((K1400*Einstellungen!$G$15+L1400*Einstellungen!$G$24+M1400*Einstellungen!$G$32)/100,1)))))</f>
        <v/>
      </c>
      <c r="O1400" s="37" t="str">
        <f>IF(Kundendaten!C1401="","",IF(K1400=-1,"⚠ Datenfehler",IF(K1400=0,"Inaktiv",IF(SUM(Einstellungen!$G$15,Einstellungen!$G$24,Einstellungen!$G$32)&lt;&gt;100,"—",IF(N1400&gt;=4,"Champion",IF(N1400&gt;=3,"Entwicklung",IF(N1400&gt;=2,"Gefährdet","Abwanderung")))))))</f>
        <v/>
      </c>
    </row>
    <row r="1401" spans="2:15" ht="14.25" customHeight="1" x14ac:dyDescent="0.35">
      <c r="B1401" s="37" t="str">
        <f>IF(Kundendaten!C1402="","",Kundendaten!B1402)</f>
        <v/>
      </c>
      <c r="C1401" s="38" t="str">
        <f>IF(Kundendaten!C1402="","",IF(Kundendaten!C1402="","",Kundendaten!C1402))</f>
        <v/>
      </c>
      <c r="D1401" s="38" t="str">
        <f>IF(Kundendaten!C1402="","",IF(Kundendaten!D1402="","",Kundendaten!D1402))</f>
        <v/>
      </c>
      <c r="E1401" s="38" t="str">
        <f>IF(Kundendaten!C1402="","",IF(Kundendaten!E1402="","",Kundendaten!E1402))</f>
        <v/>
      </c>
      <c r="F1401" s="38" t="str">
        <f>IF(Kundendaten!C1402="","",IF(Kundendaten!F1402="","",Kundendaten!F1402))</f>
        <v/>
      </c>
      <c r="G1401" s="37" t="str">
        <f>IF(Kundendaten!C1402="","",IF(Kundendaten!G1402="","",Kundendaten!G1402))</f>
        <v/>
      </c>
      <c r="H1401" s="38" t="str">
        <f>IF(Kundendaten!C1402="","",IF(Kundendaten!H1402="","",Kundendaten!H1402))</f>
        <v/>
      </c>
      <c r="I1401" s="37" t="str">
        <f>IF(Kundendaten!C1402="","",IF(Kundendaten!I1402="","",IF(OR(UPPER(Kundendaten!I1402)="D",UPPER(Kundendaten!I1402)="DE",UPPER(Kundendaten!I1402)="DEU",UPPER(Kundendaten!I1402)="DEUTSCHLAND",UPPER(Kundendaten!I1402)="GERMANY",UPPER(Kundendaten!I1402)="GER"),"",IFERROR(UPPER(VLOOKUP(UPPER(Kundendaten!I1402),Laendercodes!$A:$B,2,FALSE())),UPPER(Kundendaten!I1402)))))</f>
        <v/>
      </c>
      <c r="J1401" s="59" t="str">
        <f>IF(Kundendaten!C1402="","",Einstellungen!$C$9-Kundendaten!J1402)</f>
        <v/>
      </c>
      <c r="K1401" s="37" t="str">
        <f>IF(Kundendaten!C1402="","",IF(J1401&lt;0,-1,IF(J1401&gt;Einstellungen!$C$11,0,IF(J1401&lt;=Einstellungen!$D$15,5,IF(J1401&lt;=Einstellungen!$D$16,4,IF(J1401&lt;=Einstellungen!$D$17,3,IF(J1401&lt;=Einstellungen!$D$18,2,1)))))))</f>
        <v/>
      </c>
      <c r="L1401" s="37" t="str">
        <f>IF(Kundendaten!C1402="","",IF(J1401&lt;0,-1,IF(J1401&gt;Einstellungen!$C$11,0,IF(Kundendaten!K1402&gt;=Einstellungen!$C$24,5,IF(Kundendaten!K1402&gt;=Einstellungen!$C$25,4,IF(Kundendaten!K1402&gt;=Einstellungen!$C$26,3,IF(Kundendaten!K1402&gt;=Einstellungen!$C$27,2,1)))))))</f>
        <v/>
      </c>
      <c r="M1401" s="37" t="str">
        <f>IF(Kundendaten!C1402="","",IF(J1401&lt;0,-1,IF(J1401&gt;Einstellungen!$C$11,0,IF(Kundendaten!L1402&gt;=Einstellungen!$C$32,5,IF(Kundendaten!L1402&gt;=Einstellungen!$C$33,4,IF(Kundendaten!L1402&gt;=Einstellungen!$C$34,3,IF(Kundendaten!L1402&gt;=Einstellungen!$C$35,2,1)))))))</f>
        <v/>
      </c>
      <c r="N1401" s="37" t="str">
        <f>IF(Kundendaten!C1402="","",IF(K1401=-1,"",IF(K1401=0,0,IF(SUM(Einstellungen!$G$15,Einstellungen!$G$24,Einstellungen!$G$32)&lt;&gt;100,"—",ROUND((K1401*Einstellungen!$G$15+L1401*Einstellungen!$G$24+M1401*Einstellungen!$G$32)/100,1)))))</f>
        <v/>
      </c>
      <c r="O1401" s="37" t="str">
        <f>IF(Kundendaten!C1402="","",IF(K1401=-1,"⚠ Datenfehler",IF(K1401=0,"Inaktiv",IF(SUM(Einstellungen!$G$15,Einstellungen!$G$24,Einstellungen!$G$32)&lt;&gt;100,"—",IF(N1401&gt;=4,"Champion",IF(N1401&gt;=3,"Entwicklung",IF(N1401&gt;=2,"Gefährdet","Abwanderung")))))))</f>
        <v/>
      </c>
    </row>
    <row r="1402" spans="2:15" ht="14.25" customHeight="1" x14ac:dyDescent="0.35">
      <c r="B1402" s="37" t="str">
        <f>IF(Kundendaten!C1403="","",Kundendaten!B1403)</f>
        <v/>
      </c>
      <c r="C1402" s="38" t="str">
        <f>IF(Kundendaten!C1403="","",IF(Kundendaten!C1403="","",Kundendaten!C1403))</f>
        <v/>
      </c>
      <c r="D1402" s="38" t="str">
        <f>IF(Kundendaten!C1403="","",IF(Kundendaten!D1403="","",Kundendaten!D1403))</f>
        <v/>
      </c>
      <c r="E1402" s="38" t="str">
        <f>IF(Kundendaten!C1403="","",IF(Kundendaten!E1403="","",Kundendaten!E1403))</f>
        <v/>
      </c>
      <c r="F1402" s="38" t="str">
        <f>IF(Kundendaten!C1403="","",IF(Kundendaten!F1403="","",Kundendaten!F1403))</f>
        <v/>
      </c>
      <c r="G1402" s="37" t="str">
        <f>IF(Kundendaten!C1403="","",IF(Kundendaten!G1403="","",Kundendaten!G1403))</f>
        <v/>
      </c>
      <c r="H1402" s="38" t="str">
        <f>IF(Kundendaten!C1403="","",IF(Kundendaten!H1403="","",Kundendaten!H1403))</f>
        <v/>
      </c>
      <c r="I1402" s="37" t="str">
        <f>IF(Kundendaten!C1403="","",IF(Kundendaten!I1403="","",IF(OR(UPPER(Kundendaten!I1403)="D",UPPER(Kundendaten!I1403)="DE",UPPER(Kundendaten!I1403)="DEU",UPPER(Kundendaten!I1403)="DEUTSCHLAND",UPPER(Kundendaten!I1403)="GERMANY",UPPER(Kundendaten!I1403)="GER"),"",IFERROR(UPPER(VLOOKUP(UPPER(Kundendaten!I1403),Laendercodes!$A:$B,2,FALSE())),UPPER(Kundendaten!I1403)))))</f>
        <v/>
      </c>
      <c r="J1402" s="59" t="str">
        <f>IF(Kundendaten!C1403="","",Einstellungen!$C$9-Kundendaten!J1403)</f>
        <v/>
      </c>
      <c r="K1402" s="37" t="str">
        <f>IF(Kundendaten!C1403="","",IF(J1402&lt;0,-1,IF(J1402&gt;Einstellungen!$C$11,0,IF(J1402&lt;=Einstellungen!$D$15,5,IF(J1402&lt;=Einstellungen!$D$16,4,IF(J1402&lt;=Einstellungen!$D$17,3,IF(J1402&lt;=Einstellungen!$D$18,2,1)))))))</f>
        <v/>
      </c>
      <c r="L1402" s="37" t="str">
        <f>IF(Kundendaten!C1403="","",IF(J1402&lt;0,-1,IF(J1402&gt;Einstellungen!$C$11,0,IF(Kundendaten!K1403&gt;=Einstellungen!$C$24,5,IF(Kundendaten!K1403&gt;=Einstellungen!$C$25,4,IF(Kundendaten!K1403&gt;=Einstellungen!$C$26,3,IF(Kundendaten!K1403&gt;=Einstellungen!$C$27,2,1)))))))</f>
        <v/>
      </c>
      <c r="M1402" s="37" t="str">
        <f>IF(Kundendaten!C1403="","",IF(J1402&lt;0,-1,IF(J1402&gt;Einstellungen!$C$11,0,IF(Kundendaten!L1403&gt;=Einstellungen!$C$32,5,IF(Kundendaten!L1403&gt;=Einstellungen!$C$33,4,IF(Kundendaten!L1403&gt;=Einstellungen!$C$34,3,IF(Kundendaten!L1403&gt;=Einstellungen!$C$35,2,1)))))))</f>
        <v/>
      </c>
      <c r="N1402" s="37" t="str">
        <f>IF(Kundendaten!C1403="","",IF(K1402=-1,"",IF(K1402=0,0,IF(SUM(Einstellungen!$G$15,Einstellungen!$G$24,Einstellungen!$G$32)&lt;&gt;100,"—",ROUND((K1402*Einstellungen!$G$15+L1402*Einstellungen!$G$24+M1402*Einstellungen!$G$32)/100,1)))))</f>
        <v/>
      </c>
      <c r="O1402" s="37" t="str">
        <f>IF(Kundendaten!C1403="","",IF(K1402=-1,"⚠ Datenfehler",IF(K1402=0,"Inaktiv",IF(SUM(Einstellungen!$G$15,Einstellungen!$G$24,Einstellungen!$G$32)&lt;&gt;100,"—",IF(N1402&gt;=4,"Champion",IF(N1402&gt;=3,"Entwicklung",IF(N1402&gt;=2,"Gefährdet","Abwanderung")))))))</f>
        <v/>
      </c>
    </row>
    <row r="1403" spans="2:15" ht="14.25" customHeight="1" x14ac:dyDescent="0.35">
      <c r="B1403" s="37" t="str">
        <f>IF(Kundendaten!C1404="","",Kundendaten!B1404)</f>
        <v/>
      </c>
      <c r="C1403" s="38" t="str">
        <f>IF(Kundendaten!C1404="","",IF(Kundendaten!C1404="","",Kundendaten!C1404))</f>
        <v/>
      </c>
      <c r="D1403" s="38" t="str">
        <f>IF(Kundendaten!C1404="","",IF(Kundendaten!D1404="","",Kundendaten!D1404))</f>
        <v/>
      </c>
      <c r="E1403" s="38" t="str">
        <f>IF(Kundendaten!C1404="","",IF(Kundendaten!E1404="","",Kundendaten!E1404))</f>
        <v/>
      </c>
      <c r="F1403" s="38" t="str">
        <f>IF(Kundendaten!C1404="","",IF(Kundendaten!F1404="","",Kundendaten!F1404))</f>
        <v/>
      </c>
      <c r="G1403" s="37" t="str">
        <f>IF(Kundendaten!C1404="","",IF(Kundendaten!G1404="","",Kundendaten!G1404))</f>
        <v/>
      </c>
      <c r="H1403" s="38" t="str">
        <f>IF(Kundendaten!C1404="","",IF(Kundendaten!H1404="","",Kundendaten!H1404))</f>
        <v/>
      </c>
      <c r="I1403" s="37" t="str">
        <f>IF(Kundendaten!C1404="","",IF(Kundendaten!I1404="","",IF(OR(UPPER(Kundendaten!I1404)="D",UPPER(Kundendaten!I1404)="DE",UPPER(Kundendaten!I1404)="DEU",UPPER(Kundendaten!I1404)="DEUTSCHLAND",UPPER(Kundendaten!I1404)="GERMANY",UPPER(Kundendaten!I1404)="GER"),"",IFERROR(UPPER(VLOOKUP(UPPER(Kundendaten!I1404),Laendercodes!$A:$B,2,FALSE())),UPPER(Kundendaten!I1404)))))</f>
        <v/>
      </c>
      <c r="J1403" s="59" t="str">
        <f>IF(Kundendaten!C1404="","",Einstellungen!$C$9-Kundendaten!J1404)</f>
        <v/>
      </c>
      <c r="K1403" s="37" t="str">
        <f>IF(Kundendaten!C1404="","",IF(J1403&lt;0,-1,IF(J1403&gt;Einstellungen!$C$11,0,IF(J1403&lt;=Einstellungen!$D$15,5,IF(J1403&lt;=Einstellungen!$D$16,4,IF(J1403&lt;=Einstellungen!$D$17,3,IF(J1403&lt;=Einstellungen!$D$18,2,1)))))))</f>
        <v/>
      </c>
      <c r="L1403" s="37" t="str">
        <f>IF(Kundendaten!C1404="","",IF(J1403&lt;0,-1,IF(J1403&gt;Einstellungen!$C$11,0,IF(Kundendaten!K1404&gt;=Einstellungen!$C$24,5,IF(Kundendaten!K1404&gt;=Einstellungen!$C$25,4,IF(Kundendaten!K1404&gt;=Einstellungen!$C$26,3,IF(Kundendaten!K1404&gt;=Einstellungen!$C$27,2,1)))))))</f>
        <v/>
      </c>
      <c r="M1403" s="37" t="str">
        <f>IF(Kundendaten!C1404="","",IF(J1403&lt;0,-1,IF(J1403&gt;Einstellungen!$C$11,0,IF(Kundendaten!L1404&gt;=Einstellungen!$C$32,5,IF(Kundendaten!L1404&gt;=Einstellungen!$C$33,4,IF(Kundendaten!L1404&gt;=Einstellungen!$C$34,3,IF(Kundendaten!L1404&gt;=Einstellungen!$C$35,2,1)))))))</f>
        <v/>
      </c>
      <c r="N1403" s="37" t="str">
        <f>IF(Kundendaten!C1404="","",IF(K1403=-1,"",IF(K1403=0,0,IF(SUM(Einstellungen!$G$15,Einstellungen!$G$24,Einstellungen!$G$32)&lt;&gt;100,"—",ROUND((K1403*Einstellungen!$G$15+L1403*Einstellungen!$G$24+M1403*Einstellungen!$G$32)/100,1)))))</f>
        <v/>
      </c>
      <c r="O1403" s="37" t="str">
        <f>IF(Kundendaten!C1404="","",IF(K1403=-1,"⚠ Datenfehler",IF(K1403=0,"Inaktiv",IF(SUM(Einstellungen!$G$15,Einstellungen!$G$24,Einstellungen!$G$32)&lt;&gt;100,"—",IF(N1403&gt;=4,"Champion",IF(N1403&gt;=3,"Entwicklung",IF(N1403&gt;=2,"Gefährdet","Abwanderung")))))))</f>
        <v/>
      </c>
    </row>
    <row r="1404" spans="2:15" ht="14.25" customHeight="1" x14ac:dyDescent="0.35">
      <c r="B1404" s="37" t="str">
        <f>IF(Kundendaten!C1405="","",Kundendaten!B1405)</f>
        <v/>
      </c>
      <c r="C1404" s="38" t="str">
        <f>IF(Kundendaten!C1405="","",IF(Kundendaten!C1405="","",Kundendaten!C1405))</f>
        <v/>
      </c>
      <c r="D1404" s="38" t="str">
        <f>IF(Kundendaten!C1405="","",IF(Kundendaten!D1405="","",Kundendaten!D1405))</f>
        <v/>
      </c>
      <c r="E1404" s="38" t="str">
        <f>IF(Kundendaten!C1405="","",IF(Kundendaten!E1405="","",Kundendaten!E1405))</f>
        <v/>
      </c>
      <c r="F1404" s="38" t="str">
        <f>IF(Kundendaten!C1405="","",IF(Kundendaten!F1405="","",Kundendaten!F1405))</f>
        <v/>
      </c>
      <c r="G1404" s="37" t="str">
        <f>IF(Kundendaten!C1405="","",IF(Kundendaten!G1405="","",Kundendaten!G1405))</f>
        <v/>
      </c>
      <c r="H1404" s="38" t="str">
        <f>IF(Kundendaten!C1405="","",IF(Kundendaten!H1405="","",Kundendaten!H1405))</f>
        <v/>
      </c>
      <c r="I1404" s="37" t="str">
        <f>IF(Kundendaten!C1405="","",IF(Kundendaten!I1405="","",IF(OR(UPPER(Kundendaten!I1405)="D",UPPER(Kundendaten!I1405)="DE",UPPER(Kundendaten!I1405)="DEU",UPPER(Kundendaten!I1405)="DEUTSCHLAND",UPPER(Kundendaten!I1405)="GERMANY",UPPER(Kundendaten!I1405)="GER"),"",IFERROR(UPPER(VLOOKUP(UPPER(Kundendaten!I1405),Laendercodes!$A:$B,2,FALSE())),UPPER(Kundendaten!I1405)))))</f>
        <v/>
      </c>
      <c r="J1404" s="59" t="str">
        <f>IF(Kundendaten!C1405="","",Einstellungen!$C$9-Kundendaten!J1405)</f>
        <v/>
      </c>
      <c r="K1404" s="37" t="str">
        <f>IF(Kundendaten!C1405="","",IF(J1404&lt;0,-1,IF(J1404&gt;Einstellungen!$C$11,0,IF(J1404&lt;=Einstellungen!$D$15,5,IF(J1404&lt;=Einstellungen!$D$16,4,IF(J1404&lt;=Einstellungen!$D$17,3,IF(J1404&lt;=Einstellungen!$D$18,2,1)))))))</f>
        <v/>
      </c>
      <c r="L1404" s="37" t="str">
        <f>IF(Kundendaten!C1405="","",IF(J1404&lt;0,-1,IF(J1404&gt;Einstellungen!$C$11,0,IF(Kundendaten!K1405&gt;=Einstellungen!$C$24,5,IF(Kundendaten!K1405&gt;=Einstellungen!$C$25,4,IF(Kundendaten!K1405&gt;=Einstellungen!$C$26,3,IF(Kundendaten!K1405&gt;=Einstellungen!$C$27,2,1)))))))</f>
        <v/>
      </c>
      <c r="M1404" s="37" t="str">
        <f>IF(Kundendaten!C1405="","",IF(J1404&lt;0,-1,IF(J1404&gt;Einstellungen!$C$11,0,IF(Kundendaten!L1405&gt;=Einstellungen!$C$32,5,IF(Kundendaten!L1405&gt;=Einstellungen!$C$33,4,IF(Kundendaten!L1405&gt;=Einstellungen!$C$34,3,IF(Kundendaten!L1405&gt;=Einstellungen!$C$35,2,1)))))))</f>
        <v/>
      </c>
      <c r="N1404" s="37" t="str">
        <f>IF(Kundendaten!C1405="","",IF(K1404=-1,"",IF(K1404=0,0,IF(SUM(Einstellungen!$G$15,Einstellungen!$G$24,Einstellungen!$G$32)&lt;&gt;100,"—",ROUND((K1404*Einstellungen!$G$15+L1404*Einstellungen!$G$24+M1404*Einstellungen!$G$32)/100,1)))))</f>
        <v/>
      </c>
      <c r="O1404" s="37" t="str">
        <f>IF(Kundendaten!C1405="","",IF(K1404=-1,"⚠ Datenfehler",IF(K1404=0,"Inaktiv",IF(SUM(Einstellungen!$G$15,Einstellungen!$G$24,Einstellungen!$G$32)&lt;&gt;100,"—",IF(N1404&gt;=4,"Champion",IF(N1404&gt;=3,"Entwicklung",IF(N1404&gt;=2,"Gefährdet","Abwanderung")))))))</f>
        <v/>
      </c>
    </row>
    <row r="1405" spans="2:15" ht="14.25" customHeight="1" x14ac:dyDescent="0.35">
      <c r="B1405" s="37" t="str">
        <f>IF(Kundendaten!C1406="","",Kundendaten!B1406)</f>
        <v/>
      </c>
      <c r="C1405" s="38" t="str">
        <f>IF(Kundendaten!C1406="","",IF(Kundendaten!C1406="","",Kundendaten!C1406))</f>
        <v/>
      </c>
      <c r="D1405" s="38" t="str">
        <f>IF(Kundendaten!C1406="","",IF(Kundendaten!D1406="","",Kundendaten!D1406))</f>
        <v/>
      </c>
      <c r="E1405" s="38" t="str">
        <f>IF(Kundendaten!C1406="","",IF(Kundendaten!E1406="","",Kundendaten!E1406))</f>
        <v/>
      </c>
      <c r="F1405" s="38" t="str">
        <f>IF(Kundendaten!C1406="","",IF(Kundendaten!F1406="","",Kundendaten!F1406))</f>
        <v/>
      </c>
      <c r="G1405" s="37" t="str">
        <f>IF(Kundendaten!C1406="","",IF(Kundendaten!G1406="","",Kundendaten!G1406))</f>
        <v/>
      </c>
      <c r="H1405" s="38" t="str">
        <f>IF(Kundendaten!C1406="","",IF(Kundendaten!H1406="","",Kundendaten!H1406))</f>
        <v/>
      </c>
      <c r="I1405" s="37" t="str">
        <f>IF(Kundendaten!C1406="","",IF(Kundendaten!I1406="","",IF(OR(UPPER(Kundendaten!I1406)="D",UPPER(Kundendaten!I1406)="DE",UPPER(Kundendaten!I1406)="DEU",UPPER(Kundendaten!I1406)="DEUTSCHLAND",UPPER(Kundendaten!I1406)="GERMANY",UPPER(Kundendaten!I1406)="GER"),"",IFERROR(UPPER(VLOOKUP(UPPER(Kundendaten!I1406),Laendercodes!$A:$B,2,FALSE())),UPPER(Kundendaten!I1406)))))</f>
        <v/>
      </c>
      <c r="J1405" s="59" t="str">
        <f>IF(Kundendaten!C1406="","",Einstellungen!$C$9-Kundendaten!J1406)</f>
        <v/>
      </c>
      <c r="K1405" s="37" t="str">
        <f>IF(Kundendaten!C1406="","",IF(J1405&lt;0,-1,IF(J1405&gt;Einstellungen!$C$11,0,IF(J1405&lt;=Einstellungen!$D$15,5,IF(J1405&lt;=Einstellungen!$D$16,4,IF(J1405&lt;=Einstellungen!$D$17,3,IF(J1405&lt;=Einstellungen!$D$18,2,1)))))))</f>
        <v/>
      </c>
      <c r="L1405" s="37" t="str">
        <f>IF(Kundendaten!C1406="","",IF(J1405&lt;0,-1,IF(J1405&gt;Einstellungen!$C$11,0,IF(Kundendaten!K1406&gt;=Einstellungen!$C$24,5,IF(Kundendaten!K1406&gt;=Einstellungen!$C$25,4,IF(Kundendaten!K1406&gt;=Einstellungen!$C$26,3,IF(Kundendaten!K1406&gt;=Einstellungen!$C$27,2,1)))))))</f>
        <v/>
      </c>
      <c r="M1405" s="37" t="str">
        <f>IF(Kundendaten!C1406="","",IF(J1405&lt;0,-1,IF(J1405&gt;Einstellungen!$C$11,0,IF(Kundendaten!L1406&gt;=Einstellungen!$C$32,5,IF(Kundendaten!L1406&gt;=Einstellungen!$C$33,4,IF(Kundendaten!L1406&gt;=Einstellungen!$C$34,3,IF(Kundendaten!L1406&gt;=Einstellungen!$C$35,2,1)))))))</f>
        <v/>
      </c>
      <c r="N1405" s="37" t="str">
        <f>IF(Kundendaten!C1406="","",IF(K1405=-1,"",IF(K1405=0,0,IF(SUM(Einstellungen!$G$15,Einstellungen!$G$24,Einstellungen!$G$32)&lt;&gt;100,"—",ROUND((K1405*Einstellungen!$G$15+L1405*Einstellungen!$G$24+M1405*Einstellungen!$G$32)/100,1)))))</f>
        <v/>
      </c>
      <c r="O1405" s="37" t="str">
        <f>IF(Kundendaten!C1406="","",IF(K1405=-1,"⚠ Datenfehler",IF(K1405=0,"Inaktiv",IF(SUM(Einstellungen!$G$15,Einstellungen!$G$24,Einstellungen!$G$32)&lt;&gt;100,"—",IF(N1405&gt;=4,"Champion",IF(N1405&gt;=3,"Entwicklung",IF(N1405&gt;=2,"Gefährdet","Abwanderung")))))))</f>
        <v/>
      </c>
    </row>
    <row r="1406" spans="2:15" ht="14.25" customHeight="1" x14ac:dyDescent="0.35">
      <c r="B1406" s="37" t="str">
        <f>IF(Kundendaten!C1407="","",Kundendaten!B1407)</f>
        <v/>
      </c>
      <c r="C1406" s="38" t="str">
        <f>IF(Kundendaten!C1407="","",IF(Kundendaten!C1407="","",Kundendaten!C1407))</f>
        <v/>
      </c>
      <c r="D1406" s="38" t="str">
        <f>IF(Kundendaten!C1407="","",IF(Kundendaten!D1407="","",Kundendaten!D1407))</f>
        <v/>
      </c>
      <c r="E1406" s="38" t="str">
        <f>IF(Kundendaten!C1407="","",IF(Kundendaten!E1407="","",Kundendaten!E1407))</f>
        <v/>
      </c>
      <c r="F1406" s="38" t="str">
        <f>IF(Kundendaten!C1407="","",IF(Kundendaten!F1407="","",Kundendaten!F1407))</f>
        <v/>
      </c>
      <c r="G1406" s="37" t="str">
        <f>IF(Kundendaten!C1407="","",IF(Kundendaten!G1407="","",Kundendaten!G1407))</f>
        <v/>
      </c>
      <c r="H1406" s="38" t="str">
        <f>IF(Kundendaten!C1407="","",IF(Kundendaten!H1407="","",Kundendaten!H1407))</f>
        <v/>
      </c>
      <c r="I1406" s="37" t="str">
        <f>IF(Kundendaten!C1407="","",IF(Kundendaten!I1407="","",IF(OR(UPPER(Kundendaten!I1407)="D",UPPER(Kundendaten!I1407)="DE",UPPER(Kundendaten!I1407)="DEU",UPPER(Kundendaten!I1407)="DEUTSCHLAND",UPPER(Kundendaten!I1407)="GERMANY",UPPER(Kundendaten!I1407)="GER"),"",IFERROR(UPPER(VLOOKUP(UPPER(Kundendaten!I1407),Laendercodes!$A:$B,2,FALSE())),UPPER(Kundendaten!I1407)))))</f>
        <v/>
      </c>
      <c r="J1406" s="59" t="str">
        <f>IF(Kundendaten!C1407="","",Einstellungen!$C$9-Kundendaten!J1407)</f>
        <v/>
      </c>
      <c r="K1406" s="37" t="str">
        <f>IF(Kundendaten!C1407="","",IF(J1406&lt;0,-1,IF(J1406&gt;Einstellungen!$C$11,0,IF(J1406&lt;=Einstellungen!$D$15,5,IF(J1406&lt;=Einstellungen!$D$16,4,IF(J1406&lt;=Einstellungen!$D$17,3,IF(J1406&lt;=Einstellungen!$D$18,2,1)))))))</f>
        <v/>
      </c>
      <c r="L1406" s="37" t="str">
        <f>IF(Kundendaten!C1407="","",IF(J1406&lt;0,-1,IF(J1406&gt;Einstellungen!$C$11,0,IF(Kundendaten!K1407&gt;=Einstellungen!$C$24,5,IF(Kundendaten!K1407&gt;=Einstellungen!$C$25,4,IF(Kundendaten!K1407&gt;=Einstellungen!$C$26,3,IF(Kundendaten!K1407&gt;=Einstellungen!$C$27,2,1)))))))</f>
        <v/>
      </c>
      <c r="M1406" s="37" t="str">
        <f>IF(Kundendaten!C1407="","",IF(J1406&lt;0,-1,IF(J1406&gt;Einstellungen!$C$11,0,IF(Kundendaten!L1407&gt;=Einstellungen!$C$32,5,IF(Kundendaten!L1407&gt;=Einstellungen!$C$33,4,IF(Kundendaten!L1407&gt;=Einstellungen!$C$34,3,IF(Kundendaten!L1407&gt;=Einstellungen!$C$35,2,1)))))))</f>
        <v/>
      </c>
      <c r="N1406" s="37" t="str">
        <f>IF(Kundendaten!C1407="","",IF(K1406=-1,"",IF(K1406=0,0,IF(SUM(Einstellungen!$G$15,Einstellungen!$G$24,Einstellungen!$G$32)&lt;&gt;100,"—",ROUND((K1406*Einstellungen!$G$15+L1406*Einstellungen!$G$24+M1406*Einstellungen!$G$32)/100,1)))))</f>
        <v/>
      </c>
      <c r="O1406" s="37" t="str">
        <f>IF(Kundendaten!C1407="","",IF(K1406=-1,"⚠ Datenfehler",IF(K1406=0,"Inaktiv",IF(SUM(Einstellungen!$G$15,Einstellungen!$G$24,Einstellungen!$G$32)&lt;&gt;100,"—",IF(N1406&gt;=4,"Champion",IF(N1406&gt;=3,"Entwicklung",IF(N1406&gt;=2,"Gefährdet","Abwanderung")))))))</f>
        <v/>
      </c>
    </row>
    <row r="1407" spans="2:15" ht="14.25" customHeight="1" x14ac:dyDescent="0.35">
      <c r="B1407" s="37" t="str">
        <f>IF(Kundendaten!C1408="","",Kundendaten!B1408)</f>
        <v/>
      </c>
      <c r="C1407" s="38" t="str">
        <f>IF(Kundendaten!C1408="","",IF(Kundendaten!C1408="","",Kundendaten!C1408))</f>
        <v/>
      </c>
      <c r="D1407" s="38" t="str">
        <f>IF(Kundendaten!C1408="","",IF(Kundendaten!D1408="","",Kundendaten!D1408))</f>
        <v/>
      </c>
      <c r="E1407" s="38" t="str">
        <f>IF(Kundendaten!C1408="","",IF(Kundendaten!E1408="","",Kundendaten!E1408))</f>
        <v/>
      </c>
      <c r="F1407" s="38" t="str">
        <f>IF(Kundendaten!C1408="","",IF(Kundendaten!F1408="","",Kundendaten!F1408))</f>
        <v/>
      </c>
      <c r="G1407" s="37" t="str">
        <f>IF(Kundendaten!C1408="","",IF(Kundendaten!G1408="","",Kundendaten!G1408))</f>
        <v/>
      </c>
      <c r="H1407" s="38" t="str">
        <f>IF(Kundendaten!C1408="","",IF(Kundendaten!H1408="","",Kundendaten!H1408))</f>
        <v/>
      </c>
      <c r="I1407" s="37" t="str">
        <f>IF(Kundendaten!C1408="","",IF(Kundendaten!I1408="","",IF(OR(UPPER(Kundendaten!I1408)="D",UPPER(Kundendaten!I1408)="DE",UPPER(Kundendaten!I1408)="DEU",UPPER(Kundendaten!I1408)="DEUTSCHLAND",UPPER(Kundendaten!I1408)="GERMANY",UPPER(Kundendaten!I1408)="GER"),"",IFERROR(UPPER(VLOOKUP(UPPER(Kundendaten!I1408),Laendercodes!$A:$B,2,FALSE())),UPPER(Kundendaten!I1408)))))</f>
        <v/>
      </c>
      <c r="J1407" s="59" t="str">
        <f>IF(Kundendaten!C1408="","",Einstellungen!$C$9-Kundendaten!J1408)</f>
        <v/>
      </c>
      <c r="K1407" s="37" t="str">
        <f>IF(Kundendaten!C1408="","",IF(J1407&lt;0,-1,IF(J1407&gt;Einstellungen!$C$11,0,IF(J1407&lt;=Einstellungen!$D$15,5,IF(J1407&lt;=Einstellungen!$D$16,4,IF(J1407&lt;=Einstellungen!$D$17,3,IF(J1407&lt;=Einstellungen!$D$18,2,1)))))))</f>
        <v/>
      </c>
      <c r="L1407" s="37" t="str">
        <f>IF(Kundendaten!C1408="","",IF(J1407&lt;0,-1,IF(J1407&gt;Einstellungen!$C$11,0,IF(Kundendaten!K1408&gt;=Einstellungen!$C$24,5,IF(Kundendaten!K1408&gt;=Einstellungen!$C$25,4,IF(Kundendaten!K1408&gt;=Einstellungen!$C$26,3,IF(Kundendaten!K1408&gt;=Einstellungen!$C$27,2,1)))))))</f>
        <v/>
      </c>
      <c r="M1407" s="37" t="str">
        <f>IF(Kundendaten!C1408="","",IF(J1407&lt;0,-1,IF(J1407&gt;Einstellungen!$C$11,0,IF(Kundendaten!L1408&gt;=Einstellungen!$C$32,5,IF(Kundendaten!L1408&gt;=Einstellungen!$C$33,4,IF(Kundendaten!L1408&gt;=Einstellungen!$C$34,3,IF(Kundendaten!L1408&gt;=Einstellungen!$C$35,2,1)))))))</f>
        <v/>
      </c>
      <c r="N1407" s="37" t="str">
        <f>IF(Kundendaten!C1408="","",IF(K1407=-1,"",IF(K1407=0,0,IF(SUM(Einstellungen!$G$15,Einstellungen!$G$24,Einstellungen!$G$32)&lt;&gt;100,"—",ROUND((K1407*Einstellungen!$G$15+L1407*Einstellungen!$G$24+M1407*Einstellungen!$G$32)/100,1)))))</f>
        <v/>
      </c>
      <c r="O1407" s="37" t="str">
        <f>IF(Kundendaten!C1408="","",IF(K1407=-1,"⚠ Datenfehler",IF(K1407=0,"Inaktiv",IF(SUM(Einstellungen!$G$15,Einstellungen!$G$24,Einstellungen!$G$32)&lt;&gt;100,"—",IF(N1407&gt;=4,"Champion",IF(N1407&gt;=3,"Entwicklung",IF(N1407&gt;=2,"Gefährdet","Abwanderung")))))))</f>
        <v/>
      </c>
    </row>
    <row r="1408" spans="2:15" ht="14.25" customHeight="1" x14ac:dyDescent="0.35">
      <c r="B1408" s="37" t="str">
        <f>IF(Kundendaten!C1409="","",Kundendaten!B1409)</f>
        <v/>
      </c>
      <c r="C1408" s="38" t="str">
        <f>IF(Kundendaten!C1409="","",IF(Kundendaten!C1409="","",Kundendaten!C1409))</f>
        <v/>
      </c>
      <c r="D1408" s="38" t="str">
        <f>IF(Kundendaten!C1409="","",IF(Kundendaten!D1409="","",Kundendaten!D1409))</f>
        <v/>
      </c>
      <c r="E1408" s="38" t="str">
        <f>IF(Kundendaten!C1409="","",IF(Kundendaten!E1409="","",Kundendaten!E1409))</f>
        <v/>
      </c>
      <c r="F1408" s="38" t="str">
        <f>IF(Kundendaten!C1409="","",IF(Kundendaten!F1409="","",Kundendaten!F1409))</f>
        <v/>
      </c>
      <c r="G1408" s="37" t="str">
        <f>IF(Kundendaten!C1409="","",IF(Kundendaten!G1409="","",Kundendaten!G1409))</f>
        <v/>
      </c>
      <c r="H1408" s="38" t="str">
        <f>IF(Kundendaten!C1409="","",IF(Kundendaten!H1409="","",Kundendaten!H1409))</f>
        <v/>
      </c>
      <c r="I1408" s="37" t="str">
        <f>IF(Kundendaten!C1409="","",IF(Kundendaten!I1409="","",IF(OR(UPPER(Kundendaten!I1409)="D",UPPER(Kundendaten!I1409)="DE",UPPER(Kundendaten!I1409)="DEU",UPPER(Kundendaten!I1409)="DEUTSCHLAND",UPPER(Kundendaten!I1409)="GERMANY",UPPER(Kundendaten!I1409)="GER"),"",IFERROR(UPPER(VLOOKUP(UPPER(Kundendaten!I1409),Laendercodes!$A:$B,2,FALSE())),UPPER(Kundendaten!I1409)))))</f>
        <v/>
      </c>
      <c r="J1408" s="59" t="str">
        <f>IF(Kundendaten!C1409="","",Einstellungen!$C$9-Kundendaten!J1409)</f>
        <v/>
      </c>
      <c r="K1408" s="37" t="str">
        <f>IF(Kundendaten!C1409="","",IF(J1408&lt;0,-1,IF(J1408&gt;Einstellungen!$C$11,0,IF(J1408&lt;=Einstellungen!$D$15,5,IF(J1408&lt;=Einstellungen!$D$16,4,IF(J1408&lt;=Einstellungen!$D$17,3,IF(J1408&lt;=Einstellungen!$D$18,2,1)))))))</f>
        <v/>
      </c>
      <c r="L1408" s="37" t="str">
        <f>IF(Kundendaten!C1409="","",IF(J1408&lt;0,-1,IF(J1408&gt;Einstellungen!$C$11,0,IF(Kundendaten!K1409&gt;=Einstellungen!$C$24,5,IF(Kundendaten!K1409&gt;=Einstellungen!$C$25,4,IF(Kundendaten!K1409&gt;=Einstellungen!$C$26,3,IF(Kundendaten!K1409&gt;=Einstellungen!$C$27,2,1)))))))</f>
        <v/>
      </c>
      <c r="M1408" s="37" t="str">
        <f>IF(Kundendaten!C1409="","",IF(J1408&lt;0,-1,IF(J1408&gt;Einstellungen!$C$11,0,IF(Kundendaten!L1409&gt;=Einstellungen!$C$32,5,IF(Kundendaten!L1409&gt;=Einstellungen!$C$33,4,IF(Kundendaten!L1409&gt;=Einstellungen!$C$34,3,IF(Kundendaten!L1409&gt;=Einstellungen!$C$35,2,1)))))))</f>
        <v/>
      </c>
      <c r="N1408" s="37" t="str">
        <f>IF(Kundendaten!C1409="","",IF(K1408=-1,"",IF(K1408=0,0,IF(SUM(Einstellungen!$G$15,Einstellungen!$G$24,Einstellungen!$G$32)&lt;&gt;100,"—",ROUND((K1408*Einstellungen!$G$15+L1408*Einstellungen!$G$24+M1408*Einstellungen!$G$32)/100,1)))))</f>
        <v/>
      </c>
      <c r="O1408" s="37" t="str">
        <f>IF(Kundendaten!C1409="","",IF(K1408=-1,"⚠ Datenfehler",IF(K1408=0,"Inaktiv",IF(SUM(Einstellungen!$G$15,Einstellungen!$G$24,Einstellungen!$G$32)&lt;&gt;100,"—",IF(N1408&gt;=4,"Champion",IF(N1408&gt;=3,"Entwicklung",IF(N1408&gt;=2,"Gefährdet","Abwanderung")))))))</f>
        <v/>
      </c>
    </row>
    <row r="1409" spans="2:15" ht="14.25" customHeight="1" x14ac:dyDescent="0.35">
      <c r="B1409" s="37" t="str">
        <f>IF(Kundendaten!C1410="","",Kundendaten!B1410)</f>
        <v/>
      </c>
      <c r="C1409" s="38" t="str">
        <f>IF(Kundendaten!C1410="","",IF(Kundendaten!C1410="","",Kundendaten!C1410))</f>
        <v/>
      </c>
      <c r="D1409" s="38" t="str">
        <f>IF(Kundendaten!C1410="","",IF(Kundendaten!D1410="","",Kundendaten!D1410))</f>
        <v/>
      </c>
      <c r="E1409" s="38" t="str">
        <f>IF(Kundendaten!C1410="","",IF(Kundendaten!E1410="","",Kundendaten!E1410))</f>
        <v/>
      </c>
      <c r="F1409" s="38" t="str">
        <f>IF(Kundendaten!C1410="","",IF(Kundendaten!F1410="","",Kundendaten!F1410))</f>
        <v/>
      </c>
      <c r="G1409" s="37" t="str">
        <f>IF(Kundendaten!C1410="","",IF(Kundendaten!G1410="","",Kundendaten!G1410))</f>
        <v/>
      </c>
      <c r="H1409" s="38" t="str">
        <f>IF(Kundendaten!C1410="","",IF(Kundendaten!H1410="","",Kundendaten!H1410))</f>
        <v/>
      </c>
      <c r="I1409" s="37" t="str">
        <f>IF(Kundendaten!C1410="","",IF(Kundendaten!I1410="","",IF(OR(UPPER(Kundendaten!I1410)="D",UPPER(Kundendaten!I1410)="DE",UPPER(Kundendaten!I1410)="DEU",UPPER(Kundendaten!I1410)="DEUTSCHLAND",UPPER(Kundendaten!I1410)="GERMANY",UPPER(Kundendaten!I1410)="GER"),"",IFERROR(UPPER(VLOOKUP(UPPER(Kundendaten!I1410),Laendercodes!$A:$B,2,FALSE())),UPPER(Kundendaten!I1410)))))</f>
        <v/>
      </c>
      <c r="J1409" s="59" t="str">
        <f>IF(Kundendaten!C1410="","",Einstellungen!$C$9-Kundendaten!J1410)</f>
        <v/>
      </c>
      <c r="K1409" s="37" t="str">
        <f>IF(Kundendaten!C1410="","",IF(J1409&lt;0,-1,IF(J1409&gt;Einstellungen!$C$11,0,IF(J1409&lt;=Einstellungen!$D$15,5,IF(J1409&lt;=Einstellungen!$D$16,4,IF(J1409&lt;=Einstellungen!$D$17,3,IF(J1409&lt;=Einstellungen!$D$18,2,1)))))))</f>
        <v/>
      </c>
      <c r="L1409" s="37" t="str">
        <f>IF(Kundendaten!C1410="","",IF(J1409&lt;0,-1,IF(J1409&gt;Einstellungen!$C$11,0,IF(Kundendaten!K1410&gt;=Einstellungen!$C$24,5,IF(Kundendaten!K1410&gt;=Einstellungen!$C$25,4,IF(Kundendaten!K1410&gt;=Einstellungen!$C$26,3,IF(Kundendaten!K1410&gt;=Einstellungen!$C$27,2,1)))))))</f>
        <v/>
      </c>
      <c r="M1409" s="37" t="str">
        <f>IF(Kundendaten!C1410="","",IF(J1409&lt;0,-1,IF(J1409&gt;Einstellungen!$C$11,0,IF(Kundendaten!L1410&gt;=Einstellungen!$C$32,5,IF(Kundendaten!L1410&gt;=Einstellungen!$C$33,4,IF(Kundendaten!L1410&gt;=Einstellungen!$C$34,3,IF(Kundendaten!L1410&gt;=Einstellungen!$C$35,2,1)))))))</f>
        <v/>
      </c>
      <c r="N1409" s="37" t="str">
        <f>IF(Kundendaten!C1410="","",IF(K1409=-1,"",IF(K1409=0,0,IF(SUM(Einstellungen!$G$15,Einstellungen!$G$24,Einstellungen!$G$32)&lt;&gt;100,"—",ROUND((K1409*Einstellungen!$G$15+L1409*Einstellungen!$G$24+M1409*Einstellungen!$G$32)/100,1)))))</f>
        <v/>
      </c>
      <c r="O1409" s="37" t="str">
        <f>IF(Kundendaten!C1410="","",IF(K1409=-1,"⚠ Datenfehler",IF(K1409=0,"Inaktiv",IF(SUM(Einstellungen!$G$15,Einstellungen!$G$24,Einstellungen!$G$32)&lt;&gt;100,"—",IF(N1409&gt;=4,"Champion",IF(N1409&gt;=3,"Entwicklung",IF(N1409&gt;=2,"Gefährdet","Abwanderung")))))))</f>
        <v/>
      </c>
    </row>
    <row r="1410" spans="2:15" ht="14.25" customHeight="1" x14ac:dyDescent="0.35">
      <c r="B1410" s="37" t="str">
        <f>IF(Kundendaten!C1411="","",Kundendaten!B1411)</f>
        <v/>
      </c>
      <c r="C1410" s="38" t="str">
        <f>IF(Kundendaten!C1411="","",IF(Kundendaten!C1411="","",Kundendaten!C1411))</f>
        <v/>
      </c>
      <c r="D1410" s="38" t="str">
        <f>IF(Kundendaten!C1411="","",IF(Kundendaten!D1411="","",Kundendaten!D1411))</f>
        <v/>
      </c>
      <c r="E1410" s="38" t="str">
        <f>IF(Kundendaten!C1411="","",IF(Kundendaten!E1411="","",Kundendaten!E1411))</f>
        <v/>
      </c>
      <c r="F1410" s="38" t="str">
        <f>IF(Kundendaten!C1411="","",IF(Kundendaten!F1411="","",Kundendaten!F1411))</f>
        <v/>
      </c>
      <c r="G1410" s="37" t="str">
        <f>IF(Kundendaten!C1411="","",IF(Kundendaten!G1411="","",Kundendaten!G1411))</f>
        <v/>
      </c>
      <c r="H1410" s="38" t="str">
        <f>IF(Kundendaten!C1411="","",IF(Kundendaten!H1411="","",Kundendaten!H1411))</f>
        <v/>
      </c>
      <c r="I1410" s="37" t="str">
        <f>IF(Kundendaten!C1411="","",IF(Kundendaten!I1411="","",IF(OR(UPPER(Kundendaten!I1411)="D",UPPER(Kundendaten!I1411)="DE",UPPER(Kundendaten!I1411)="DEU",UPPER(Kundendaten!I1411)="DEUTSCHLAND",UPPER(Kundendaten!I1411)="GERMANY",UPPER(Kundendaten!I1411)="GER"),"",IFERROR(UPPER(VLOOKUP(UPPER(Kundendaten!I1411),Laendercodes!$A:$B,2,FALSE())),UPPER(Kundendaten!I1411)))))</f>
        <v/>
      </c>
      <c r="J1410" s="59" t="str">
        <f>IF(Kundendaten!C1411="","",Einstellungen!$C$9-Kundendaten!J1411)</f>
        <v/>
      </c>
      <c r="K1410" s="37" t="str">
        <f>IF(Kundendaten!C1411="","",IF(J1410&lt;0,-1,IF(J1410&gt;Einstellungen!$C$11,0,IF(J1410&lt;=Einstellungen!$D$15,5,IF(J1410&lt;=Einstellungen!$D$16,4,IF(J1410&lt;=Einstellungen!$D$17,3,IF(J1410&lt;=Einstellungen!$D$18,2,1)))))))</f>
        <v/>
      </c>
      <c r="L1410" s="37" t="str">
        <f>IF(Kundendaten!C1411="","",IF(J1410&lt;0,-1,IF(J1410&gt;Einstellungen!$C$11,0,IF(Kundendaten!K1411&gt;=Einstellungen!$C$24,5,IF(Kundendaten!K1411&gt;=Einstellungen!$C$25,4,IF(Kundendaten!K1411&gt;=Einstellungen!$C$26,3,IF(Kundendaten!K1411&gt;=Einstellungen!$C$27,2,1)))))))</f>
        <v/>
      </c>
      <c r="M1410" s="37" t="str">
        <f>IF(Kundendaten!C1411="","",IF(J1410&lt;0,-1,IF(J1410&gt;Einstellungen!$C$11,0,IF(Kundendaten!L1411&gt;=Einstellungen!$C$32,5,IF(Kundendaten!L1411&gt;=Einstellungen!$C$33,4,IF(Kundendaten!L1411&gt;=Einstellungen!$C$34,3,IF(Kundendaten!L1411&gt;=Einstellungen!$C$35,2,1)))))))</f>
        <v/>
      </c>
      <c r="N1410" s="37" t="str">
        <f>IF(Kundendaten!C1411="","",IF(K1410=-1,"",IF(K1410=0,0,IF(SUM(Einstellungen!$G$15,Einstellungen!$G$24,Einstellungen!$G$32)&lt;&gt;100,"—",ROUND((K1410*Einstellungen!$G$15+L1410*Einstellungen!$G$24+M1410*Einstellungen!$G$32)/100,1)))))</f>
        <v/>
      </c>
      <c r="O1410" s="37" t="str">
        <f>IF(Kundendaten!C1411="","",IF(K1410=-1,"⚠ Datenfehler",IF(K1410=0,"Inaktiv",IF(SUM(Einstellungen!$G$15,Einstellungen!$G$24,Einstellungen!$G$32)&lt;&gt;100,"—",IF(N1410&gt;=4,"Champion",IF(N1410&gt;=3,"Entwicklung",IF(N1410&gt;=2,"Gefährdet","Abwanderung")))))))</f>
        <v/>
      </c>
    </row>
    <row r="1411" spans="2:15" ht="14.25" customHeight="1" x14ac:dyDescent="0.35">
      <c r="B1411" s="37" t="str">
        <f>IF(Kundendaten!C1412="","",Kundendaten!B1412)</f>
        <v/>
      </c>
      <c r="C1411" s="38" t="str">
        <f>IF(Kundendaten!C1412="","",IF(Kundendaten!C1412="","",Kundendaten!C1412))</f>
        <v/>
      </c>
      <c r="D1411" s="38" t="str">
        <f>IF(Kundendaten!C1412="","",IF(Kundendaten!D1412="","",Kundendaten!D1412))</f>
        <v/>
      </c>
      <c r="E1411" s="38" t="str">
        <f>IF(Kundendaten!C1412="","",IF(Kundendaten!E1412="","",Kundendaten!E1412))</f>
        <v/>
      </c>
      <c r="F1411" s="38" t="str">
        <f>IF(Kundendaten!C1412="","",IF(Kundendaten!F1412="","",Kundendaten!F1412))</f>
        <v/>
      </c>
      <c r="G1411" s="37" t="str">
        <f>IF(Kundendaten!C1412="","",IF(Kundendaten!G1412="","",Kundendaten!G1412))</f>
        <v/>
      </c>
      <c r="H1411" s="38" t="str">
        <f>IF(Kundendaten!C1412="","",IF(Kundendaten!H1412="","",Kundendaten!H1412))</f>
        <v/>
      </c>
      <c r="I1411" s="37" t="str">
        <f>IF(Kundendaten!C1412="","",IF(Kundendaten!I1412="","",IF(OR(UPPER(Kundendaten!I1412)="D",UPPER(Kundendaten!I1412)="DE",UPPER(Kundendaten!I1412)="DEU",UPPER(Kundendaten!I1412)="DEUTSCHLAND",UPPER(Kundendaten!I1412)="GERMANY",UPPER(Kundendaten!I1412)="GER"),"",IFERROR(UPPER(VLOOKUP(UPPER(Kundendaten!I1412),Laendercodes!$A:$B,2,FALSE())),UPPER(Kundendaten!I1412)))))</f>
        <v/>
      </c>
      <c r="J1411" s="59" t="str">
        <f>IF(Kundendaten!C1412="","",Einstellungen!$C$9-Kundendaten!J1412)</f>
        <v/>
      </c>
      <c r="K1411" s="37" t="str">
        <f>IF(Kundendaten!C1412="","",IF(J1411&lt;0,-1,IF(J1411&gt;Einstellungen!$C$11,0,IF(J1411&lt;=Einstellungen!$D$15,5,IF(J1411&lt;=Einstellungen!$D$16,4,IF(J1411&lt;=Einstellungen!$D$17,3,IF(J1411&lt;=Einstellungen!$D$18,2,1)))))))</f>
        <v/>
      </c>
      <c r="L1411" s="37" t="str">
        <f>IF(Kundendaten!C1412="","",IF(J1411&lt;0,-1,IF(J1411&gt;Einstellungen!$C$11,0,IF(Kundendaten!K1412&gt;=Einstellungen!$C$24,5,IF(Kundendaten!K1412&gt;=Einstellungen!$C$25,4,IF(Kundendaten!K1412&gt;=Einstellungen!$C$26,3,IF(Kundendaten!K1412&gt;=Einstellungen!$C$27,2,1)))))))</f>
        <v/>
      </c>
      <c r="M1411" s="37" t="str">
        <f>IF(Kundendaten!C1412="","",IF(J1411&lt;0,-1,IF(J1411&gt;Einstellungen!$C$11,0,IF(Kundendaten!L1412&gt;=Einstellungen!$C$32,5,IF(Kundendaten!L1412&gt;=Einstellungen!$C$33,4,IF(Kundendaten!L1412&gt;=Einstellungen!$C$34,3,IF(Kundendaten!L1412&gt;=Einstellungen!$C$35,2,1)))))))</f>
        <v/>
      </c>
      <c r="N1411" s="37" t="str">
        <f>IF(Kundendaten!C1412="","",IF(K1411=-1,"",IF(K1411=0,0,IF(SUM(Einstellungen!$G$15,Einstellungen!$G$24,Einstellungen!$G$32)&lt;&gt;100,"—",ROUND((K1411*Einstellungen!$G$15+L1411*Einstellungen!$G$24+M1411*Einstellungen!$G$32)/100,1)))))</f>
        <v/>
      </c>
      <c r="O1411" s="37" t="str">
        <f>IF(Kundendaten!C1412="","",IF(K1411=-1,"⚠ Datenfehler",IF(K1411=0,"Inaktiv",IF(SUM(Einstellungen!$G$15,Einstellungen!$G$24,Einstellungen!$G$32)&lt;&gt;100,"—",IF(N1411&gt;=4,"Champion",IF(N1411&gt;=3,"Entwicklung",IF(N1411&gt;=2,"Gefährdet","Abwanderung")))))))</f>
        <v/>
      </c>
    </row>
    <row r="1412" spans="2:15" ht="14.25" customHeight="1" x14ac:dyDescent="0.35">
      <c r="B1412" s="37" t="str">
        <f>IF(Kundendaten!C1413="","",Kundendaten!B1413)</f>
        <v/>
      </c>
      <c r="C1412" s="38" t="str">
        <f>IF(Kundendaten!C1413="","",IF(Kundendaten!C1413="","",Kundendaten!C1413))</f>
        <v/>
      </c>
      <c r="D1412" s="38" t="str">
        <f>IF(Kundendaten!C1413="","",IF(Kundendaten!D1413="","",Kundendaten!D1413))</f>
        <v/>
      </c>
      <c r="E1412" s="38" t="str">
        <f>IF(Kundendaten!C1413="","",IF(Kundendaten!E1413="","",Kundendaten!E1413))</f>
        <v/>
      </c>
      <c r="F1412" s="38" t="str">
        <f>IF(Kundendaten!C1413="","",IF(Kundendaten!F1413="","",Kundendaten!F1413))</f>
        <v/>
      </c>
      <c r="G1412" s="37" t="str">
        <f>IF(Kundendaten!C1413="","",IF(Kundendaten!G1413="","",Kundendaten!G1413))</f>
        <v/>
      </c>
      <c r="H1412" s="38" t="str">
        <f>IF(Kundendaten!C1413="","",IF(Kundendaten!H1413="","",Kundendaten!H1413))</f>
        <v/>
      </c>
      <c r="I1412" s="37" t="str">
        <f>IF(Kundendaten!C1413="","",IF(Kundendaten!I1413="","",IF(OR(UPPER(Kundendaten!I1413)="D",UPPER(Kundendaten!I1413)="DE",UPPER(Kundendaten!I1413)="DEU",UPPER(Kundendaten!I1413)="DEUTSCHLAND",UPPER(Kundendaten!I1413)="GERMANY",UPPER(Kundendaten!I1413)="GER"),"",IFERROR(UPPER(VLOOKUP(UPPER(Kundendaten!I1413),Laendercodes!$A:$B,2,FALSE())),UPPER(Kundendaten!I1413)))))</f>
        <v/>
      </c>
      <c r="J1412" s="59" t="str">
        <f>IF(Kundendaten!C1413="","",Einstellungen!$C$9-Kundendaten!J1413)</f>
        <v/>
      </c>
      <c r="K1412" s="37" t="str">
        <f>IF(Kundendaten!C1413="","",IF(J1412&lt;0,-1,IF(J1412&gt;Einstellungen!$C$11,0,IF(J1412&lt;=Einstellungen!$D$15,5,IF(J1412&lt;=Einstellungen!$D$16,4,IF(J1412&lt;=Einstellungen!$D$17,3,IF(J1412&lt;=Einstellungen!$D$18,2,1)))))))</f>
        <v/>
      </c>
      <c r="L1412" s="37" t="str">
        <f>IF(Kundendaten!C1413="","",IF(J1412&lt;0,-1,IF(J1412&gt;Einstellungen!$C$11,0,IF(Kundendaten!K1413&gt;=Einstellungen!$C$24,5,IF(Kundendaten!K1413&gt;=Einstellungen!$C$25,4,IF(Kundendaten!K1413&gt;=Einstellungen!$C$26,3,IF(Kundendaten!K1413&gt;=Einstellungen!$C$27,2,1)))))))</f>
        <v/>
      </c>
      <c r="M1412" s="37" t="str">
        <f>IF(Kundendaten!C1413="","",IF(J1412&lt;0,-1,IF(J1412&gt;Einstellungen!$C$11,0,IF(Kundendaten!L1413&gt;=Einstellungen!$C$32,5,IF(Kundendaten!L1413&gt;=Einstellungen!$C$33,4,IF(Kundendaten!L1413&gt;=Einstellungen!$C$34,3,IF(Kundendaten!L1413&gt;=Einstellungen!$C$35,2,1)))))))</f>
        <v/>
      </c>
      <c r="N1412" s="37" t="str">
        <f>IF(Kundendaten!C1413="","",IF(K1412=-1,"",IF(K1412=0,0,IF(SUM(Einstellungen!$G$15,Einstellungen!$G$24,Einstellungen!$G$32)&lt;&gt;100,"—",ROUND((K1412*Einstellungen!$G$15+L1412*Einstellungen!$G$24+M1412*Einstellungen!$G$32)/100,1)))))</f>
        <v/>
      </c>
      <c r="O1412" s="37" t="str">
        <f>IF(Kundendaten!C1413="","",IF(K1412=-1,"⚠ Datenfehler",IF(K1412=0,"Inaktiv",IF(SUM(Einstellungen!$G$15,Einstellungen!$G$24,Einstellungen!$G$32)&lt;&gt;100,"—",IF(N1412&gt;=4,"Champion",IF(N1412&gt;=3,"Entwicklung",IF(N1412&gt;=2,"Gefährdet","Abwanderung")))))))</f>
        <v/>
      </c>
    </row>
    <row r="1413" spans="2:15" ht="14.25" customHeight="1" x14ac:dyDescent="0.35">
      <c r="B1413" s="37" t="str">
        <f>IF(Kundendaten!C1414="","",Kundendaten!B1414)</f>
        <v/>
      </c>
      <c r="C1413" s="38" t="str">
        <f>IF(Kundendaten!C1414="","",IF(Kundendaten!C1414="","",Kundendaten!C1414))</f>
        <v/>
      </c>
      <c r="D1413" s="38" t="str">
        <f>IF(Kundendaten!C1414="","",IF(Kundendaten!D1414="","",Kundendaten!D1414))</f>
        <v/>
      </c>
      <c r="E1413" s="38" t="str">
        <f>IF(Kundendaten!C1414="","",IF(Kundendaten!E1414="","",Kundendaten!E1414))</f>
        <v/>
      </c>
      <c r="F1413" s="38" t="str">
        <f>IF(Kundendaten!C1414="","",IF(Kundendaten!F1414="","",Kundendaten!F1414))</f>
        <v/>
      </c>
      <c r="G1413" s="37" t="str">
        <f>IF(Kundendaten!C1414="","",IF(Kundendaten!G1414="","",Kundendaten!G1414))</f>
        <v/>
      </c>
      <c r="H1413" s="38" t="str">
        <f>IF(Kundendaten!C1414="","",IF(Kundendaten!H1414="","",Kundendaten!H1414))</f>
        <v/>
      </c>
      <c r="I1413" s="37" t="str">
        <f>IF(Kundendaten!C1414="","",IF(Kundendaten!I1414="","",IF(OR(UPPER(Kundendaten!I1414)="D",UPPER(Kundendaten!I1414)="DE",UPPER(Kundendaten!I1414)="DEU",UPPER(Kundendaten!I1414)="DEUTSCHLAND",UPPER(Kundendaten!I1414)="GERMANY",UPPER(Kundendaten!I1414)="GER"),"",IFERROR(UPPER(VLOOKUP(UPPER(Kundendaten!I1414),Laendercodes!$A:$B,2,FALSE())),UPPER(Kundendaten!I1414)))))</f>
        <v/>
      </c>
      <c r="J1413" s="59" t="str">
        <f>IF(Kundendaten!C1414="","",Einstellungen!$C$9-Kundendaten!J1414)</f>
        <v/>
      </c>
      <c r="K1413" s="37" t="str">
        <f>IF(Kundendaten!C1414="","",IF(J1413&lt;0,-1,IF(J1413&gt;Einstellungen!$C$11,0,IF(J1413&lt;=Einstellungen!$D$15,5,IF(J1413&lt;=Einstellungen!$D$16,4,IF(J1413&lt;=Einstellungen!$D$17,3,IF(J1413&lt;=Einstellungen!$D$18,2,1)))))))</f>
        <v/>
      </c>
      <c r="L1413" s="37" t="str">
        <f>IF(Kundendaten!C1414="","",IF(J1413&lt;0,-1,IF(J1413&gt;Einstellungen!$C$11,0,IF(Kundendaten!K1414&gt;=Einstellungen!$C$24,5,IF(Kundendaten!K1414&gt;=Einstellungen!$C$25,4,IF(Kundendaten!K1414&gt;=Einstellungen!$C$26,3,IF(Kundendaten!K1414&gt;=Einstellungen!$C$27,2,1)))))))</f>
        <v/>
      </c>
      <c r="M1413" s="37" t="str">
        <f>IF(Kundendaten!C1414="","",IF(J1413&lt;0,-1,IF(J1413&gt;Einstellungen!$C$11,0,IF(Kundendaten!L1414&gt;=Einstellungen!$C$32,5,IF(Kundendaten!L1414&gt;=Einstellungen!$C$33,4,IF(Kundendaten!L1414&gt;=Einstellungen!$C$34,3,IF(Kundendaten!L1414&gt;=Einstellungen!$C$35,2,1)))))))</f>
        <v/>
      </c>
      <c r="N1413" s="37" t="str">
        <f>IF(Kundendaten!C1414="","",IF(K1413=-1,"",IF(K1413=0,0,IF(SUM(Einstellungen!$G$15,Einstellungen!$G$24,Einstellungen!$G$32)&lt;&gt;100,"—",ROUND((K1413*Einstellungen!$G$15+L1413*Einstellungen!$G$24+M1413*Einstellungen!$G$32)/100,1)))))</f>
        <v/>
      </c>
      <c r="O1413" s="37" t="str">
        <f>IF(Kundendaten!C1414="","",IF(K1413=-1,"⚠ Datenfehler",IF(K1413=0,"Inaktiv",IF(SUM(Einstellungen!$G$15,Einstellungen!$G$24,Einstellungen!$G$32)&lt;&gt;100,"—",IF(N1413&gt;=4,"Champion",IF(N1413&gt;=3,"Entwicklung",IF(N1413&gt;=2,"Gefährdet","Abwanderung")))))))</f>
        <v/>
      </c>
    </row>
    <row r="1414" spans="2:15" ht="14.25" customHeight="1" x14ac:dyDescent="0.35">
      <c r="B1414" s="37" t="str">
        <f>IF(Kundendaten!C1415="","",Kundendaten!B1415)</f>
        <v/>
      </c>
      <c r="C1414" s="38" t="str">
        <f>IF(Kundendaten!C1415="","",IF(Kundendaten!C1415="","",Kundendaten!C1415))</f>
        <v/>
      </c>
      <c r="D1414" s="38" t="str">
        <f>IF(Kundendaten!C1415="","",IF(Kundendaten!D1415="","",Kundendaten!D1415))</f>
        <v/>
      </c>
      <c r="E1414" s="38" t="str">
        <f>IF(Kundendaten!C1415="","",IF(Kundendaten!E1415="","",Kundendaten!E1415))</f>
        <v/>
      </c>
      <c r="F1414" s="38" t="str">
        <f>IF(Kundendaten!C1415="","",IF(Kundendaten!F1415="","",Kundendaten!F1415))</f>
        <v/>
      </c>
      <c r="G1414" s="37" t="str">
        <f>IF(Kundendaten!C1415="","",IF(Kundendaten!G1415="","",Kundendaten!G1415))</f>
        <v/>
      </c>
      <c r="H1414" s="38" t="str">
        <f>IF(Kundendaten!C1415="","",IF(Kundendaten!H1415="","",Kundendaten!H1415))</f>
        <v/>
      </c>
      <c r="I1414" s="37" t="str">
        <f>IF(Kundendaten!C1415="","",IF(Kundendaten!I1415="","",IF(OR(UPPER(Kundendaten!I1415)="D",UPPER(Kundendaten!I1415)="DE",UPPER(Kundendaten!I1415)="DEU",UPPER(Kundendaten!I1415)="DEUTSCHLAND",UPPER(Kundendaten!I1415)="GERMANY",UPPER(Kundendaten!I1415)="GER"),"",IFERROR(UPPER(VLOOKUP(UPPER(Kundendaten!I1415),Laendercodes!$A:$B,2,FALSE())),UPPER(Kundendaten!I1415)))))</f>
        <v/>
      </c>
      <c r="J1414" s="59" t="str">
        <f>IF(Kundendaten!C1415="","",Einstellungen!$C$9-Kundendaten!J1415)</f>
        <v/>
      </c>
      <c r="K1414" s="37" t="str">
        <f>IF(Kundendaten!C1415="","",IF(J1414&lt;0,-1,IF(J1414&gt;Einstellungen!$C$11,0,IF(J1414&lt;=Einstellungen!$D$15,5,IF(J1414&lt;=Einstellungen!$D$16,4,IF(J1414&lt;=Einstellungen!$D$17,3,IF(J1414&lt;=Einstellungen!$D$18,2,1)))))))</f>
        <v/>
      </c>
      <c r="L1414" s="37" t="str">
        <f>IF(Kundendaten!C1415="","",IF(J1414&lt;0,-1,IF(J1414&gt;Einstellungen!$C$11,0,IF(Kundendaten!K1415&gt;=Einstellungen!$C$24,5,IF(Kundendaten!K1415&gt;=Einstellungen!$C$25,4,IF(Kundendaten!K1415&gt;=Einstellungen!$C$26,3,IF(Kundendaten!K1415&gt;=Einstellungen!$C$27,2,1)))))))</f>
        <v/>
      </c>
      <c r="M1414" s="37" t="str">
        <f>IF(Kundendaten!C1415="","",IF(J1414&lt;0,-1,IF(J1414&gt;Einstellungen!$C$11,0,IF(Kundendaten!L1415&gt;=Einstellungen!$C$32,5,IF(Kundendaten!L1415&gt;=Einstellungen!$C$33,4,IF(Kundendaten!L1415&gt;=Einstellungen!$C$34,3,IF(Kundendaten!L1415&gt;=Einstellungen!$C$35,2,1)))))))</f>
        <v/>
      </c>
      <c r="N1414" s="37" t="str">
        <f>IF(Kundendaten!C1415="","",IF(K1414=-1,"",IF(K1414=0,0,IF(SUM(Einstellungen!$G$15,Einstellungen!$G$24,Einstellungen!$G$32)&lt;&gt;100,"—",ROUND((K1414*Einstellungen!$G$15+L1414*Einstellungen!$G$24+M1414*Einstellungen!$G$32)/100,1)))))</f>
        <v/>
      </c>
      <c r="O1414" s="37" t="str">
        <f>IF(Kundendaten!C1415="","",IF(K1414=-1,"⚠ Datenfehler",IF(K1414=0,"Inaktiv",IF(SUM(Einstellungen!$G$15,Einstellungen!$G$24,Einstellungen!$G$32)&lt;&gt;100,"—",IF(N1414&gt;=4,"Champion",IF(N1414&gt;=3,"Entwicklung",IF(N1414&gt;=2,"Gefährdet","Abwanderung")))))))</f>
        <v/>
      </c>
    </row>
    <row r="1415" spans="2:15" ht="14.25" customHeight="1" x14ac:dyDescent="0.35">
      <c r="B1415" s="37" t="str">
        <f>IF(Kundendaten!C1416="","",Kundendaten!B1416)</f>
        <v/>
      </c>
      <c r="C1415" s="38" t="str">
        <f>IF(Kundendaten!C1416="","",IF(Kundendaten!C1416="","",Kundendaten!C1416))</f>
        <v/>
      </c>
      <c r="D1415" s="38" t="str">
        <f>IF(Kundendaten!C1416="","",IF(Kundendaten!D1416="","",Kundendaten!D1416))</f>
        <v/>
      </c>
      <c r="E1415" s="38" t="str">
        <f>IF(Kundendaten!C1416="","",IF(Kundendaten!E1416="","",Kundendaten!E1416))</f>
        <v/>
      </c>
      <c r="F1415" s="38" t="str">
        <f>IF(Kundendaten!C1416="","",IF(Kundendaten!F1416="","",Kundendaten!F1416))</f>
        <v/>
      </c>
      <c r="G1415" s="37" t="str">
        <f>IF(Kundendaten!C1416="","",IF(Kundendaten!G1416="","",Kundendaten!G1416))</f>
        <v/>
      </c>
      <c r="H1415" s="38" t="str">
        <f>IF(Kundendaten!C1416="","",IF(Kundendaten!H1416="","",Kundendaten!H1416))</f>
        <v/>
      </c>
      <c r="I1415" s="37" t="str">
        <f>IF(Kundendaten!C1416="","",IF(Kundendaten!I1416="","",IF(OR(UPPER(Kundendaten!I1416)="D",UPPER(Kundendaten!I1416)="DE",UPPER(Kundendaten!I1416)="DEU",UPPER(Kundendaten!I1416)="DEUTSCHLAND",UPPER(Kundendaten!I1416)="GERMANY",UPPER(Kundendaten!I1416)="GER"),"",IFERROR(UPPER(VLOOKUP(UPPER(Kundendaten!I1416),Laendercodes!$A:$B,2,FALSE())),UPPER(Kundendaten!I1416)))))</f>
        <v/>
      </c>
      <c r="J1415" s="59" t="str">
        <f>IF(Kundendaten!C1416="","",Einstellungen!$C$9-Kundendaten!J1416)</f>
        <v/>
      </c>
      <c r="K1415" s="37" t="str">
        <f>IF(Kundendaten!C1416="","",IF(J1415&lt;0,-1,IF(J1415&gt;Einstellungen!$C$11,0,IF(J1415&lt;=Einstellungen!$D$15,5,IF(J1415&lt;=Einstellungen!$D$16,4,IF(J1415&lt;=Einstellungen!$D$17,3,IF(J1415&lt;=Einstellungen!$D$18,2,1)))))))</f>
        <v/>
      </c>
      <c r="L1415" s="37" t="str">
        <f>IF(Kundendaten!C1416="","",IF(J1415&lt;0,-1,IF(J1415&gt;Einstellungen!$C$11,0,IF(Kundendaten!K1416&gt;=Einstellungen!$C$24,5,IF(Kundendaten!K1416&gt;=Einstellungen!$C$25,4,IF(Kundendaten!K1416&gt;=Einstellungen!$C$26,3,IF(Kundendaten!K1416&gt;=Einstellungen!$C$27,2,1)))))))</f>
        <v/>
      </c>
      <c r="M1415" s="37" t="str">
        <f>IF(Kundendaten!C1416="","",IF(J1415&lt;0,-1,IF(J1415&gt;Einstellungen!$C$11,0,IF(Kundendaten!L1416&gt;=Einstellungen!$C$32,5,IF(Kundendaten!L1416&gt;=Einstellungen!$C$33,4,IF(Kundendaten!L1416&gt;=Einstellungen!$C$34,3,IF(Kundendaten!L1416&gt;=Einstellungen!$C$35,2,1)))))))</f>
        <v/>
      </c>
      <c r="N1415" s="37" t="str">
        <f>IF(Kundendaten!C1416="","",IF(K1415=-1,"",IF(K1415=0,0,IF(SUM(Einstellungen!$G$15,Einstellungen!$G$24,Einstellungen!$G$32)&lt;&gt;100,"—",ROUND((K1415*Einstellungen!$G$15+L1415*Einstellungen!$G$24+M1415*Einstellungen!$G$32)/100,1)))))</f>
        <v/>
      </c>
      <c r="O1415" s="37" t="str">
        <f>IF(Kundendaten!C1416="","",IF(K1415=-1,"⚠ Datenfehler",IF(K1415=0,"Inaktiv",IF(SUM(Einstellungen!$G$15,Einstellungen!$G$24,Einstellungen!$G$32)&lt;&gt;100,"—",IF(N1415&gt;=4,"Champion",IF(N1415&gt;=3,"Entwicklung",IF(N1415&gt;=2,"Gefährdet","Abwanderung")))))))</f>
        <v/>
      </c>
    </row>
    <row r="1416" spans="2:15" ht="14.25" customHeight="1" x14ac:dyDescent="0.35">
      <c r="B1416" s="37" t="str">
        <f>IF(Kundendaten!C1417="","",Kundendaten!B1417)</f>
        <v/>
      </c>
      <c r="C1416" s="38" t="str">
        <f>IF(Kundendaten!C1417="","",IF(Kundendaten!C1417="","",Kundendaten!C1417))</f>
        <v/>
      </c>
      <c r="D1416" s="38" t="str">
        <f>IF(Kundendaten!C1417="","",IF(Kundendaten!D1417="","",Kundendaten!D1417))</f>
        <v/>
      </c>
      <c r="E1416" s="38" t="str">
        <f>IF(Kundendaten!C1417="","",IF(Kundendaten!E1417="","",Kundendaten!E1417))</f>
        <v/>
      </c>
      <c r="F1416" s="38" t="str">
        <f>IF(Kundendaten!C1417="","",IF(Kundendaten!F1417="","",Kundendaten!F1417))</f>
        <v/>
      </c>
      <c r="G1416" s="37" t="str">
        <f>IF(Kundendaten!C1417="","",IF(Kundendaten!G1417="","",Kundendaten!G1417))</f>
        <v/>
      </c>
      <c r="H1416" s="38" t="str">
        <f>IF(Kundendaten!C1417="","",IF(Kundendaten!H1417="","",Kundendaten!H1417))</f>
        <v/>
      </c>
      <c r="I1416" s="37" t="str">
        <f>IF(Kundendaten!C1417="","",IF(Kundendaten!I1417="","",IF(OR(UPPER(Kundendaten!I1417)="D",UPPER(Kundendaten!I1417)="DE",UPPER(Kundendaten!I1417)="DEU",UPPER(Kundendaten!I1417)="DEUTSCHLAND",UPPER(Kundendaten!I1417)="GERMANY",UPPER(Kundendaten!I1417)="GER"),"",IFERROR(UPPER(VLOOKUP(UPPER(Kundendaten!I1417),Laendercodes!$A:$B,2,FALSE())),UPPER(Kundendaten!I1417)))))</f>
        <v/>
      </c>
      <c r="J1416" s="59" t="str">
        <f>IF(Kundendaten!C1417="","",Einstellungen!$C$9-Kundendaten!J1417)</f>
        <v/>
      </c>
      <c r="K1416" s="37" t="str">
        <f>IF(Kundendaten!C1417="","",IF(J1416&lt;0,-1,IF(J1416&gt;Einstellungen!$C$11,0,IF(J1416&lt;=Einstellungen!$D$15,5,IF(J1416&lt;=Einstellungen!$D$16,4,IF(J1416&lt;=Einstellungen!$D$17,3,IF(J1416&lt;=Einstellungen!$D$18,2,1)))))))</f>
        <v/>
      </c>
      <c r="L1416" s="37" t="str">
        <f>IF(Kundendaten!C1417="","",IF(J1416&lt;0,-1,IF(J1416&gt;Einstellungen!$C$11,0,IF(Kundendaten!K1417&gt;=Einstellungen!$C$24,5,IF(Kundendaten!K1417&gt;=Einstellungen!$C$25,4,IF(Kundendaten!K1417&gt;=Einstellungen!$C$26,3,IF(Kundendaten!K1417&gt;=Einstellungen!$C$27,2,1)))))))</f>
        <v/>
      </c>
      <c r="M1416" s="37" t="str">
        <f>IF(Kundendaten!C1417="","",IF(J1416&lt;0,-1,IF(J1416&gt;Einstellungen!$C$11,0,IF(Kundendaten!L1417&gt;=Einstellungen!$C$32,5,IF(Kundendaten!L1417&gt;=Einstellungen!$C$33,4,IF(Kundendaten!L1417&gt;=Einstellungen!$C$34,3,IF(Kundendaten!L1417&gt;=Einstellungen!$C$35,2,1)))))))</f>
        <v/>
      </c>
      <c r="N1416" s="37" t="str">
        <f>IF(Kundendaten!C1417="","",IF(K1416=-1,"",IF(K1416=0,0,IF(SUM(Einstellungen!$G$15,Einstellungen!$G$24,Einstellungen!$G$32)&lt;&gt;100,"—",ROUND((K1416*Einstellungen!$G$15+L1416*Einstellungen!$G$24+M1416*Einstellungen!$G$32)/100,1)))))</f>
        <v/>
      </c>
      <c r="O1416" s="37" t="str">
        <f>IF(Kundendaten!C1417="","",IF(K1416=-1,"⚠ Datenfehler",IF(K1416=0,"Inaktiv",IF(SUM(Einstellungen!$G$15,Einstellungen!$G$24,Einstellungen!$G$32)&lt;&gt;100,"—",IF(N1416&gt;=4,"Champion",IF(N1416&gt;=3,"Entwicklung",IF(N1416&gt;=2,"Gefährdet","Abwanderung")))))))</f>
        <v/>
      </c>
    </row>
    <row r="1417" spans="2:15" ht="14.25" customHeight="1" x14ac:dyDescent="0.35">
      <c r="B1417" s="37" t="str">
        <f>IF(Kundendaten!C1418="","",Kundendaten!B1418)</f>
        <v/>
      </c>
      <c r="C1417" s="38" t="str">
        <f>IF(Kundendaten!C1418="","",IF(Kundendaten!C1418="","",Kundendaten!C1418))</f>
        <v/>
      </c>
      <c r="D1417" s="38" t="str">
        <f>IF(Kundendaten!C1418="","",IF(Kundendaten!D1418="","",Kundendaten!D1418))</f>
        <v/>
      </c>
      <c r="E1417" s="38" t="str">
        <f>IF(Kundendaten!C1418="","",IF(Kundendaten!E1418="","",Kundendaten!E1418))</f>
        <v/>
      </c>
      <c r="F1417" s="38" t="str">
        <f>IF(Kundendaten!C1418="","",IF(Kundendaten!F1418="","",Kundendaten!F1418))</f>
        <v/>
      </c>
      <c r="G1417" s="37" t="str">
        <f>IF(Kundendaten!C1418="","",IF(Kundendaten!G1418="","",Kundendaten!G1418))</f>
        <v/>
      </c>
      <c r="H1417" s="38" t="str">
        <f>IF(Kundendaten!C1418="","",IF(Kundendaten!H1418="","",Kundendaten!H1418))</f>
        <v/>
      </c>
      <c r="I1417" s="37" t="str">
        <f>IF(Kundendaten!C1418="","",IF(Kundendaten!I1418="","",IF(OR(UPPER(Kundendaten!I1418)="D",UPPER(Kundendaten!I1418)="DE",UPPER(Kundendaten!I1418)="DEU",UPPER(Kundendaten!I1418)="DEUTSCHLAND",UPPER(Kundendaten!I1418)="GERMANY",UPPER(Kundendaten!I1418)="GER"),"",IFERROR(UPPER(VLOOKUP(UPPER(Kundendaten!I1418),Laendercodes!$A:$B,2,FALSE())),UPPER(Kundendaten!I1418)))))</f>
        <v/>
      </c>
      <c r="J1417" s="59" t="str">
        <f>IF(Kundendaten!C1418="","",Einstellungen!$C$9-Kundendaten!J1418)</f>
        <v/>
      </c>
      <c r="K1417" s="37" t="str">
        <f>IF(Kundendaten!C1418="","",IF(J1417&lt;0,-1,IF(J1417&gt;Einstellungen!$C$11,0,IF(J1417&lt;=Einstellungen!$D$15,5,IF(J1417&lt;=Einstellungen!$D$16,4,IF(J1417&lt;=Einstellungen!$D$17,3,IF(J1417&lt;=Einstellungen!$D$18,2,1)))))))</f>
        <v/>
      </c>
      <c r="L1417" s="37" t="str">
        <f>IF(Kundendaten!C1418="","",IF(J1417&lt;0,-1,IF(J1417&gt;Einstellungen!$C$11,0,IF(Kundendaten!K1418&gt;=Einstellungen!$C$24,5,IF(Kundendaten!K1418&gt;=Einstellungen!$C$25,4,IF(Kundendaten!K1418&gt;=Einstellungen!$C$26,3,IF(Kundendaten!K1418&gt;=Einstellungen!$C$27,2,1)))))))</f>
        <v/>
      </c>
      <c r="M1417" s="37" t="str">
        <f>IF(Kundendaten!C1418="","",IF(J1417&lt;0,-1,IF(J1417&gt;Einstellungen!$C$11,0,IF(Kundendaten!L1418&gt;=Einstellungen!$C$32,5,IF(Kundendaten!L1418&gt;=Einstellungen!$C$33,4,IF(Kundendaten!L1418&gt;=Einstellungen!$C$34,3,IF(Kundendaten!L1418&gt;=Einstellungen!$C$35,2,1)))))))</f>
        <v/>
      </c>
      <c r="N1417" s="37" t="str">
        <f>IF(Kundendaten!C1418="","",IF(K1417=-1,"",IF(K1417=0,0,IF(SUM(Einstellungen!$G$15,Einstellungen!$G$24,Einstellungen!$G$32)&lt;&gt;100,"—",ROUND((K1417*Einstellungen!$G$15+L1417*Einstellungen!$G$24+M1417*Einstellungen!$G$32)/100,1)))))</f>
        <v/>
      </c>
      <c r="O1417" s="37" t="str">
        <f>IF(Kundendaten!C1418="","",IF(K1417=-1,"⚠ Datenfehler",IF(K1417=0,"Inaktiv",IF(SUM(Einstellungen!$G$15,Einstellungen!$G$24,Einstellungen!$G$32)&lt;&gt;100,"—",IF(N1417&gt;=4,"Champion",IF(N1417&gt;=3,"Entwicklung",IF(N1417&gt;=2,"Gefährdet","Abwanderung")))))))</f>
        <v/>
      </c>
    </row>
    <row r="1418" spans="2:15" ht="14.25" customHeight="1" x14ac:dyDescent="0.35">
      <c r="B1418" s="37" t="str">
        <f>IF(Kundendaten!C1419="","",Kundendaten!B1419)</f>
        <v/>
      </c>
      <c r="C1418" s="38" t="str">
        <f>IF(Kundendaten!C1419="","",IF(Kundendaten!C1419="","",Kundendaten!C1419))</f>
        <v/>
      </c>
      <c r="D1418" s="38" t="str">
        <f>IF(Kundendaten!C1419="","",IF(Kundendaten!D1419="","",Kundendaten!D1419))</f>
        <v/>
      </c>
      <c r="E1418" s="38" t="str">
        <f>IF(Kundendaten!C1419="","",IF(Kundendaten!E1419="","",Kundendaten!E1419))</f>
        <v/>
      </c>
      <c r="F1418" s="38" t="str">
        <f>IF(Kundendaten!C1419="","",IF(Kundendaten!F1419="","",Kundendaten!F1419))</f>
        <v/>
      </c>
      <c r="G1418" s="37" t="str">
        <f>IF(Kundendaten!C1419="","",IF(Kundendaten!G1419="","",Kundendaten!G1419))</f>
        <v/>
      </c>
      <c r="H1418" s="38" t="str">
        <f>IF(Kundendaten!C1419="","",IF(Kundendaten!H1419="","",Kundendaten!H1419))</f>
        <v/>
      </c>
      <c r="I1418" s="37" t="str">
        <f>IF(Kundendaten!C1419="","",IF(Kundendaten!I1419="","",IF(OR(UPPER(Kundendaten!I1419)="D",UPPER(Kundendaten!I1419)="DE",UPPER(Kundendaten!I1419)="DEU",UPPER(Kundendaten!I1419)="DEUTSCHLAND",UPPER(Kundendaten!I1419)="GERMANY",UPPER(Kundendaten!I1419)="GER"),"",IFERROR(UPPER(VLOOKUP(UPPER(Kundendaten!I1419),Laendercodes!$A:$B,2,FALSE())),UPPER(Kundendaten!I1419)))))</f>
        <v/>
      </c>
      <c r="J1418" s="59" t="str">
        <f>IF(Kundendaten!C1419="","",Einstellungen!$C$9-Kundendaten!J1419)</f>
        <v/>
      </c>
      <c r="K1418" s="37" t="str">
        <f>IF(Kundendaten!C1419="","",IF(J1418&lt;0,-1,IF(J1418&gt;Einstellungen!$C$11,0,IF(J1418&lt;=Einstellungen!$D$15,5,IF(J1418&lt;=Einstellungen!$D$16,4,IF(J1418&lt;=Einstellungen!$D$17,3,IF(J1418&lt;=Einstellungen!$D$18,2,1)))))))</f>
        <v/>
      </c>
      <c r="L1418" s="37" t="str">
        <f>IF(Kundendaten!C1419="","",IF(J1418&lt;0,-1,IF(J1418&gt;Einstellungen!$C$11,0,IF(Kundendaten!K1419&gt;=Einstellungen!$C$24,5,IF(Kundendaten!K1419&gt;=Einstellungen!$C$25,4,IF(Kundendaten!K1419&gt;=Einstellungen!$C$26,3,IF(Kundendaten!K1419&gt;=Einstellungen!$C$27,2,1)))))))</f>
        <v/>
      </c>
      <c r="M1418" s="37" t="str">
        <f>IF(Kundendaten!C1419="","",IF(J1418&lt;0,-1,IF(J1418&gt;Einstellungen!$C$11,0,IF(Kundendaten!L1419&gt;=Einstellungen!$C$32,5,IF(Kundendaten!L1419&gt;=Einstellungen!$C$33,4,IF(Kundendaten!L1419&gt;=Einstellungen!$C$34,3,IF(Kundendaten!L1419&gt;=Einstellungen!$C$35,2,1)))))))</f>
        <v/>
      </c>
      <c r="N1418" s="37" t="str">
        <f>IF(Kundendaten!C1419="","",IF(K1418=-1,"",IF(K1418=0,0,IF(SUM(Einstellungen!$G$15,Einstellungen!$G$24,Einstellungen!$G$32)&lt;&gt;100,"—",ROUND((K1418*Einstellungen!$G$15+L1418*Einstellungen!$G$24+M1418*Einstellungen!$G$32)/100,1)))))</f>
        <v/>
      </c>
      <c r="O1418" s="37" t="str">
        <f>IF(Kundendaten!C1419="","",IF(K1418=-1,"⚠ Datenfehler",IF(K1418=0,"Inaktiv",IF(SUM(Einstellungen!$G$15,Einstellungen!$G$24,Einstellungen!$G$32)&lt;&gt;100,"—",IF(N1418&gt;=4,"Champion",IF(N1418&gt;=3,"Entwicklung",IF(N1418&gt;=2,"Gefährdet","Abwanderung")))))))</f>
        <v/>
      </c>
    </row>
    <row r="1419" spans="2:15" ht="14.25" customHeight="1" x14ac:dyDescent="0.35">
      <c r="B1419" s="37" t="str">
        <f>IF(Kundendaten!C1420="","",Kundendaten!B1420)</f>
        <v/>
      </c>
      <c r="C1419" s="38" t="str">
        <f>IF(Kundendaten!C1420="","",IF(Kundendaten!C1420="","",Kundendaten!C1420))</f>
        <v/>
      </c>
      <c r="D1419" s="38" t="str">
        <f>IF(Kundendaten!C1420="","",IF(Kundendaten!D1420="","",Kundendaten!D1420))</f>
        <v/>
      </c>
      <c r="E1419" s="38" t="str">
        <f>IF(Kundendaten!C1420="","",IF(Kundendaten!E1420="","",Kundendaten!E1420))</f>
        <v/>
      </c>
      <c r="F1419" s="38" t="str">
        <f>IF(Kundendaten!C1420="","",IF(Kundendaten!F1420="","",Kundendaten!F1420))</f>
        <v/>
      </c>
      <c r="G1419" s="37" t="str">
        <f>IF(Kundendaten!C1420="","",IF(Kundendaten!G1420="","",Kundendaten!G1420))</f>
        <v/>
      </c>
      <c r="H1419" s="38" t="str">
        <f>IF(Kundendaten!C1420="","",IF(Kundendaten!H1420="","",Kundendaten!H1420))</f>
        <v/>
      </c>
      <c r="I1419" s="37" t="str">
        <f>IF(Kundendaten!C1420="","",IF(Kundendaten!I1420="","",IF(OR(UPPER(Kundendaten!I1420)="D",UPPER(Kundendaten!I1420)="DE",UPPER(Kundendaten!I1420)="DEU",UPPER(Kundendaten!I1420)="DEUTSCHLAND",UPPER(Kundendaten!I1420)="GERMANY",UPPER(Kundendaten!I1420)="GER"),"",IFERROR(UPPER(VLOOKUP(UPPER(Kundendaten!I1420),Laendercodes!$A:$B,2,FALSE())),UPPER(Kundendaten!I1420)))))</f>
        <v/>
      </c>
      <c r="J1419" s="59" t="str">
        <f>IF(Kundendaten!C1420="","",Einstellungen!$C$9-Kundendaten!J1420)</f>
        <v/>
      </c>
      <c r="K1419" s="37" t="str">
        <f>IF(Kundendaten!C1420="","",IF(J1419&lt;0,-1,IF(J1419&gt;Einstellungen!$C$11,0,IF(J1419&lt;=Einstellungen!$D$15,5,IF(J1419&lt;=Einstellungen!$D$16,4,IF(J1419&lt;=Einstellungen!$D$17,3,IF(J1419&lt;=Einstellungen!$D$18,2,1)))))))</f>
        <v/>
      </c>
      <c r="L1419" s="37" t="str">
        <f>IF(Kundendaten!C1420="","",IF(J1419&lt;0,-1,IF(J1419&gt;Einstellungen!$C$11,0,IF(Kundendaten!K1420&gt;=Einstellungen!$C$24,5,IF(Kundendaten!K1420&gt;=Einstellungen!$C$25,4,IF(Kundendaten!K1420&gt;=Einstellungen!$C$26,3,IF(Kundendaten!K1420&gt;=Einstellungen!$C$27,2,1)))))))</f>
        <v/>
      </c>
      <c r="M1419" s="37" t="str">
        <f>IF(Kundendaten!C1420="","",IF(J1419&lt;0,-1,IF(J1419&gt;Einstellungen!$C$11,0,IF(Kundendaten!L1420&gt;=Einstellungen!$C$32,5,IF(Kundendaten!L1420&gt;=Einstellungen!$C$33,4,IF(Kundendaten!L1420&gt;=Einstellungen!$C$34,3,IF(Kundendaten!L1420&gt;=Einstellungen!$C$35,2,1)))))))</f>
        <v/>
      </c>
      <c r="N1419" s="37" t="str">
        <f>IF(Kundendaten!C1420="","",IF(K1419=-1,"",IF(K1419=0,0,IF(SUM(Einstellungen!$G$15,Einstellungen!$G$24,Einstellungen!$G$32)&lt;&gt;100,"—",ROUND((K1419*Einstellungen!$G$15+L1419*Einstellungen!$G$24+M1419*Einstellungen!$G$32)/100,1)))))</f>
        <v/>
      </c>
      <c r="O1419" s="37" t="str">
        <f>IF(Kundendaten!C1420="","",IF(K1419=-1,"⚠ Datenfehler",IF(K1419=0,"Inaktiv",IF(SUM(Einstellungen!$G$15,Einstellungen!$G$24,Einstellungen!$G$32)&lt;&gt;100,"—",IF(N1419&gt;=4,"Champion",IF(N1419&gt;=3,"Entwicklung",IF(N1419&gt;=2,"Gefährdet","Abwanderung")))))))</f>
        <v/>
      </c>
    </row>
    <row r="1420" spans="2:15" ht="14.25" customHeight="1" x14ac:dyDescent="0.35">
      <c r="B1420" s="37" t="str">
        <f>IF(Kundendaten!C1421="","",Kundendaten!B1421)</f>
        <v/>
      </c>
      <c r="C1420" s="38" t="str">
        <f>IF(Kundendaten!C1421="","",IF(Kundendaten!C1421="","",Kundendaten!C1421))</f>
        <v/>
      </c>
      <c r="D1420" s="38" t="str">
        <f>IF(Kundendaten!C1421="","",IF(Kundendaten!D1421="","",Kundendaten!D1421))</f>
        <v/>
      </c>
      <c r="E1420" s="38" t="str">
        <f>IF(Kundendaten!C1421="","",IF(Kundendaten!E1421="","",Kundendaten!E1421))</f>
        <v/>
      </c>
      <c r="F1420" s="38" t="str">
        <f>IF(Kundendaten!C1421="","",IF(Kundendaten!F1421="","",Kundendaten!F1421))</f>
        <v/>
      </c>
      <c r="G1420" s="37" t="str">
        <f>IF(Kundendaten!C1421="","",IF(Kundendaten!G1421="","",Kundendaten!G1421))</f>
        <v/>
      </c>
      <c r="H1420" s="38" t="str">
        <f>IF(Kundendaten!C1421="","",IF(Kundendaten!H1421="","",Kundendaten!H1421))</f>
        <v/>
      </c>
      <c r="I1420" s="37" t="str">
        <f>IF(Kundendaten!C1421="","",IF(Kundendaten!I1421="","",IF(OR(UPPER(Kundendaten!I1421)="D",UPPER(Kundendaten!I1421)="DE",UPPER(Kundendaten!I1421)="DEU",UPPER(Kundendaten!I1421)="DEUTSCHLAND",UPPER(Kundendaten!I1421)="GERMANY",UPPER(Kundendaten!I1421)="GER"),"",IFERROR(UPPER(VLOOKUP(UPPER(Kundendaten!I1421),Laendercodes!$A:$B,2,FALSE())),UPPER(Kundendaten!I1421)))))</f>
        <v/>
      </c>
      <c r="J1420" s="59" t="str">
        <f>IF(Kundendaten!C1421="","",Einstellungen!$C$9-Kundendaten!J1421)</f>
        <v/>
      </c>
      <c r="K1420" s="37" t="str">
        <f>IF(Kundendaten!C1421="","",IF(J1420&lt;0,-1,IF(J1420&gt;Einstellungen!$C$11,0,IF(J1420&lt;=Einstellungen!$D$15,5,IF(J1420&lt;=Einstellungen!$D$16,4,IF(J1420&lt;=Einstellungen!$D$17,3,IF(J1420&lt;=Einstellungen!$D$18,2,1)))))))</f>
        <v/>
      </c>
      <c r="L1420" s="37" t="str">
        <f>IF(Kundendaten!C1421="","",IF(J1420&lt;0,-1,IF(J1420&gt;Einstellungen!$C$11,0,IF(Kundendaten!K1421&gt;=Einstellungen!$C$24,5,IF(Kundendaten!K1421&gt;=Einstellungen!$C$25,4,IF(Kundendaten!K1421&gt;=Einstellungen!$C$26,3,IF(Kundendaten!K1421&gt;=Einstellungen!$C$27,2,1)))))))</f>
        <v/>
      </c>
      <c r="M1420" s="37" t="str">
        <f>IF(Kundendaten!C1421="","",IF(J1420&lt;0,-1,IF(J1420&gt;Einstellungen!$C$11,0,IF(Kundendaten!L1421&gt;=Einstellungen!$C$32,5,IF(Kundendaten!L1421&gt;=Einstellungen!$C$33,4,IF(Kundendaten!L1421&gt;=Einstellungen!$C$34,3,IF(Kundendaten!L1421&gt;=Einstellungen!$C$35,2,1)))))))</f>
        <v/>
      </c>
      <c r="N1420" s="37" t="str">
        <f>IF(Kundendaten!C1421="","",IF(K1420=-1,"",IF(K1420=0,0,IF(SUM(Einstellungen!$G$15,Einstellungen!$G$24,Einstellungen!$G$32)&lt;&gt;100,"—",ROUND((K1420*Einstellungen!$G$15+L1420*Einstellungen!$G$24+M1420*Einstellungen!$G$32)/100,1)))))</f>
        <v/>
      </c>
      <c r="O1420" s="37" t="str">
        <f>IF(Kundendaten!C1421="","",IF(K1420=-1,"⚠ Datenfehler",IF(K1420=0,"Inaktiv",IF(SUM(Einstellungen!$G$15,Einstellungen!$G$24,Einstellungen!$G$32)&lt;&gt;100,"—",IF(N1420&gt;=4,"Champion",IF(N1420&gt;=3,"Entwicklung",IF(N1420&gt;=2,"Gefährdet","Abwanderung")))))))</f>
        <v/>
      </c>
    </row>
    <row r="1421" spans="2:15" ht="14.25" customHeight="1" x14ac:dyDescent="0.35">
      <c r="B1421" s="37" t="str">
        <f>IF(Kundendaten!C1422="","",Kundendaten!B1422)</f>
        <v/>
      </c>
      <c r="C1421" s="38" t="str">
        <f>IF(Kundendaten!C1422="","",IF(Kundendaten!C1422="","",Kundendaten!C1422))</f>
        <v/>
      </c>
      <c r="D1421" s="38" t="str">
        <f>IF(Kundendaten!C1422="","",IF(Kundendaten!D1422="","",Kundendaten!D1422))</f>
        <v/>
      </c>
      <c r="E1421" s="38" t="str">
        <f>IF(Kundendaten!C1422="","",IF(Kundendaten!E1422="","",Kundendaten!E1422))</f>
        <v/>
      </c>
      <c r="F1421" s="38" t="str">
        <f>IF(Kundendaten!C1422="","",IF(Kundendaten!F1422="","",Kundendaten!F1422))</f>
        <v/>
      </c>
      <c r="G1421" s="37" t="str">
        <f>IF(Kundendaten!C1422="","",IF(Kundendaten!G1422="","",Kundendaten!G1422))</f>
        <v/>
      </c>
      <c r="H1421" s="38" t="str">
        <f>IF(Kundendaten!C1422="","",IF(Kundendaten!H1422="","",Kundendaten!H1422))</f>
        <v/>
      </c>
      <c r="I1421" s="37" t="str">
        <f>IF(Kundendaten!C1422="","",IF(Kundendaten!I1422="","",IF(OR(UPPER(Kundendaten!I1422)="D",UPPER(Kundendaten!I1422)="DE",UPPER(Kundendaten!I1422)="DEU",UPPER(Kundendaten!I1422)="DEUTSCHLAND",UPPER(Kundendaten!I1422)="GERMANY",UPPER(Kundendaten!I1422)="GER"),"",IFERROR(UPPER(VLOOKUP(UPPER(Kundendaten!I1422),Laendercodes!$A:$B,2,FALSE())),UPPER(Kundendaten!I1422)))))</f>
        <v/>
      </c>
      <c r="J1421" s="59" t="str">
        <f>IF(Kundendaten!C1422="","",Einstellungen!$C$9-Kundendaten!J1422)</f>
        <v/>
      </c>
      <c r="K1421" s="37" t="str">
        <f>IF(Kundendaten!C1422="","",IF(J1421&lt;0,-1,IF(J1421&gt;Einstellungen!$C$11,0,IF(J1421&lt;=Einstellungen!$D$15,5,IF(J1421&lt;=Einstellungen!$D$16,4,IF(J1421&lt;=Einstellungen!$D$17,3,IF(J1421&lt;=Einstellungen!$D$18,2,1)))))))</f>
        <v/>
      </c>
      <c r="L1421" s="37" t="str">
        <f>IF(Kundendaten!C1422="","",IF(J1421&lt;0,-1,IF(J1421&gt;Einstellungen!$C$11,0,IF(Kundendaten!K1422&gt;=Einstellungen!$C$24,5,IF(Kundendaten!K1422&gt;=Einstellungen!$C$25,4,IF(Kundendaten!K1422&gt;=Einstellungen!$C$26,3,IF(Kundendaten!K1422&gt;=Einstellungen!$C$27,2,1)))))))</f>
        <v/>
      </c>
      <c r="M1421" s="37" t="str">
        <f>IF(Kundendaten!C1422="","",IF(J1421&lt;0,-1,IF(J1421&gt;Einstellungen!$C$11,0,IF(Kundendaten!L1422&gt;=Einstellungen!$C$32,5,IF(Kundendaten!L1422&gt;=Einstellungen!$C$33,4,IF(Kundendaten!L1422&gt;=Einstellungen!$C$34,3,IF(Kundendaten!L1422&gt;=Einstellungen!$C$35,2,1)))))))</f>
        <v/>
      </c>
      <c r="N1421" s="37" t="str">
        <f>IF(Kundendaten!C1422="","",IF(K1421=-1,"",IF(K1421=0,0,IF(SUM(Einstellungen!$G$15,Einstellungen!$G$24,Einstellungen!$G$32)&lt;&gt;100,"—",ROUND((K1421*Einstellungen!$G$15+L1421*Einstellungen!$G$24+M1421*Einstellungen!$G$32)/100,1)))))</f>
        <v/>
      </c>
      <c r="O1421" s="37" t="str">
        <f>IF(Kundendaten!C1422="","",IF(K1421=-1,"⚠ Datenfehler",IF(K1421=0,"Inaktiv",IF(SUM(Einstellungen!$G$15,Einstellungen!$G$24,Einstellungen!$G$32)&lt;&gt;100,"—",IF(N1421&gt;=4,"Champion",IF(N1421&gt;=3,"Entwicklung",IF(N1421&gt;=2,"Gefährdet","Abwanderung")))))))</f>
        <v/>
      </c>
    </row>
    <row r="1422" spans="2:15" ht="14.25" customHeight="1" x14ac:dyDescent="0.35">
      <c r="B1422" s="37" t="str">
        <f>IF(Kundendaten!C1423="","",Kundendaten!B1423)</f>
        <v/>
      </c>
      <c r="C1422" s="38" t="str">
        <f>IF(Kundendaten!C1423="","",IF(Kundendaten!C1423="","",Kundendaten!C1423))</f>
        <v/>
      </c>
      <c r="D1422" s="38" t="str">
        <f>IF(Kundendaten!C1423="","",IF(Kundendaten!D1423="","",Kundendaten!D1423))</f>
        <v/>
      </c>
      <c r="E1422" s="38" t="str">
        <f>IF(Kundendaten!C1423="","",IF(Kundendaten!E1423="","",Kundendaten!E1423))</f>
        <v/>
      </c>
      <c r="F1422" s="38" t="str">
        <f>IF(Kundendaten!C1423="","",IF(Kundendaten!F1423="","",Kundendaten!F1423))</f>
        <v/>
      </c>
      <c r="G1422" s="37" t="str">
        <f>IF(Kundendaten!C1423="","",IF(Kundendaten!G1423="","",Kundendaten!G1423))</f>
        <v/>
      </c>
      <c r="H1422" s="38" t="str">
        <f>IF(Kundendaten!C1423="","",IF(Kundendaten!H1423="","",Kundendaten!H1423))</f>
        <v/>
      </c>
      <c r="I1422" s="37" t="str">
        <f>IF(Kundendaten!C1423="","",IF(Kundendaten!I1423="","",IF(OR(UPPER(Kundendaten!I1423)="D",UPPER(Kundendaten!I1423)="DE",UPPER(Kundendaten!I1423)="DEU",UPPER(Kundendaten!I1423)="DEUTSCHLAND",UPPER(Kundendaten!I1423)="GERMANY",UPPER(Kundendaten!I1423)="GER"),"",IFERROR(UPPER(VLOOKUP(UPPER(Kundendaten!I1423),Laendercodes!$A:$B,2,FALSE())),UPPER(Kundendaten!I1423)))))</f>
        <v/>
      </c>
      <c r="J1422" s="59" t="str">
        <f>IF(Kundendaten!C1423="","",Einstellungen!$C$9-Kundendaten!J1423)</f>
        <v/>
      </c>
      <c r="K1422" s="37" t="str">
        <f>IF(Kundendaten!C1423="","",IF(J1422&lt;0,-1,IF(J1422&gt;Einstellungen!$C$11,0,IF(J1422&lt;=Einstellungen!$D$15,5,IF(J1422&lt;=Einstellungen!$D$16,4,IF(J1422&lt;=Einstellungen!$D$17,3,IF(J1422&lt;=Einstellungen!$D$18,2,1)))))))</f>
        <v/>
      </c>
      <c r="L1422" s="37" t="str">
        <f>IF(Kundendaten!C1423="","",IF(J1422&lt;0,-1,IF(J1422&gt;Einstellungen!$C$11,0,IF(Kundendaten!K1423&gt;=Einstellungen!$C$24,5,IF(Kundendaten!K1423&gt;=Einstellungen!$C$25,4,IF(Kundendaten!K1423&gt;=Einstellungen!$C$26,3,IF(Kundendaten!K1423&gt;=Einstellungen!$C$27,2,1)))))))</f>
        <v/>
      </c>
      <c r="M1422" s="37" t="str">
        <f>IF(Kundendaten!C1423="","",IF(J1422&lt;0,-1,IF(J1422&gt;Einstellungen!$C$11,0,IF(Kundendaten!L1423&gt;=Einstellungen!$C$32,5,IF(Kundendaten!L1423&gt;=Einstellungen!$C$33,4,IF(Kundendaten!L1423&gt;=Einstellungen!$C$34,3,IF(Kundendaten!L1423&gt;=Einstellungen!$C$35,2,1)))))))</f>
        <v/>
      </c>
      <c r="N1422" s="37" t="str">
        <f>IF(Kundendaten!C1423="","",IF(K1422=-1,"",IF(K1422=0,0,IF(SUM(Einstellungen!$G$15,Einstellungen!$G$24,Einstellungen!$G$32)&lt;&gt;100,"—",ROUND((K1422*Einstellungen!$G$15+L1422*Einstellungen!$G$24+M1422*Einstellungen!$G$32)/100,1)))))</f>
        <v/>
      </c>
      <c r="O1422" s="37" t="str">
        <f>IF(Kundendaten!C1423="","",IF(K1422=-1,"⚠ Datenfehler",IF(K1422=0,"Inaktiv",IF(SUM(Einstellungen!$G$15,Einstellungen!$G$24,Einstellungen!$G$32)&lt;&gt;100,"—",IF(N1422&gt;=4,"Champion",IF(N1422&gt;=3,"Entwicklung",IF(N1422&gt;=2,"Gefährdet","Abwanderung")))))))</f>
        <v/>
      </c>
    </row>
    <row r="1423" spans="2:15" ht="14.25" customHeight="1" x14ac:dyDescent="0.35">
      <c r="B1423" s="37" t="str">
        <f>IF(Kundendaten!C1424="","",Kundendaten!B1424)</f>
        <v/>
      </c>
      <c r="C1423" s="38" t="str">
        <f>IF(Kundendaten!C1424="","",IF(Kundendaten!C1424="","",Kundendaten!C1424))</f>
        <v/>
      </c>
      <c r="D1423" s="38" t="str">
        <f>IF(Kundendaten!C1424="","",IF(Kundendaten!D1424="","",Kundendaten!D1424))</f>
        <v/>
      </c>
      <c r="E1423" s="38" t="str">
        <f>IF(Kundendaten!C1424="","",IF(Kundendaten!E1424="","",Kundendaten!E1424))</f>
        <v/>
      </c>
      <c r="F1423" s="38" t="str">
        <f>IF(Kundendaten!C1424="","",IF(Kundendaten!F1424="","",Kundendaten!F1424))</f>
        <v/>
      </c>
      <c r="G1423" s="37" t="str">
        <f>IF(Kundendaten!C1424="","",IF(Kundendaten!G1424="","",Kundendaten!G1424))</f>
        <v/>
      </c>
      <c r="H1423" s="38" t="str">
        <f>IF(Kundendaten!C1424="","",IF(Kundendaten!H1424="","",Kundendaten!H1424))</f>
        <v/>
      </c>
      <c r="I1423" s="37" t="str">
        <f>IF(Kundendaten!C1424="","",IF(Kundendaten!I1424="","",IF(OR(UPPER(Kundendaten!I1424)="D",UPPER(Kundendaten!I1424)="DE",UPPER(Kundendaten!I1424)="DEU",UPPER(Kundendaten!I1424)="DEUTSCHLAND",UPPER(Kundendaten!I1424)="GERMANY",UPPER(Kundendaten!I1424)="GER"),"",IFERROR(UPPER(VLOOKUP(UPPER(Kundendaten!I1424),Laendercodes!$A:$B,2,FALSE())),UPPER(Kundendaten!I1424)))))</f>
        <v/>
      </c>
      <c r="J1423" s="59" t="str">
        <f>IF(Kundendaten!C1424="","",Einstellungen!$C$9-Kundendaten!J1424)</f>
        <v/>
      </c>
      <c r="K1423" s="37" t="str">
        <f>IF(Kundendaten!C1424="","",IF(J1423&lt;0,-1,IF(J1423&gt;Einstellungen!$C$11,0,IF(J1423&lt;=Einstellungen!$D$15,5,IF(J1423&lt;=Einstellungen!$D$16,4,IF(J1423&lt;=Einstellungen!$D$17,3,IF(J1423&lt;=Einstellungen!$D$18,2,1)))))))</f>
        <v/>
      </c>
      <c r="L1423" s="37" t="str">
        <f>IF(Kundendaten!C1424="","",IF(J1423&lt;0,-1,IF(J1423&gt;Einstellungen!$C$11,0,IF(Kundendaten!K1424&gt;=Einstellungen!$C$24,5,IF(Kundendaten!K1424&gt;=Einstellungen!$C$25,4,IF(Kundendaten!K1424&gt;=Einstellungen!$C$26,3,IF(Kundendaten!K1424&gt;=Einstellungen!$C$27,2,1)))))))</f>
        <v/>
      </c>
      <c r="M1423" s="37" t="str">
        <f>IF(Kundendaten!C1424="","",IF(J1423&lt;0,-1,IF(J1423&gt;Einstellungen!$C$11,0,IF(Kundendaten!L1424&gt;=Einstellungen!$C$32,5,IF(Kundendaten!L1424&gt;=Einstellungen!$C$33,4,IF(Kundendaten!L1424&gt;=Einstellungen!$C$34,3,IF(Kundendaten!L1424&gt;=Einstellungen!$C$35,2,1)))))))</f>
        <v/>
      </c>
      <c r="N1423" s="37" t="str">
        <f>IF(Kundendaten!C1424="","",IF(K1423=-1,"",IF(K1423=0,0,IF(SUM(Einstellungen!$G$15,Einstellungen!$G$24,Einstellungen!$G$32)&lt;&gt;100,"—",ROUND((K1423*Einstellungen!$G$15+L1423*Einstellungen!$G$24+M1423*Einstellungen!$G$32)/100,1)))))</f>
        <v/>
      </c>
      <c r="O1423" s="37" t="str">
        <f>IF(Kundendaten!C1424="","",IF(K1423=-1,"⚠ Datenfehler",IF(K1423=0,"Inaktiv",IF(SUM(Einstellungen!$G$15,Einstellungen!$G$24,Einstellungen!$G$32)&lt;&gt;100,"—",IF(N1423&gt;=4,"Champion",IF(N1423&gt;=3,"Entwicklung",IF(N1423&gt;=2,"Gefährdet","Abwanderung")))))))</f>
        <v/>
      </c>
    </row>
    <row r="1424" spans="2:15" ht="14.25" customHeight="1" x14ac:dyDescent="0.35">
      <c r="B1424" s="37" t="str">
        <f>IF(Kundendaten!C1425="","",Kundendaten!B1425)</f>
        <v/>
      </c>
      <c r="C1424" s="38" t="str">
        <f>IF(Kundendaten!C1425="","",IF(Kundendaten!C1425="","",Kundendaten!C1425))</f>
        <v/>
      </c>
      <c r="D1424" s="38" t="str">
        <f>IF(Kundendaten!C1425="","",IF(Kundendaten!D1425="","",Kundendaten!D1425))</f>
        <v/>
      </c>
      <c r="E1424" s="38" t="str">
        <f>IF(Kundendaten!C1425="","",IF(Kundendaten!E1425="","",Kundendaten!E1425))</f>
        <v/>
      </c>
      <c r="F1424" s="38" t="str">
        <f>IF(Kundendaten!C1425="","",IF(Kundendaten!F1425="","",Kundendaten!F1425))</f>
        <v/>
      </c>
      <c r="G1424" s="37" t="str">
        <f>IF(Kundendaten!C1425="","",IF(Kundendaten!G1425="","",Kundendaten!G1425))</f>
        <v/>
      </c>
      <c r="H1424" s="38" t="str">
        <f>IF(Kundendaten!C1425="","",IF(Kundendaten!H1425="","",Kundendaten!H1425))</f>
        <v/>
      </c>
      <c r="I1424" s="37" t="str">
        <f>IF(Kundendaten!C1425="","",IF(Kundendaten!I1425="","",IF(OR(UPPER(Kundendaten!I1425)="D",UPPER(Kundendaten!I1425)="DE",UPPER(Kundendaten!I1425)="DEU",UPPER(Kundendaten!I1425)="DEUTSCHLAND",UPPER(Kundendaten!I1425)="GERMANY",UPPER(Kundendaten!I1425)="GER"),"",IFERROR(UPPER(VLOOKUP(UPPER(Kundendaten!I1425),Laendercodes!$A:$B,2,FALSE())),UPPER(Kundendaten!I1425)))))</f>
        <v/>
      </c>
      <c r="J1424" s="59" t="str">
        <f>IF(Kundendaten!C1425="","",Einstellungen!$C$9-Kundendaten!J1425)</f>
        <v/>
      </c>
      <c r="K1424" s="37" t="str">
        <f>IF(Kundendaten!C1425="","",IF(J1424&lt;0,-1,IF(J1424&gt;Einstellungen!$C$11,0,IF(J1424&lt;=Einstellungen!$D$15,5,IF(J1424&lt;=Einstellungen!$D$16,4,IF(J1424&lt;=Einstellungen!$D$17,3,IF(J1424&lt;=Einstellungen!$D$18,2,1)))))))</f>
        <v/>
      </c>
      <c r="L1424" s="37" t="str">
        <f>IF(Kundendaten!C1425="","",IF(J1424&lt;0,-1,IF(J1424&gt;Einstellungen!$C$11,0,IF(Kundendaten!K1425&gt;=Einstellungen!$C$24,5,IF(Kundendaten!K1425&gt;=Einstellungen!$C$25,4,IF(Kundendaten!K1425&gt;=Einstellungen!$C$26,3,IF(Kundendaten!K1425&gt;=Einstellungen!$C$27,2,1)))))))</f>
        <v/>
      </c>
      <c r="M1424" s="37" t="str">
        <f>IF(Kundendaten!C1425="","",IF(J1424&lt;0,-1,IF(J1424&gt;Einstellungen!$C$11,0,IF(Kundendaten!L1425&gt;=Einstellungen!$C$32,5,IF(Kundendaten!L1425&gt;=Einstellungen!$C$33,4,IF(Kundendaten!L1425&gt;=Einstellungen!$C$34,3,IF(Kundendaten!L1425&gt;=Einstellungen!$C$35,2,1)))))))</f>
        <v/>
      </c>
      <c r="N1424" s="37" t="str">
        <f>IF(Kundendaten!C1425="","",IF(K1424=-1,"",IF(K1424=0,0,IF(SUM(Einstellungen!$G$15,Einstellungen!$G$24,Einstellungen!$G$32)&lt;&gt;100,"—",ROUND((K1424*Einstellungen!$G$15+L1424*Einstellungen!$G$24+M1424*Einstellungen!$G$32)/100,1)))))</f>
        <v/>
      </c>
      <c r="O1424" s="37" t="str">
        <f>IF(Kundendaten!C1425="","",IF(K1424=-1,"⚠ Datenfehler",IF(K1424=0,"Inaktiv",IF(SUM(Einstellungen!$G$15,Einstellungen!$G$24,Einstellungen!$G$32)&lt;&gt;100,"—",IF(N1424&gt;=4,"Champion",IF(N1424&gt;=3,"Entwicklung",IF(N1424&gt;=2,"Gefährdet","Abwanderung")))))))</f>
        <v/>
      </c>
    </row>
    <row r="1425" spans="2:15" ht="14.25" customHeight="1" x14ac:dyDescent="0.35">
      <c r="B1425" s="37" t="str">
        <f>IF(Kundendaten!C1426="","",Kundendaten!B1426)</f>
        <v/>
      </c>
      <c r="C1425" s="38" t="str">
        <f>IF(Kundendaten!C1426="","",IF(Kundendaten!C1426="","",Kundendaten!C1426))</f>
        <v/>
      </c>
      <c r="D1425" s="38" t="str">
        <f>IF(Kundendaten!C1426="","",IF(Kundendaten!D1426="","",Kundendaten!D1426))</f>
        <v/>
      </c>
      <c r="E1425" s="38" t="str">
        <f>IF(Kundendaten!C1426="","",IF(Kundendaten!E1426="","",Kundendaten!E1426))</f>
        <v/>
      </c>
      <c r="F1425" s="38" t="str">
        <f>IF(Kundendaten!C1426="","",IF(Kundendaten!F1426="","",Kundendaten!F1426))</f>
        <v/>
      </c>
      <c r="G1425" s="37" t="str">
        <f>IF(Kundendaten!C1426="","",IF(Kundendaten!G1426="","",Kundendaten!G1426))</f>
        <v/>
      </c>
      <c r="H1425" s="38" t="str">
        <f>IF(Kundendaten!C1426="","",IF(Kundendaten!H1426="","",Kundendaten!H1426))</f>
        <v/>
      </c>
      <c r="I1425" s="37" t="str">
        <f>IF(Kundendaten!C1426="","",IF(Kundendaten!I1426="","",IF(OR(UPPER(Kundendaten!I1426)="D",UPPER(Kundendaten!I1426)="DE",UPPER(Kundendaten!I1426)="DEU",UPPER(Kundendaten!I1426)="DEUTSCHLAND",UPPER(Kundendaten!I1426)="GERMANY",UPPER(Kundendaten!I1426)="GER"),"",IFERROR(UPPER(VLOOKUP(UPPER(Kundendaten!I1426),Laendercodes!$A:$B,2,FALSE())),UPPER(Kundendaten!I1426)))))</f>
        <v/>
      </c>
      <c r="J1425" s="59" t="str">
        <f>IF(Kundendaten!C1426="","",Einstellungen!$C$9-Kundendaten!J1426)</f>
        <v/>
      </c>
      <c r="K1425" s="37" t="str">
        <f>IF(Kundendaten!C1426="","",IF(J1425&lt;0,-1,IF(J1425&gt;Einstellungen!$C$11,0,IF(J1425&lt;=Einstellungen!$D$15,5,IF(J1425&lt;=Einstellungen!$D$16,4,IF(J1425&lt;=Einstellungen!$D$17,3,IF(J1425&lt;=Einstellungen!$D$18,2,1)))))))</f>
        <v/>
      </c>
      <c r="L1425" s="37" t="str">
        <f>IF(Kundendaten!C1426="","",IF(J1425&lt;0,-1,IF(J1425&gt;Einstellungen!$C$11,0,IF(Kundendaten!K1426&gt;=Einstellungen!$C$24,5,IF(Kundendaten!K1426&gt;=Einstellungen!$C$25,4,IF(Kundendaten!K1426&gt;=Einstellungen!$C$26,3,IF(Kundendaten!K1426&gt;=Einstellungen!$C$27,2,1)))))))</f>
        <v/>
      </c>
      <c r="M1425" s="37" t="str">
        <f>IF(Kundendaten!C1426="","",IF(J1425&lt;0,-1,IF(J1425&gt;Einstellungen!$C$11,0,IF(Kundendaten!L1426&gt;=Einstellungen!$C$32,5,IF(Kundendaten!L1426&gt;=Einstellungen!$C$33,4,IF(Kundendaten!L1426&gt;=Einstellungen!$C$34,3,IF(Kundendaten!L1426&gt;=Einstellungen!$C$35,2,1)))))))</f>
        <v/>
      </c>
      <c r="N1425" s="37" t="str">
        <f>IF(Kundendaten!C1426="","",IF(K1425=-1,"",IF(K1425=0,0,IF(SUM(Einstellungen!$G$15,Einstellungen!$G$24,Einstellungen!$G$32)&lt;&gt;100,"—",ROUND((K1425*Einstellungen!$G$15+L1425*Einstellungen!$G$24+M1425*Einstellungen!$G$32)/100,1)))))</f>
        <v/>
      </c>
      <c r="O1425" s="37" t="str">
        <f>IF(Kundendaten!C1426="","",IF(K1425=-1,"⚠ Datenfehler",IF(K1425=0,"Inaktiv",IF(SUM(Einstellungen!$G$15,Einstellungen!$G$24,Einstellungen!$G$32)&lt;&gt;100,"—",IF(N1425&gt;=4,"Champion",IF(N1425&gt;=3,"Entwicklung",IF(N1425&gt;=2,"Gefährdet","Abwanderung")))))))</f>
        <v/>
      </c>
    </row>
    <row r="1426" spans="2:15" ht="14.25" customHeight="1" x14ac:dyDescent="0.35">
      <c r="B1426" s="37" t="str">
        <f>IF(Kundendaten!C1427="","",Kundendaten!B1427)</f>
        <v/>
      </c>
      <c r="C1426" s="38" t="str">
        <f>IF(Kundendaten!C1427="","",IF(Kundendaten!C1427="","",Kundendaten!C1427))</f>
        <v/>
      </c>
      <c r="D1426" s="38" t="str">
        <f>IF(Kundendaten!C1427="","",IF(Kundendaten!D1427="","",Kundendaten!D1427))</f>
        <v/>
      </c>
      <c r="E1426" s="38" t="str">
        <f>IF(Kundendaten!C1427="","",IF(Kundendaten!E1427="","",Kundendaten!E1427))</f>
        <v/>
      </c>
      <c r="F1426" s="38" t="str">
        <f>IF(Kundendaten!C1427="","",IF(Kundendaten!F1427="","",Kundendaten!F1427))</f>
        <v/>
      </c>
      <c r="G1426" s="37" t="str">
        <f>IF(Kundendaten!C1427="","",IF(Kundendaten!G1427="","",Kundendaten!G1427))</f>
        <v/>
      </c>
      <c r="H1426" s="38" t="str">
        <f>IF(Kundendaten!C1427="","",IF(Kundendaten!H1427="","",Kundendaten!H1427))</f>
        <v/>
      </c>
      <c r="I1426" s="37" t="str">
        <f>IF(Kundendaten!C1427="","",IF(Kundendaten!I1427="","",IF(OR(UPPER(Kundendaten!I1427)="D",UPPER(Kundendaten!I1427)="DE",UPPER(Kundendaten!I1427)="DEU",UPPER(Kundendaten!I1427)="DEUTSCHLAND",UPPER(Kundendaten!I1427)="GERMANY",UPPER(Kundendaten!I1427)="GER"),"",IFERROR(UPPER(VLOOKUP(UPPER(Kundendaten!I1427),Laendercodes!$A:$B,2,FALSE())),UPPER(Kundendaten!I1427)))))</f>
        <v/>
      </c>
      <c r="J1426" s="59" t="str">
        <f>IF(Kundendaten!C1427="","",Einstellungen!$C$9-Kundendaten!J1427)</f>
        <v/>
      </c>
      <c r="K1426" s="37" t="str">
        <f>IF(Kundendaten!C1427="","",IF(J1426&lt;0,-1,IF(J1426&gt;Einstellungen!$C$11,0,IF(J1426&lt;=Einstellungen!$D$15,5,IF(J1426&lt;=Einstellungen!$D$16,4,IF(J1426&lt;=Einstellungen!$D$17,3,IF(J1426&lt;=Einstellungen!$D$18,2,1)))))))</f>
        <v/>
      </c>
      <c r="L1426" s="37" t="str">
        <f>IF(Kundendaten!C1427="","",IF(J1426&lt;0,-1,IF(J1426&gt;Einstellungen!$C$11,0,IF(Kundendaten!K1427&gt;=Einstellungen!$C$24,5,IF(Kundendaten!K1427&gt;=Einstellungen!$C$25,4,IF(Kundendaten!K1427&gt;=Einstellungen!$C$26,3,IF(Kundendaten!K1427&gt;=Einstellungen!$C$27,2,1)))))))</f>
        <v/>
      </c>
      <c r="M1426" s="37" t="str">
        <f>IF(Kundendaten!C1427="","",IF(J1426&lt;0,-1,IF(J1426&gt;Einstellungen!$C$11,0,IF(Kundendaten!L1427&gt;=Einstellungen!$C$32,5,IF(Kundendaten!L1427&gt;=Einstellungen!$C$33,4,IF(Kundendaten!L1427&gt;=Einstellungen!$C$34,3,IF(Kundendaten!L1427&gt;=Einstellungen!$C$35,2,1)))))))</f>
        <v/>
      </c>
      <c r="N1426" s="37" t="str">
        <f>IF(Kundendaten!C1427="","",IF(K1426=-1,"",IF(K1426=0,0,IF(SUM(Einstellungen!$G$15,Einstellungen!$G$24,Einstellungen!$G$32)&lt;&gt;100,"—",ROUND((K1426*Einstellungen!$G$15+L1426*Einstellungen!$G$24+M1426*Einstellungen!$G$32)/100,1)))))</f>
        <v/>
      </c>
      <c r="O1426" s="37" t="str">
        <f>IF(Kundendaten!C1427="","",IF(K1426=-1,"⚠ Datenfehler",IF(K1426=0,"Inaktiv",IF(SUM(Einstellungen!$G$15,Einstellungen!$G$24,Einstellungen!$G$32)&lt;&gt;100,"—",IF(N1426&gt;=4,"Champion",IF(N1426&gt;=3,"Entwicklung",IF(N1426&gt;=2,"Gefährdet","Abwanderung")))))))</f>
        <v/>
      </c>
    </row>
    <row r="1427" spans="2:15" ht="14.25" customHeight="1" x14ac:dyDescent="0.35">
      <c r="B1427" s="37" t="str">
        <f>IF(Kundendaten!C1428="","",Kundendaten!B1428)</f>
        <v/>
      </c>
      <c r="C1427" s="38" t="str">
        <f>IF(Kundendaten!C1428="","",IF(Kundendaten!C1428="","",Kundendaten!C1428))</f>
        <v/>
      </c>
      <c r="D1427" s="38" t="str">
        <f>IF(Kundendaten!C1428="","",IF(Kundendaten!D1428="","",Kundendaten!D1428))</f>
        <v/>
      </c>
      <c r="E1427" s="38" t="str">
        <f>IF(Kundendaten!C1428="","",IF(Kundendaten!E1428="","",Kundendaten!E1428))</f>
        <v/>
      </c>
      <c r="F1427" s="38" t="str">
        <f>IF(Kundendaten!C1428="","",IF(Kundendaten!F1428="","",Kundendaten!F1428))</f>
        <v/>
      </c>
      <c r="G1427" s="37" t="str">
        <f>IF(Kundendaten!C1428="","",IF(Kundendaten!G1428="","",Kundendaten!G1428))</f>
        <v/>
      </c>
      <c r="H1427" s="38" t="str">
        <f>IF(Kundendaten!C1428="","",IF(Kundendaten!H1428="","",Kundendaten!H1428))</f>
        <v/>
      </c>
      <c r="I1427" s="37" t="str">
        <f>IF(Kundendaten!C1428="","",IF(Kundendaten!I1428="","",IF(OR(UPPER(Kundendaten!I1428)="D",UPPER(Kundendaten!I1428)="DE",UPPER(Kundendaten!I1428)="DEU",UPPER(Kundendaten!I1428)="DEUTSCHLAND",UPPER(Kundendaten!I1428)="GERMANY",UPPER(Kundendaten!I1428)="GER"),"",IFERROR(UPPER(VLOOKUP(UPPER(Kundendaten!I1428),Laendercodes!$A:$B,2,FALSE())),UPPER(Kundendaten!I1428)))))</f>
        <v/>
      </c>
      <c r="J1427" s="59" t="str">
        <f>IF(Kundendaten!C1428="","",Einstellungen!$C$9-Kundendaten!J1428)</f>
        <v/>
      </c>
      <c r="K1427" s="37" t="str">
        <f>IF(Kundendaten!C1428="","",IF(J1427&lt;0,-1,IF(J1427&gt;Einstellungen!$C$11,0,IF(J1427&lt;=Einstellungen!$D$15,5,IF(J1427&lt;=Einstellungen!$D$16,4,IF(J1427&lt;=Einstellungen!$D$17,3,IF(J1427&lt;=Einstellungen!$D$18,2,1)))))))</f>
        <v/>
      </c>
      <c r="L1427" s="37" t="str">
        <f>IF(Kundendaten!C1428="","",IF(J1427&lt;0,-1,IF(J1427&gt;Einstellungen!$C$11,0,IF(Kundendaten!K1428&gt;=Einstellungen!$C$24,5,IF(Kundendaten!K1428&gt;=Einstellungen!$C$25,4,IF(Kundendaten!K1428&gt;=Einstellungen!$C$26,3,IF(Kundendaten!K1428&gt;=Einstellungen!$C$27,2,1)))))))</f>
        <v/>
      </c>
      <c r="M1427" s="37" t="str">
        <f>IF(Kundendaten!C1428="","",IF(J1427&lt;0,-1,IF(J1427&gt;Einstellungen!$C$11,0,IF(Kundendaten!L1428&gt;=Einstellungen!$C$32,5,IF(Kundendaten!L1428&gt;=Einstellungen!$C$33,4,IF(Kundendaten!L1428&gt;=Einstellungen!$C$34,3,IF(Kundendaten!L1428&gt;=Einstellungen!$C$35,2,1)))))))</f>
        <v/>
      </c>
      <c r="N1427" s="37" t="str">
        <f>IF(Kundendaten!C1428="","",IF(K1427=-1,"",IF(K1427=0,0,IF(SUM(Einstellungen!$G$15,Einstellungen!$G$24,Einstellungen!$G$32)&lt;&gt;100,"—",ROUND((K1427*Einstellungen!$G$15+L1427*Einstellungen!$G$24+M1427*Einstellungen!$G$32)/100,1)))))</f>
        <v/>
      </c>
      <c r="O1427" s="37" t="str">
        <f>IF(Kundendaten!C1428="","",IF(K1427=-1,"⚠ Datenfehler",IF(K1427=0,"Inaktiv",IF(SUM(Einstellungen!$G$15,Einstellungen!$G$24,Einstellungen!$G$32)&lt;&gt;100,"—",IF(N1427&gt;=4,"Champion",IF(N1427&gt;=3,"Entwicklung",IF(N1427&gt;=2,"Gefährdet","Abwanderung")))))))</f>
        <v/>
      </c>
    </row>
    <row r="1428" spans="2:15" ht="14.25" customHeight="1" x14ac:dyDescent="0.35">
      <c r="B1428" s="37" t="str">
        <f>IF(Kundendaten!C1429="","",Kundendaten!B1429)</f>
        <v/>
      </c>
      <c r="C1428" s="38" t="str">
        <f>IF(Kundendaten!C1429="","",IF(Kundendaten!C1429="","",Kundendaten!C1429))</f>
        <v/>
      </c>
      <c r="D1428" s="38" t="str">
        <f>IF(Kundendaten!C1429="","",IF(Kundendaten!D1429="","",Kundendaten!D1429))</f>
        <v/>
      </c>
      <c r="E1428" s="38" t="str">
        <f>IF(Kundendaten!C1429="","",IF(Kundendaten!E1429="","",Kundendaten!E1429))</f>
        <v/>
      </c>
      <c r="F1428" s="38" t="str">
        <f>IF(Kundendaten!C1429="","",IF(Kundendaten!F1429="","",Kundendaten!F1429))</f>
        <v/>
      </c>
      <c r="G1428" s="37" t="str">
        <f>IF(Kundendaten!C1429="","",IF(Kundendaten!G1429="","",Kundendaten!G1429))</f>
        <v/>
      </c>
      <c r="H1428" s="38" t="str">
        <f>IF(Kundendaten!C1429="","",IF(Kundendaten!H1429="","",Kundendaten!H1429))</f>
        <v/>
      </c>
      <c r="I1428" s="37" t="str">
        <f>IF(Kundendaten!C1429="","",IF(Kundendaten!I1429="","",IF(OR(UPPER(Kundendaten!I1429)="D",UPPER(Kundendaten!I1429)="DE",UPPER(Kundendaten!I1429)="DEU",UPPER(Kundendaten!I1429)="DEUTSCHLAND",UPPER(Kundendaten!I1429)="GERMANY",UPPER(Kundendaten!I1429)="GER"),"",IFERROR(UPPER(VLOOKUP(UPPER(Kundendaten!I1429),Laendercodes!$A:$B,2,FALSE())),UPPER(Kundendaten!I1429)))))</f>
        <v/>
      </c>
      <c r="J1428" s="59" t="str">
        <f>IF(Kundendaten!C1429="","",Einstellungen!$C$9-Kundendaten!J1429)</f>
        <v/>
      </c>
      <c r="K1428" s="37" t="str">
        <f>IF(Kundendaten!C1429="","",IF(J1428&lt;0,-1,IF(J1428&gt;Einstellungen!$C$11,0,IF(J1428&lt;=Einstellungen!$D$15,5,IF(J1428&lt;=Einstellungen!$D$16,4,IF(J1428&lt;=Einstellungen!$D$17,3,IF(J1428&lt;=Einstellungen!$D$18,2,1)))))))</f>
        <v/>
      </c>
      <c r="L1428" s="37" t="str">
        <f>IF(Kundendaten!C1429="","",IF(J1428&lt;0,-1,IF(J1428&gt;Einstellungen!$C$11,0,IF(Kundendaten!K1429&gt;=Einstellungen!$C$24,5,IF(Kundendaten!K1429&gt;=Einstellungen!$C$25,4,IF(Kundendaten!K1429&gt;=Einstellungen!$C$26,3,IF(Kundendaten!K1429&gt;=Einstellungen!$C$27,2,1)))))))</f>
        <v/>
      </c>
      <c r="M1428" s="37" t="str">
        <f>IF(Kundendaten!C1429="","",IF(J1428&lt;0,-1,IF(J1428&gt;Einstellungen!$C$11,0,IF(Kundendaten!L1429&gt;=Einstellungen!$C$32,5,IF(Kundendaten!L1429&gt;=Einstellungen!$C$33,4,IF(Kundendaten!L1429&gt;=Einstellungen!$C$34,3,IF(Kundendaten!L1429&gt;=Einstellungen!$C$35,2,1)))))))</f>
        <v/>
      </c>
      <c r="N1428" s="37" t="str">
        <f>IF(Kundendaten!C1429="","",IF(K1428=-1,"",IF(K1428=0,0,IF(SUM(Einstellungen!$G$15,Einstellungen!$G$24,Einstellungen!$G$32)&lt;&gt;100,"—",ROUND((K1428*Einstellungen!$G$15+L1428*Einstellungen!$G$24+M1428*Einstellungen!$G$32)/100,1)))))</f>
        <v/>
      </c>
      <c r="O1428" s="37" t="str">
        <f>IF(Kundendaten!C1429="","",IF(K1428=-1,"⚠ Datenfehler",IF(K1428=0,"Inaktiv",IF(SUM(Einstellungen!$G$15,Einstellungen!$G$24,Einstellungen!$G$32)&lt;&gt;100,"—",IF(N1428&gt;=4,"Champion",IF(N1428&gt;=3,"Entwicklung",IF(N1428&gt;=2,"Gefährdet","Abwanderung")))))))</f>
        <v/>
      </c>
    </row>
    <row r="1429" spans="2:15" ht="14.25" customHeight="1" x14ac:dyDescent="0.35">
      <c r="B1429" s="37" t="str">
        <f>IF(Kundendaten!C1430="","",Kundendaten!B1430)</f>
        <v/>
      </c>
      <c r="C1429" s="38" t="str">
        <f>IF(Kundendaten!C1430="","",IF(Kundendaten!C1430="","",Kundendaten!C1430))</f>
        <v/>
      </c>
      <c r="D1429" s="38" t="str">
        <f>IF(Kundendaten!C1430="","",IF(Kundendaten!D1430="","",Kundendaten!D1430))</f>
        <v/>
      </c>
      <c r="E1429" s="38" t="str">
        <f>IF(Kundendaten!C1430="","",IF(Kundendaten!E1430="","",Kundendaten!E1430))</f>
        <v/>
      </c>
      <c r="F1429" s="38" t="str">
        <f>IF(Kundendaten!C1430="","",IF(Kundendaten!F1430="","",Kundendaten!F1430))</f>
        <v/>
      </c>
      <c r="G1429" s="37" t="str">
        <f>IF(Kundendaten!C1430="","",IF(Kundendaten!G1430="","",Kundendaten!G1430))</f>
        <v/>
      </c>
      <c r="H1429" s="38" t="str">
        <f>IF(Kundendaten!C1430="","",IF(Kundendaten!H1430="","",Kundendaten!H1430))</f>
        <v/>
      </c>
      <c r="I1429" s="37" t="str">
        <f>IF(Kundendaten!C1430="","",IF(Kundendaten!I1430="","",IF(OR(UPPER(Kundendaten!I1430)="D",UPPER(Kundendaten!I1430)="DE",UPPER(Kundendaten!I1430)="DEU",UPPER(Kundendaten!I1430)="DEUTSCHLAND",UPPER(Kundendaten!I1430)="GERMANY",UPPER(Kundendaten!I1430)="GER"),"",IFERROR(UPPER(VLOOKUP(UPPER(Kundendaten!I1430),Laendercodes!$A:$B,2,FALSE())),UPPER(Kundendaten!I1430)))))</f>
        <v/>
      </c>
      <c r="J1429" s="59" t="str">
        <f>IF(Kundendaten!C1430="","",Einstellungen!$C$9-Kundendaten!J1430)</f>
        <v/>
      </c>
      <c r="K1429" s="37" t="str">
        <f>IF(Kundendaten!C1430="","",IF(J1429&lt;0,-1,IF(J1429&gt;Einstellungen!$C$11,0,IF(J1429&lt;=Einstellungen!$D$15,5,IF(J1429&lt;=Einstellungen!$D$16,4,IF(J1429&lt;=Einstellungen!$D$17,3,IF(J1429&lt;=Einstellungen!$D$18,2,1)))))))</f>
        <v/>
      </c>
      <c r="L1429" s="37" t="str">
        <f>IF(Kundendaten!C1430="","",IF(J1429&lt;0,-1,IF(J1429&gt;Einstellungen!$C$11,0,IF(Kundendaten!K1430&gt;=Einstellungen!$C$24,5,IF(Kundendaten!K1430&gt;=Einstellungen!$C$25,4,IF(Kundendaten!K1430&gt;=Einstellungen!$C$26,3,IF(Kundendaten!K1430&gt;=Einstellungen!$C$27,2,1)))))))</f>
        <v/>
      </c>
      <c r="M1429" s="37" t="str">
        <f>IF(Kundendaten!C1430="","",IF(J1429&lt;0,-1,IF(J1429&gt;Einstellungen!$C$11,0,IF(Kundendaten!L1430&gt;=Einstellungen!$C$32,5,IF(Kundendaten!L1430&gt;=Einstellungen!$C$33,4,IF(Kundendaten!L1430&gt;=Einstellungen!$C$34,3,IF(Kundendaten!L1430&gt;=Einstellungen!$C$35,2,1)))))))</f>
        <v/>
      </c>
      <c r="N1429" s="37" t="str">
        <f>IF(Kundendaten!C1430="","",IF(K1429=-1,"",IF(K1429=0,0,IF(SUM(Einstellungen!$G$15,Einstellungen!$G$24,Einstellungen!$G$32)&lt;&gt;100,"—",ROUND((K1429*Einstellungen!$G$15+L1429*Einstellungen!$G$24+M1429*Einstellungen!$G$32)/100,1)))))</f>
        <v/>
      </c>
      <c r="O1429" s="37" t="str">
        <f>IF(Kundendaten!C1430="","",IF(K1429=-1,"⚠ Datenfehler",IF(K1429=0,"Inaktiv",IF(SUM(Einstellungen!$G$15,Einstellungen!$G$24,Einstellungen!$G$32)&lt;&gt;100,"—",IF(N1429&gt;=4,"Champion",IF(N1429&gt;=3,"Entwicklung",IF(N1429&gt;=2,"Gefährdet","Abwanderung")))))))</f>
        <v/>
      </c>
    </row>
    <row r="1430" spans="2:15" ht="14.25" customHeight="1" x14ac:dyDescent="0.35">
      <c r="B1430" s="37" t="str">
        <f>IF(Kundendaten!C1431="","",Kundendaten!B1431)</f>
        <v/>
      </c>
      <c r="C1430" s="38" t="str">
        <f>IF(Kundendaten!C1431="","",IF(Kundendaten!C1431="","",Kundendaten!C1431))</f>
        <v/>
      </c>
      <c r="D1430" s="38" t="str">
        <f>IF(Kundendaten!C1431="","",IF(Kundendaten!D1431="","",Kundendaten!D1431))</f>
        <v/>
      </c>
      <c r="E1430" s="38" t="str">
        <f>IF(Kundendaten!C1431="","",IF(Kundendaten!E1431="","",Kundendaten!E1431))</f>
        <v/>
      </c>
      <c r="F1430" s="38" t="str">
        <f>IF(Kundendaten!C1431="","",IF(Kundendaten!F1431="","",Kundendaten!F1431))</f>
        <v/>
      </c>
      <c r="G1430" s="37" t="str">
        <f>IF(Kundendaten!C1431="","",IF(Kundendaten!G1431="","",Kundendaten!G1431))</f>
        <v/>
      </c>
      <c r="H1430" s="38" t="str">
        <f>IF(Kundendaten!C1431="","",IF(Kundendaten!H1431="","",Kundendaten!H1431))</f>
        <v/>
      </c>
      <c r="I1430" s="37" t="str">
        <f>IF(Kundendaten!C1431="","",IF(Kundendaten!I1431="","",IF(OR(UPPER(Kundendaten!I1431)="D",UPPER(Kundendaten!I1431)="DE",UPPER(Kundendaten!I1431)="DEU",UPPER(Kundendaten!I1431)="DEUTSCHLAND",UPPER(Kundendaten!I1431)="GERMANY",UPPER(Kundendaten!I1431)="GER"),"",IFERROR(UPPER(VLOOKUP(UPPER(Kundendaten!I1431),Laendercodes!$A:$B,2,FALSE())),UPPER(Kundendaten!I1431)))))</f>
        <v/>
      </c>
      <c r="J1430" s="59" t="str">
        <f>IF(Kundendaten!C1431="","",Einstellungen!$C$9-Kundendaten!J1431)</f>
        <v/>
      </c>
      <c r="K1430" s="37" t="str">
        <f>IF(Kundendaten!C1431="","",IF(J1430&lt;0,-1,IF(J1430&gt;Einstellungen!$C$11,0,IF(J1430&lt;=Einstellungen!$D$15,5,IF(J1430&lt;=Einstellungen!$D$16,4,IF(J1430&lt;=Einstellungen!$D$17,3,IF(J1430&lt;=Einstellungen!$D$18,2,1)))))))</f>
        <v/>
      </c>
      <c r="L1430" s="37" t="str">
        <f>IF(Kundendaten!C1431="","",IF(J1430&lt;0,-1,IF(J1430&gt;Einstellungen!$C$11,0,IF(Kundendaten!K1431&gt;=Einstellungen!$C$24,5,IF(Kundendaten!K1431&gt;=Einstellungen!$C$25,4,IF(Kundendaten!K1431&gt;=Einstellungen!$C$26,3,IF(Kundendaten!K1431&gt;=Einstellungen!$C$27,2,1)))))))</f>
        <v/>
      </c>
      <c r="M1430" s="37" t="str">
        <f>IF(Kundendaten!C1431="","",IF(J1430&lt;0,-1,IF(J1430&gt;Einstellungen!$C$11,0,IF(Kundendaten!L1431&gt;=Einstellungen!$C$32,5,IF(Kundendaten!L1431&gt;=Einstellungen!$C$33,4,IF(Kundendaten!L1431&gt;=Einstellungen!$C$34,3,IF(Kundendaten!L1431&gt;=Einstellungen!$C$35,2,1)))))))</f>
        <v/>
      </c>
      <c r="N1430" s="37" t="str">
        <f>IF(Kundendaten!C1431="","",IF(K1430=-1,"",IF(K1430=0,0,IF(SUM(Einstellungen!$G$15,Einstellungen!$G$24,Einstellungen!$G$32)&lt;&gt;100,"—",ROUND((K1430*Einstellungen!$G$15+L1430*Einstellungen!$G$24+M1430*Einstellungen!$G$32)/100,1)))))</f>
        <v/>
      </c>
      <c r="O1430" s="37" t="str">
        <f>IF(Kundendaten!C1431="","",IF(K1430=-1,"⚠ Datenfehler",IF(K1430=0,"Inaktiv",IF(SUM(Einstellungen!$G$15,Einstellungen!$G$24,Einstellungen!$G$32)&lt;&gt;100,"—",IF(N1430&gt;=4,"Champion",IF(N1430&gt;=3,"Entwicklung",IF(N1430&gt;=2,"Gefährdet","Abwanderung")))))))</f>
        <v/>
      </c>
    </row>
    <row r="1431" spans="2:15" ht="14.25" customHeight="1" x14ac:dyDescent="0.35">
      <c r="B1431" s="37" t="str">
        <f>IF(Kundendaten!C1432="","",Kundendaten!B1432)</f>
        <v/>
      </c>
      <c r="C1431" s="38" t="str">
        <f>IF(Kundendaten!C1432="","",IF(Kundendaten!C1432="","",Kundendaten!C1432))</f>
        <v/>
      </c>
      <c r="D1431" s="38" t="str">
        <f>IF(Kundendaten!C1432="","",IF(Kundendaten!D1432="","",Kundendaten!D1432))</f>
        <v/>
      </c>
      <c r="E1431" s="38" t="str">
        <f>IF(Kundendaten!C1432="","",IF(Kundendaten!E1432="","",Kundendaten!E1432))</f>
        <v/>
      </c>
      <c r="F1431" s="38" t="str">
        <f>IF(Kundendaten!C1432="","",IF(Kundendaten!F1432="","",Kundendaten!F1432))</f>
        <v/>
      </c>
      <c r="G1431" s="37" t="str">
        <f>IF(Kundendaten!C1432="","",IF(Kundendaten!G1432="","",Kundendaten!G1432))</f>
        <v/>
      </c>
      <c r="H1431" s="38" t="str">
        <f>IF(Kundendaten!C1432="","",IF(Kundendaten!H1432="","",Kundendaten!H1432))</f>
        <v/>
      </c>
      <c r="I1431" s="37" t="str">
        <f>IF(Kundendaten!C1432="","",IF(Kundendaten!I1432="","",IF(OR(UPPER(Kundendaten!I1432)="D",UPPER(Kundendaten!I1432)="DE",UPPER(Kundendaten!I1432)="DEU",UPPER(Kundendaten!I1432)="DEUTSCHLAND",UPPER(Kundendaten!I1432)="GERMANY",UPPER(Kundendaten!I1432)="GER"),"",IFERROR(UPPER(VLOOKUP(UPPER(Kundendaten!I1432),Laendercodes!$A:$B,2,FALSE())),UPPER(Kundendaten!I1432)))))</f>
        <v/>
      </c>
      <c r="J1431" s="59" t="str">
        <f>IF(Kundendaten!C1432="","",Einstellungen!$C$9-Kundendaten!J1432)</f>
        <v/>
      </c>
      <c r="K1431" s="37" t="str">
        <f>IF(Kundendaten!C1432="","",IF(J1431&lt;0,-1,IF(J1431&gt;Einstellungen!$C$11,0,IF(J1431&lt;=Einstellungen!$D$15,5,IF(J1431&lt;=Einstellungen!$D$16,4,IF(J1431&lt;=Einstellungen!$D$17,3,IF(J1431&lt;=Einstellungen!$D$18,2,1)))))))</f>
        <v/>
      </c>
      <c r="L1431" s="37" t="str">
        <f>IF(Kundendaten!C1432="","",IF(J1431&lt;0,-1,IF(J1431&gt;Einstellungen!$C$11,0,IF(Kundendaten!K1432&gt;=Einstellungen!$C$24,5,IF(Kundendaten!K1432&gt;=Einstellungen!$C$25,4,IF(Kundendaten!K1432&gt;=Einstellungen!$C$26,3,IF(Kundendaten!K1432&gt;=Einstellungen!$C$27,2,1)))))))</f>
        <v/>
      </c>
      <c r="M1431" s="37" t="str">
        <f>IF(Kundendaten!C1432="","",IF(J1431&lt;0,-1,IF(J1431&gt;Einstellungen!$C$11,0,IF(Kundendaten!L1432&gt;=Einstellungen!$C$32,5,IF(Kundendaten!L1432&gt;=Einstellungen!$C$33,4,IF(Kundendaten!L1432&gt;=Einstellungen!$C$34,3,IF(Kundendaten!L1432&gt;=Einstellungen!$C$35,2,1)))))))</f>
        <v/>
      </c>
      <c r="N1431" s="37" t="str">
        <f>IF(Kundendaten!C1432="","",IF(K1431=-1,"",IF(K1431=0,0,IF(SUM(Einstellungen!$G$15,Einstellungen!$G$24,Einstellungen!$G$32)&lt;&gt;100,"—",ROUND((K1431*Einstellungen!$G$15+L1431*Einstellungen!$G$24+M1431*Einstellungen!$G$32)/100,1)))))</f>
        <v/>
      </c>
      <c r="O1431" s="37" t="str">
        <f>IF(Kundendaten!C1432="","",IF(K1431=-1,"⚠ Datenfehler",IF(K1431=0,"Inaktiv",IF(SUM(Einstellungen!$G$15,Einstellungen!$G$24,Einstellungen!$G$32)&lt;&gt;100,"—",IF(N1431&gt;=4,"Champion",IF(N1431&gt;=3,"Entwicklung",IF(N1431&gt;=2,"Gefährdet","Abwanderung")))))))</f>
        <v/>
      </c>
    </row>
    <row r="1432" spans="2:15" ht="14.25" customHeight="1" x14ac:dyDescent="0.35">
      <c r="B1432" s="37" t="str">
        <f>IF(Kundendaten!C1433="","",Kundendaten!B1433)</f>
        <v/>
      </c>
      <c r="C1432" s="38" t="str">
        <f>IF(Kundendaten!C1433="","",IF(Kundendaten!C1433="","",Kundendaten!C1433))</f>
        <v/>
      </c>
      <c r="D1432" s="38" t="str">
        <f>IF(Kundendaten!C1433="","",IF(Kundendaten!D1433="","",Kundendaten!D1433))</f>
        <v/>
      </c>
      <c r="E1432" s="38" t="str">
        <f>IF(Kundendaten!C1433="","",IF(Kundendaten!E1433="","",Kundendaten!E1433))</f>
        <v/>
      </c>
      <c r="F1432" s="38" t="str">
        <f>IF(Kundendaten!C1433="","",IF(Kundendaten!F1433="","",Kundendaten!F1433))</f>
        <v/>
      </c>
      <c r="G1432" s="37" t="str">
        <f>IF(Kundendaten!C1433="","",IF(Kundendaten!G1433="","",Kundendaten!G1433))</f>
        <v/>
      </c>
      <c r="H1432" s="38" t="str">
        <f>IF(Kundendaten!C1433="","",IF(Kundendaten!H1433="","",Kundendaten!H1433))</f>
        <v/>
      </c>
      <c r="I1432" s="37" t="str">
        <f>IF(Kundendaten!C1433="","",IF(Kundendaten!I1433="","",IF(OR(UPPER(Kundendaten!I1433)="D",UPPER(Kundendaten!I1433)="DE",UPPER(Kundendaten!I1433)="DEU",UPPER(Kundendaten!I1433)="DEUTSCHLAND",UPPER(Kundendaten!I1433)="GERMANY",UPPER(Kundendaten!I1433)="GER"),"",IFERROR(UPPER(VLOOKUP(UPPER(Kundendaten!I1433),Laendercodes!$A:$B,2,FALSE())),UPPER(Kundendaten!I1433)))))</f>
        <v/>
      </c>
      <c r="J1432" s="59" t="str">
        <f>IF(Kundendaten!C1433="","",Einstellungen!$C$9-Kundendaten!J1433)</f>
        <v/>
      </c>
      <c r="K1432" s="37" t="str">
        <f>IF(Kundendaten!C1433="","",IF(J1432&lt;0,-1,IF(J1432&gt;Einstellungen!$C$11,0,IF(J1432&lt;=Einstellungen!$D$15,5,IF(J1432&lt;=Einstellungen!$D$16,4,IF(J1432&lt;=Einstellungen!$D$17,3,IF(J1432&lt;=Einstellungen!$D$18,2,1)))))))</f>
        <v/>
      </c>
      <c r="L1432" s="37" t="str">
        <f>IF(Kundendaten!C1433="","",IF(J1432&lt;0,-1,IF(J1432&gt;Einstellungen!$C$11,0,IF(Kundendaten!K1433&gt;=Einstellungen!$C$24,5,IF(Kundendaten!K1433&gt;=Einstellungen!$C$25,4,IF(Kundendaten!K1433&gt;=Einstellungen!$C$26,3,IF(Kundendaten!K1433&gt;=Einstellungen!$C$27,2,1)))))))</f>
        <v/>
      </c>
      <c r="M1432" s="37" t="str">
        <f>IF(Kundendaten!C1433="","",IF(J1432&lt;0,-1,IF(J1432&gt;Einstellungen!$C$11,0,IF(Kundendaten!L1433&gt;=Einstellungen!$C$32,5,IF(Kundendaten!L1433&gt;=Einstellungen!$C$33,4,IF(Kundendaten!L1433&gt;=Einstellungen!$C$34,3,IF(Kundendaten!L1433&gt;=Einstellungen!$C$35,2,1)))))))</f>
        <v/>
      </c>
      <c r="N1432" s="37" t="str">
        <f>IF(Kundendaten!C1433="","",IF(K1432=-1,"",IF(K1432=0,0,IF(SUM(Einstellungen!$G$15,Einstellungen!$G$24,Einstellungen!$G$32)&lt;&gt;100,"—",ROUND((K1432*Einstellungen!$G$15+L1432*Einstellungen!$G$24+M1432*Einstellungen!$G$32)/100,1)))))</f>
        <v/>
      </c>
      <c r="O1432" s="37" t="str">
        <f>IF(Kundendaten!C1433="","",IF(K1432=-1,"⚠ Datenfehler",IF(K1432=0,"Inaktiv",IF(SUM(Einstellungen!$G$15,Einstellungen!$G$24,Einstellungen!$G$32)&lt;&gt;100,"—",IF(N1432&gt;=4,"Champion",IF(N1432&gt;=3,"Entwicklung",IF(N1432&gt;=2,"Gefährdet","Abwanderung")))))))</f>
        <v/>
      </c>
    </row>
    <row r="1433" spans="2:15" ht="14.25" customHeight="1" x14ac:dyDescent="0.35">
      <c r="B1433" s="37" t="str">
        <f>IF(Kundendaten!C1434="","",Kundendaten!B1434)</f>
        <v/>
      </c>
      <c r="C1433" s="38" t="str">
        <f>IF(Kundendaten!C1434="","",IF(Kundendaten!C1434="","",Kundendaten!C1434))</f>
        <v/>
      </c>
      <c r="D1433" s="38" t="str">
        <f>IF(Kundendaten!C1434="","",IF(Kundendaten!D1434="","",Kundendaten!D1434))</f>
        <v/>
      </c>
      <c r="E1433" s="38" t="str">
        <f>IF(Kundendaten!C1434="","",IF(Kundendaten!E1434="","",Kundendaten!E1434))</f>
        <v/>
      </c>
      <c r="F1433" s="38" t="str">
        <f>IF(Kundendaten!C1434="","",IF(Kundendaten!F1434="","",Kundendaten!F1434))</f>
        <v/>
      </c>
      <c r="G1433" s="37" t="str">
        <f>IF(Kundendaten!C1434="","",IF(Kundendaten!G1434="","",Kundendaten!G1434))</f>
        <v/>
      </c>
      <c r="H1433" s="38" t="str">
        <f>IF(Kundendaten!C1434="","",IF(Kundendaten!H1434="","",Kundendaten!H1434))</f>
        <v/>
      </c>
      <c r="I1433" s="37" t="str">
        <f>IF(Kundendaten!C1434="","",IF(Kundendaten!I1434="","",IF(OR(UPPER(Kundendaten!I1434)="D",UPPER(Kundendaten!I1434)="DE",UPPER(Kundendaten!I1434)="DEU",UPPER(Kundendaten!I1434)="DEUTSCHLAND",UPPER(Kundendaten!I1434)="GERMANY",UPPER(Kundendaten!I1434)="GER"),"",IFERROR(UPPER(VLOOKUP(UPPER(Kundendaten!I1434),Laendercodes!$A:$B,2,FALSE())),UPPER(Kundendaten!I1434)))))</f>
        <v/>
      </c>
      <c r="J1433" s="59" t="str">
        <f>IF(Kundendaten!C1434="","",Einstellungen!$C$9-Kundendaten!J1434)</f>
        <v/>
      </c>
      <c r="K1433" s="37" t="str">
        <f>IF(Kundendaten!C1434="","",IF(J1433&lt;0,-1,IF(J1433&gt;Einstellungen!$C$11,0,IF(J1433&lt;=Einstellungen!$D$15,5,IF(J1433&lt;=Einstellungen!$D$16,4,IF(J1433&lt;=Einstellungen!$D$17,3,IF(J1433&lt;=Einstellungen!$D$18,2,1)))))))</f>
        <v/>
      </c>
      <c r="L1433" s="37" t="str">
        <f>IF(Kundendaten!C1434="","",IF(J1433&lt;0,-1,IF(J1433&gt;Einstellungen!$C$11,0,IF(Kundendaten!K1434&gt;=Einstellungen!$C$24,5,IF(Kundendaten!K1434&gt;=Einstellungen!$C$25,4,IF(Kundendaten!K1434&gt;=Einstellungen!$C$26,3,IF(Kundendaten!K1434&gt;=Einstellungen!$C$27,2,1)))))))</f>
        <v/>
      </c>
      <c r="M1433" s="37" t="str">
        <f>IF(Kundendaten!C1434="","",IF(J1433&lt;0,-1,IF(J1433&gt;Einstellungen!$C$11,0,IF(Kundendaten!L1434&gt;=Einstellungen!$C$32,5,IF(Kundendaten!L1434&gt;=Einstellungen!$C$33,4,IF(Kundendaten!L1434&gt;=Einstellungen!$C$34,3,IF(Kundendaten!L1434&gt;=Einstellungen!$C$35,2,1)))))))</f>
        <v/>
      </c>
      <c r="N1433" s="37" t="str">
        <f>IF(Kundendaten!C1434="","",IF(K1433=-1,"",IF(K1433=0,0,IF(SUM(Einstellungen!$G$15,Einstellungen!$G$24,Einstellungen!$G$32)&lt;&gt;100,"—",ROUND((K1433*Einstellungen!$G$15+L1433*Einstellungen!$G$24+M1433*Einstellungen!$G$32)/100,1)))))</f>
        <v/>
      </c>
      <c r="O1433" s="37" t="str">
        <f>IF(Kundendaten!C1434="","",IF(K1433=-1,"⚠ Datenfehler",IF(K1433=0,"Inaktiv",IF(SUM(Einstellungen!$G$15,Einstellungen!$G$24,Einstellungen!$G$32)&lt;&gt;100,"—",IF(N1433&gt;=4,"Champion",IF(N1433&gt;=3,"Entwicklung",IF(N1433&gt;=2,"Gefährdet","Abwanderung")))))))</f>
        <v/>
      </c>
    </row>
    <row r="1434" spans="2:15" ht="14.25" customHeight="1" x14ac:dyDescent="0.35">
      <c r="B1434" s="37" t="str">
        <f>IF(Kundendaten!C1435="","",Kundendaten!B1435)</f>
        <v/>
      </c>
      <c r="C1434" s="38" t="str">
        <f>IF(Kundendaten!C1435="","",IF(Kundendaten!C1435="","",Kundendaten!C1435))</f>
        <v/>
      </c>
      <c r="D1434" s="38" t="str">
        <f>IF(Kundendaten!C1435="","",IF(Kundendaten!D1435="","",Kundendaten!D1435))</f>
        <v/>
      </c>
      <c r="E1434" s="38" t="str">
        <f>IF(Kundendaten!C1435="","",IF(Kundendaten!E1435="","",Kundendaten!E1435))</f>
        <v/>
      </c>
      <c r="F1434" s="38" t="str">
        <f>IF(Kundendaten!C1435="","",IF(Kundendaten!F1435="","",Kundendaten!F1435))</f>
        <v/>
      </c>
      <c r="G1434" s="37" t="str">
        <f>IF(Kundendaten!C1435="","",IF(Kundendaten!G1435="","",Kundendaten!G1435))</f>
        <v/>
      </c>
      <c r="H1434" s="38" t="str">
        <f>IF(Kundendaten!C1435="","",IF(Kundendaten!H1435="","",Kundendaten!H1435))</f>
        <v/>
      </c>
      <c r="I1434" s="37" t="str">
        <f>IF(Kundendaten!C1435="","",IF(Kundendaten!I1435="","",IF(OR(UPPER(Kundendaten!I1435)="D",UPPER(Kundendaten!I1435)="DE",UPPER(Kundendaten!I1435)="DEU",UPPER(Kundendaten!I1435)="DEUTSCHLAND",UPPER(Kundendaten!I1435)="GERMANY",UPPER(Kundendaten!I1435)="GER"),"",IFERROR(UPPER(VLOOKUP(UPPER(Kundendaten!I1435),Laendercodes!$A:$B,2,FALSE())),UPPER(Kundendaten!I1435)))))</f>
        <v/>
      </c>
      <c r="J1434" s="59" t="str">
        <f>IF(Kundendaten!C1435="","",Einstellungen!$C$9-Kundendaten!J1435)</f>
        <v/>
      </c>
      <c r="K1434" s="37" t="str">
        <f>IF(Kundendaten!C1435="","",IF(J1434&lt;0,-1,IF(J1434&gt;Einstellungen!$C$11,0,IF(J1434&lt;=Einstellungen!$D$15,5,IF(J1434&lt;=Einstellungen!$D$16,4,IF(J1434&lt;=Einstellungen!$D$17,3,IF(J1434&lt;=Einstellungen!$D$18,2,1)))))))</f>
        <v/>
      </c>
      <c r="L1434" s="37" t="str">
        <f>IF(Kundendaten!C1435="","",IF(J1434&lt;0,-1,IF(J1434&gt;Einstellungen!$C$11,0,IF(Kundendaten!K1435&gt;=Einstellungen!$C$24,5,IF(Kundendaten!K1435&gt;=Einstellungen!$C$25,4,IF(Kundendaten!K1435&gt;=Einstellungen!$C$26,3,IF(Kundendaten!K1435&gt;=Einstellungen!$C$27,2,1)))))))</f>
        <v/>
      </c>
      <c r="M1434" s="37" t="str">
        <f>IF(Kundendaten!C1435="","",IF(J1434&lt;0,-1,IF(J1434&gt;Einstellungen!$C$11,0,IF(Kundendaten!L1435&gt;=Einstellungen!$C$32,5,IF(Kundendaten!L1435&gt;=Einstellungen!$C$33,4,IF(Kundendaten!L1435&gt;=Einstellungen!$C$34,3,IF(Kundendaten!L1435&gt;=Einstellungen!$C$35,2,1)))))))</f>
        <v/>
      </c>
      <c r="N1434" s="37" t="str">
        <f>IF(Kundendaten!C1435="","",IF(K1434=-1,"",IF(K1434=0,0,IF(SUM(Einstellungen!$G$15,Einstellungen!$G$24,Einstellungen!$G$32)&lt;&gt;100,"—",ROUND((K1434*Einstellungen!$G$15+L1434*Einstellungen!$G$24+M1434*Einstellungen!$G$32)/100,1)))))</f>
        <v/>
      </c>
      <c r="O1434" s="37" t="str">
        <f>IF(Kundendaten!C1435="","",IF(K1434=-1,"⚠ Datenfehler",IF(K1434=0,"Inaktiv",IF(SUM(Einstellungen!$G$15,Einstellungen!$G$24,Einstellungen!$G$32)&lt;&gt;100,"—",IF(N1434&gt;=4,"Champion",IF(N1434&gt;=3,"Entwicklung",IF(N1434&gt;=2,"Gefährdet","Abwanderung")))))))</f>
        <v/>
      </c>
    </row>
    <row r="1435" spans="2:15" ht="14.25" customHeight="1" x14ac:dyDescent="0.35">
      <c r="B1435" s="37" t="str">
        <f>IF(Kundendaten!C1436="","",Kundendaten!B1436)</f>
        <v/>
      </c>
      <c r="C1435" s="38" t="str">
        <f>IF(Kundendaten!C1436="","",IF(Kundendaten!C1436="","",Kundendaten!C1436))</f>
        <v/>
      </c>
      <c r="D1435" s="38" t="str">
        <f>IF(Kundendaten!C1436="","",IF(Kundendaten!D1436="","",Kundendaten!D1436))</f>
        <v/>
      </c>
      <c r="E1435" s="38" t="str">
        <f>IF(Kundendaten!C1436="","",IF(Kundendaten!E1436="","",Kundendaten!E1436))</f>
        <v/>
      </c>
      <c r="F1435" s="38" t="str">
        <f>IF(Kundendaten!C1436="","",IF(Kundendaten!F1436="","",Kundendaten!F1436))</f>
        <v/>
      </c>
      <c r="G1435" s="37" t="str">
        <f>IF(Kundendaten!C1436="","",IF(Kundendaten!G1436="","",Kundendaten!G1436))</f>
        <v/>
      </c>
      <c r="H1435" s="38" t="str">
        <f>IF(Kundendaten!C1436="","",IF(Kundendaten!H1436="","",Kundendaten!H1436))</f>
        <v/>
      </c>
      <c r="I1435" s="37" t="str">
        <f>IF(Kundendaten!C1436="","",IF(Kundendaten!I1436="","",IF(OR(UPPER(Kundendaten!I1436)="D",UPPER(Kundendaten!I1436)="DE",UPPER(Kundendaten!I1436)="DEU",UPPER(Kundendaten!I1436)="DEUTSCHLAND",UPPER(Kundendaten!I1436)="GERMANY",UPPER(Kundendaten!I1436)="GER"),"",IFERROR(UPPER(VLOOKUP(UPPER(Kundendaten!I1436),Laendercodes!$A:$B,2,FALSE())),UPPER(Kundendaten!I1436)))))</f>
        <v/>
      </c>
      <c r="J1435" s="59" t="str">
        <f>IF(Kundendaten!C1436="","",Einstellungen!$C$9-Kundendaten!J1436)</f>
        <v/>
      </c>
      <c r="K1435" s="37" t="str">
        <f>IF(Kundendaten!C1436="","",IF(J1435&lt;0,-1,IF(J1435&gt;Einstellungen!$C$11,0,IF(J1435&lt;=Einstellungen!$D$15,5,IF(J1435&lt;=Einstellungen!$D$16,4,IF(J1435&lt;=Einstellungen!$D$17,3,IF(J1435&lt;=Einstellungen!$D$18,2,1)))))))</f>
        <v/>
      </c>
      <c r="L1435" s="37" t="str">
        <f>IF(Kundendaten!C1436="","",IF(J1435&lt;0,-1,IF(J1435&gt;Einstellungen!$C$11,0,IF(Kundendaten!K1436&gt;=Einstellungen!$C$24,5,IF(Kundendaten!K1436&gt;=Einstellungen!$C$25,4,IF(Kundendaten!K1436&gt;=Einstellungen!$C$26,3,IF(Kundendaten!K1436&gt;=Einstellungen!$C$27,2,1)))))))</f>
        <v/>
      </c>
      <c r="M1435" s="37" t="str">
        <f>IF(Kundendaten!C1436="","",IF(J1435&lt;0,-1,IF(J1435&gt;Einstellungen!$C$11,0,IF(Kundendaten!L1436&gt;=Einstellungen!$C$32,5,IF(Kundendaten!L1436&gt;=Einstellungen!$C$33,4,IF(Kundendaten!L1436&gt;=Einstellungen!$C$34,3,IF(Kundendaten!L1436&gt;=Einstellungen!$C$35,2,1)))))))</f>
        <v/>
      </c>
      <c r="N1435" s="37" t="str">
        <f>IF(Kundendaten!C1436="","",IF(K1435=-1,"",IF(K1435=0,0,IF(SUM(Einstellungen!$G$15,Einstellungen!$G$24,Einstellungen!$G$32)&lt;&gt;100,"—",ROUND((K1435*Einstellungen!$G$15+L1435*Einstellungen!$G$24+M1435*Einstellungen!$G$32)/100,1)))))</f>
        <v/>
      </c>
      <c r="O1435" s="37" t="str">
        <f>IF(Kundendaten!C1436="","",IF(K1435=-1,"⚠ Datenfehler",IF(K1435=0,"Inaktiv",IF(SUM(Einstellungen!$G$15,Einstellungen!$G$24,Einstellungen!$G$32)&lt;&gt;100,"—",IF(N1435&gt;=4,"Champion",IF(N1435&gt;=3,"Entwicklung",IF(N1435&gt;=2,"Gefährdet","Abwanderung")))))))</f>
        <v/>
      </c>
    </row>
    <row r="1436" spans="2:15" ht="14.25" customHeight="1" x14ac:dyDescent="0.35">
      <c r="B1436" s="37" t="str">
        <f>IF(Kundendaten!C1437="","",Kundendaten!B1437)</f>
        <v/>
      </c>
      <c r="C1436" s="38" t="str">
        <f>IF(Kundendaten!C1437="","",IF(Kundendaten!C1437="","",Kundendaten!C1437))</f>
        <v/>
      </c>
      <c r="D1436" s="38" t="str">
        <f>IF(Kundendaten!C1437="","",IF(Kundendaten!D1437="","",Kundendaten!D1437))</f>
        <v/>
      </c>
      <c r="E1436" s="38" t="str">
        <f>IF(Kundendaten!C1437="","",IF(Kundendaten!E1437="","",Kundendaten!E1437))</f>
        <v/>
      </c>
      <c r="F1436" s="38" t="str">
        <f>IF(Kundendaten!C1437="","",IF(Kundendaten!F1437="","",Kundendaten!F1437))</f>
        <v/>
      </c>
      <c r="G1436" s="37" t="str">
        <f>IF(Kundendaten!C1437="","",IF(Kundendaten!G1437="","",Kundendaten!G1437))</f>
        <v/>
      </c>
      <c r="H1436" s="38" t="str">
        <f>IF(Kundendaten!C1437="","",IF(Kundendaten!H1437="","",Kundendaten!H1437))</f>
        <v/>
      </c>
      <c r="I1436" s="37" t="str">
        <f>IF(Kundendaten!C1437="","",IF(Kundendaten!I1437="","",IF(OR(UPPER(Kundendaten!I1437)="D",UPPER(Kundendaten!I1437)="DE",UPPER(Kundendaten!I1437)="DEU",UPPER(Kundendaten!I1437)="DEUTSCHLAND",UPPER(Kundendaten!I1437)="GERMANY",UPPER(Kundendaten!I1437)="GER"),"",IFERROR(UPPER(VLOOKUP(UPPER(Kundendaten!I1437),Laendercodes!$A:$B,2,FALSE())),UPPER(Kundendaten!I1437)))))</f>
        <v/>
      </c>
      <c r="J1436" s="59" t="str">
        <f>IF(Kundendaten!C1437="","",Einstellungen!$C$9-Kundendaten!J1437)</f>
        <v/>
      </c>
      <c r="K1436" s="37" t="str">
        <f>IF(Kundendaten!C1437="","",IF(J1436&lt;0,-1,IF(J1436&gt;Einstellungen!$C$11,0,IF(J1436&lt;=Einstellungen!$D$15,5,IF(J1436&lt;=Einstellungen!$D$16,4,IF(J1436&lt;=Einstellungen!$D$17,3,IF(J1436&lt;=Einstellungen!$D$18,2,1)))))))</f>
        <v/>
      </c>
      <c r="L1436" s="37" t="str">
        <f>IF(Kundendaten!C1437="","",IF(J1436&lt;0,-1,IF(J1436&gt;Einstellungen!$C$11,0,IF(Kundendaten!K1437&gt;=Einstellungen!$C$24,5,IF(Kundendaten!K1437&gt;=Einstellungen!$C$25,4,IF(Kundendaten!K1437&gt;=Einstellungen!$C$26,3,IF(Kundendaten!K1437&gt;=Einstellungen!$C$27,2,1)))))))</f>
        <v/>
      </c>
      <c r="M1436" s="37" t="str">
        <f>IF(Kundendaten!C1437="","",IF(J1436&lt;0,-1,IF(J1436&gt;Einstellungen!$C$11,0,IF(Kundendaten!L1437&gt;=Einstellungen!$C$32,5,IF(Kundendaten!L1437&gt;=Einstellungen!$C$33,4,IF(Kundendaten!L1437&gt;=Einstellungen!$C$34,3,IF(Kundendaten!L1437&gt;=Einstellungen!$C$35,2,1)))))))</f>
        <v/>
      </c>
      <c r="N1436" s="37" t="str">
        <f>IF(Kundendaten!C1437="","",IF(K1436=-1,"",IF(K1436=0,0,IF(SUM(Einstellungen!$G$15,Einstellungen!$G$24,Einstellungen!$G$32)&lt;&gt;100,"—",ROUND((K1436*Einstellungen!$G$15+L1436*Einstellungen!$G$24+M1436*Einstellungen!$G$32)/100,1)))))</f>
        <v/>
      </c>
      <c r="O1436" s="37" t="str">
        <f>IF(Kundendaten!C1437="","",IF(K1436=-1,"⚠ Datenfehler",IF(K1436=0,"Inaktiv",IF(SUM(Einstellungen!$G$15,Einstellungen!$G$24,Einstellungen!$G$32)&lt;&gt;100,"—",IF(N1436&gt;=4,"Champion",IF(N1436&gt;=3,"Entwicklung",IF(N1436&gt;=2,"Gefährdet","Abwanderung")))))))</f>
        <v/>
      </c>
    </row>
    <row r="1437" spans="2:15" ht="14.25" customHeight="1" x14ac:dyDescent="0.35">
      <c r="B1437" s="37" t="str">
        <f>IF(Kundendaten!C1438="","",Kundendaten!B1438)</f>
        <v/>
      </c>
      <c r="C1437" s="38" t="str">
        <f>IF(Kundendaten!C1438="","",IF(Kundendaten!C1438="","",Kundendaten!C1438))</f>
        <v/>
      </c>
      <c r="D1437" s="38" t="str">
        <f>IF(Kundendaten!C1438="","",IF(Kundendaten!D1438="","",Kundendaten!D1438))</f>
        <v/>
      </c>
      <c r="E1437" s="38" t="str">
        <f>IF(Kundendaten!C1438="","",IF(Kundendaten!E1438="","",Kundendaten!E1438))</f>
        <v/>
      </c>
      <c r="F1437" s="38" t="str">
        <f>IF(Kundendaten!C1438="","",IF(Kundendaten!F1438="","",Kundendaten!F1438))</f>
        <v/>
      </c>
      <c r="G1437" s="37" t="str">
        <f>IF(Kundendaten!C1438="","",IF(Kundendaten!G1438="","",Kundendaten!G1438))</f>
        <v/>
      </c>
      <c r="H1437" s="38" t="str">
        <f>IF(Kundendaten!C1438="","",IF(Kundendaten!H1438="","",Kundendaten!H1438))</f>
        <v/>
      </c>
      <c r="I1437" s="37" t="str">
        <f>IF(Kundendaten!C1438="","",IF(Kundendaten!I1438="","",IF(OR(UPPER(Kundendaten!I1438)="D",UPPER(Kundendaten!I1438)="DE",UPPER(Kundendaten!I1438)="DEU",UPPER(Kundendaten!I1438)="DEUTSCHLAND",UPPER(Kundendaten!I1438)="GERMANY",UPPER(Kundendaten!I1438)="GER"),"",IFERROR(UPPER(VLOOKUP(UPPER(Kundendaten!I1438),Laendercodes!$A:$B,2,FALSE())),UPPER(Kundendaten!I1438)))))</f>
        <v/>
      </c>
      <c r="J1437" s="59" t="str">
        <f>IF(Kundendaten!C1438="","",Einstellungen!$C$9-Kundendaten!J1438)</f>
        <v/>
      </c>
      <c r="K1437" s="37" t="str">
        <f>IF(Kundendaten!C1438="","",IF(J1437&lt;0,-1,IF(J1437&gt;Einstellungen!$C$11,0,IF(J1437&lt;=Einstellungen!$D$15,5,IF(J1437&lt;=Einstellungen!$D$16,4,IF(J1437&lt;=Einstellungen!$D$17,3,IF(J1437&lt;=Einstellungen!$D$18,2,1)))))))</f>
        <v/>
      </c>
      <c r="L1437" s="37" t="str">
        <f>IF(Kundendaten!C1438="","",IF(J1437&lt;0,-1,IF(J1437&gt;Einstellungen!$C$11,0,IF(Kundendaten!K1438&gt;=Einstellungen!$C$24,5,IF(Kundendaten!K1438&gt;=Einstellungen!$C$25,4,IF(Kundendaten!K1438&gt;=Einstellungen!$C$26,3,IF(Kundendaten!K1438&gt;=Einstellungen!$C$27,2,1)))))))</f>
        <v/>
      </c>
      <c r="M1437" s="37" t="str">
        <f>IF(Kundendaten!C1438="","",IF(J1437&lt;0,-1,IF(J1437&gt;Einstellungen!$C$11,0,IF(Kundendaten!L1438&gt;=Einstellungen!$C$32,5,IF(Kundendaten!L1438&gt;=Einstellungen!$C$33,4,IF(Kundendaten!L1438&gt;=Einstellungen!$C$34,3,IF(Kundendaten!L1438&gt;=Einstellungen!$C$35,2,1)))))))</f>
        <v/>
      </c>
      <c r="N1437" s="37" t="str">
        <f>IF(Kundendaten!C1438="","",IF(K1437=-1,"",IF(K1437=0,0,IF(SUM(Einstellungen!$G$15,Einstellungen!$G$24,Einstellungen!$G$32)&lt;&gt;100,"—",ROUND((K1437*Einstellungen!$G$15+L1437*Einstellungen!$G$24+M1437*Einstellungen!$G$32)/100,1)))))</f>
        <v/>
      </c>
      <c r="O1437" s="37" t="str">
        <f>IF(Kundendaten!C1438="","",IF(K1437=-1,"⚠ Datenfehler",IF(K1437=0,"Inaktiv",IF(SUM(Einstellungen!$G$15,Einstellungen!$G$24,Einstellungen!$G$32)&lt;&gt;100,"—",IF(N1437&gt;=4,"Champion",IF(N1437&gt;=3,"Entwicklung",IF(N1437&gt;=2,"Gefährdet","Abwanderung")))))))</f>
        <v/>
      </c>
    </row>
    <row r="1438" spans="2:15" ht="14.25" customHeight="1" x14ac:dyDescent="0.35">
      <c r="B1438" s="37" t="str">
        <f>IF(Kundendaten!C1439="","",Kundendaten!B1439)</f>
        <v/>
      </c>
      <c r="C1438" s="38" t="str">
        <f>IF(Kundendaten!C1439="","",IF(Kundendaten!C1439="","",Kundendaten!C1439))</f>
        <v/>
      </c>
      <c r="D1438" s="38" t="str">
        <f>IF(Kundendaten!C1439="","",IF(Kundendaten!D1439="","",Kundendaten!D1439))</f>
        <v/>
      </c>
      <c r="E1438" s="38" t="str">
        <f>IF(Kundendaten!C1439="","",IF(Kundendaten!E1439="","",Kundendaten!E1439))</f>
        <v/>
      </c>
      <c r="F1438" s="38" t="str">
        <f>IF(Kundendaten!C1439="","",IF(Kundendaten!F1439="","",Kundendaten!F1439))</f>
        <v/>
      </c>
      <c r="G1438" s="37" t="str">
        <f>IF(Kundendaten!C1439="","",IF(Kundendaten!G1439="","",Kundendaten!G1439))</f>
        <v/>
      </c>
      <c r="H1438" s="38" t="str">
        <f>IF(Kundendaten!C1439="","",IF(Kundendaten!H1439="","",Kundendaten!H1439))</f>
        <v/>
      </c>
      <c r="I1438" s="37" t="str">
        <f>IF(Kundendaten!C1439="","",IF(Kundendaten!I1439="","",IF(OR(UPPER(Kundendaten!I1439)="D",UPPER(Kundendaten!I1439)="DE",UPPER(Kundendaten!I1439)="DEU",UPPER(Kundendaten!I1439)="DEUTSCHLAND",UPPER(Kundendaten!I1439)="GERMANY",UPPER(Kundendaten!I1439)="GER"),"",IFERROR(UPPER(VLOOKUP(UPPER(Kundendaten!I1439),Laendercodes!$A:$B,2,FALSE())),UPPER(Kundendaten!I1439)))))</f>
        <v/>
      </c>
      <c r="J1438" s="59" t="str">
        <f>IF(Kundendaten!C1439="","",Einstellungen!$C$9-Kundendaten!J1439)</f>
        <v/>
      </c>
      <c r="K1438" s="37" t="str">
        <f>IF(Kundendaten!C1439="","",IF(J1438&lt;0,-1,IF(J1438&gt;Einstellungen!$C$11,0,IF(J1438&lt;=Einstellungen!$D$15,5,IF(J1438&lt;=Einstellungen!$D$16,4,IF(J1438&lt;=Einstellungen!$D$17,3,IF(J1438&lt;=Einstellungen!$D$18,2,1)))))))</f>
        <v/>
      </c>
      <c r="L1438" s="37" t="str">
        <f>IF(Kundendaten!C1439="","",IF(J1438&lt;0,-1,IF(J1438&gt;Einstellungen!$C$11,0,IF(Kundendaten!K1439&gt;=Einstellungen!$C$24,5,IF(Kundendaten!K1439&gt;=Einstellungen!$C$25,4,IF(Kundendaten!K1439&gt;=Einstellungen!$C$26,3,IF(Kundendaten!K1439&gt;=Einstellungen!$C$27,2,1)))))))</f>
        <v/>
      </c>
      <c r="M1438" s="37" t="str">
        <f>IF(Kundendaten!C1439="","",IF(J1438&lt;0,-1,IF(J1438&gt;Einstellungen!$C$11,0,IF(Kundendaten!L1439&gt;=Einstellungen!$C$32,5,IF(Kundendaten!L1439&gt;=Einstellungen!$C$33,4,IF(Kundendaten!L1439&gt;=Einstellungen!$C$34,3,IF(Kundendaten!L1439&gt;=Einstellungen!$C$35,2,1)))))))</f>
        <v/>
      </c>
      <c r="N1438" s="37" t="str">
        <f>IF(Kundendaten!C1439="","",IF(K1438=-1,"",IF(K1438=0,0,IF(SUM(Einstellungen!$G$15,Einstellungen!$G$24,Einstellungen!$G$32)&lt;&gt;100,"—",ROUND((K1438*Einstellungen!$G$15+L1438*Einstellungen!$G$24+M1438*Einstellungen!$G$32)/100,1)))))</f>
        <v/>
      </c>
      <c r="O1438" s="37" t="str">
        <f>IF(Kundendaten!C1439="","",IF(K1438=-1,"⚠ Datenfehler",IF(K1438=0,"Inaktiv",IF(SUM(Einstellungen!$G$15,Einstellungen!$G$24,Einstellungen!$G$32)&lt;&gt;100,"—",IF(N1438&gt;=4,"Champion",IF(N1438&gt;=3,"Entwicklung",IF(N1438&gt;=2,"Gefährdet","Abwanderung")))))))</f>
        <v/>
      </c>
    </row>
    <row r="1439" spans="2:15" ht="14.25" customHeight="1" x14ac:dyDescent="0.35">
      <c r="B1439" s="37" t="str">
        <f>IF(Kundendaten!C1440="","",Kundendaten!B1440)</f>
        <v/>
      </c>
      <c r="C1439" s="38" t="str">
        <f>IF(Kundendaten!C1440="","",IF(Kundendaten!C1440="","",Kundendaten!C1440))</f>
        <v/>
      </c>
      <c r="D1439" s="38" t="str">
        <f>IF(Kundendaten!C1440="","",IF(Kundendaten!D1440="","",Kundendaten!D1440))</f>
        <v/>
      </c>
      <c r="E1439" s="38" t="str">
        <f>IF(Kundendaten!C1440="","",IF(Kundendaten!E1440="","",Kundendaten!E1440))</f>
        <v/>
      </c>
      <c r="F1439" s="38" t="str">
        <f>IF(Kundendaten!C1440="","",IF(Kundendaten!F1440="","",Kundendaten!F1440))</f>
        <v/>
      </c>
      <c r="G1439" s="37" t="str">
        <f>IF(Kundendaten!C1440="","",IF(Kundendaten!G1440="","",Kundendaten!G1440))</f>
        <v/>
      </c>
      <c r="H1439" s="38" t="str">
        <f>IF(Kundendaten!C1440="","",IF(Kundendaten!H1440="","",Kundendaten!H1440))</f>
        <v/>
      </c>
      <c r="I1439" s="37" t="str">
        <f>IF(Kundendaten!C1440="","",IF(Kundendaten!I1440="","",IF(OR(UPPER(Kundendaten!I1440)="D",UPPER(Kundendaten!I1440)="DE",UPPER(Kundendaten!I1440)="DEU",UPPER(Kundendaten!I1440)="DEUTSCHLAND",UPPER(Kundendaten!I1440)="GERMANY",UPPER(Kundendaten!I1440)="GER"),"",IFERROR(UPPER(VLOOKUP(UPPER(Kundendaten!I1440),Laendercodes!$A:$B,2,FALSE())),UPPER(Kundendaten!I1440)))))</f>
        <v/>
      </c>
      <c r="J1439" s="59" t="str">
        <f>IF(Kundendaten!C1440="","",Einstellungen!$C$9-Kundendaten!J1440)</f>
        <v/>
      </c>
      <c r="K1439" s="37" t="str">
        <f>IF(Kundendaten!C1440="","",IF(J1439&lt;0,-1,IF(J1439&gt;Einstellungen!$C$11,0,IF(J1439&lt;=Einstellungen!$D$15,5,IF(J1439&lt;=Einstellungen!$D$16,4,IF(J1439&lt;=Einstellungen!$D$17,3,IF(J1439&lt;=Einstellungen!$D$18,2,1)))))))</f>
        <v/>
      </c>
      <c r="L1439" s="37" t="str">
        <f>IF(Kundendaten!C1440="","",IF(J1439&lt;0,-1,IF(J1439&gt;Einstellungen!$C$11,0,IF(Kundendaten!K1440&gt;=Einstellungen!$C$24,5,IF(Kundendaten!K1440&gt;=Einstellungen!$C$25,4,IF(Kundendaten!K1440&gt;=Einstellungen!$C$26,3,IF(Kundendaten!K1440&gt;=Einstellungen!$C$27,2,1)))))))</f>
        <v/>
      </c>
      <c r="M1439" s="37" t="str">
        <f>IF(Kundendaten!C1440="","",IF(J1439&lt;0,-1,IF(J1439&gt;Einstellungen!$C$11,0,IF(Kundendaten!L1440&gt;=Einstellungen!$C$32,5,IF(Kundendaten!L1440&gt;=Einstellungen!$C$33,4,IF(Kundendaten!L1440&gt;=Einstellungen!$C$34,3,IF(Kundendaten!L1440&gt;=Einstellungen!$C$35,2,1)))))))</f>
        <v/>
      </c>
      <c r="N1439" s="37" t="str">
        <f>IF(Kundendaten!C1440="","",IF(K1439=-1,"",IF(K1439=0,0,IF(SUM(Einstellungen!$G$15,Einstellungen!$G$24,Einstellungen!$G$32)&lt;&gt;100,"—",ROUND((K1439*Einstellungen!$G$15+L1439*Einstellungen!$G$24+M1439*Einstellungen!$G$32)/100,1)))))</f>
        <v/>
      </c>
      <c r="O1439" s="37" t="str">
        <f>IF(Kundendaten!C1440="","",IF(K1439=-1,"⚠ Datenfehler",IF(K1439=0,"Inaktiv",IF(SUM(Einstellungen!$G$15,Einstellungen!$G$24,Einstellungen!$G$32)&lt;&gt;100,"—",IF(N1439&gt;=4,"Champion",IF(N1439&gt;=3,"Entwicklung",IF(N1439&gt;=2,"Gefährdet","Abwanderung")))))))</f>
        <v/>
      </c>
    </row>
    <row r="1440" spans="2:15" ht="14.25" customHeight="1" x14ac:dyDescent="0.35">
      <c r="B1440" s="37" t="str">
        <f>IF(Kundendaten!C1441="","",Kundendaten!B1441)</f>
        <v/>
      </c>
      <c r="C1440" s="38" t="str">
        <f>IF(Kundendaten!C1441="","",IF(Kundendaten!C1441="","",Kundendaten!C1441))</f>
        <v/>
      </c>
      <c r="D1440" s="38" t="str">
        <f>IF(Kundendaten!C1441="","",IF(Kundendaten!D1441="","",Kundendaten!D1441))</f>
        <v/>
      </c>
      <c r="E1440" s="38" t="str">
        <f>IF(Kundendaten!C1441="","",IF(Kundendaten!E1441="","",Kundendaten!E1441))</f>
        <v/>
      </c>
      <c r="F1440" s="38" t="str">
        <f>IF(Kundendaten!C1441="","",IF(Kundendaten!F1441="","",Kundendaten!F1441))</f>
        <v/>
      </c>
      <c r="G1440" s="37" t="str">
        <f>IF(Kundendaten!C1441="","",IF(Kundendaten!G1441="","",Kundendaten!G1441))</f>
        <v/>
      </c>
      <c r="H1440" s="38" t="str">
        <f>IF(Kundendaten!C1441="","",IF(Kundendaten!H1441="","",Kundendaten!H1441))</f>
        <v/>
      </c>
      <c r="I1440" s="37" t="str">
        <f>IF(Kundendaten!C1441="","",IF(Kundendaten!I1441="","",IF(OR(UPPER(Kundendaten!I1441)="D",UPPER(Kundendaten!I1441)="DE",UPPER(Kundendaten!I1441)="DEU",UPPER(Kundendaten!I1441)="DEUTSCHLAND",UPPER(Kundendaten!I1441)="GERMANY",UPPER(Kundendaten!I1441)="GER"),"",IFERROR(UPPER(VLOOKUP(UPPER(Kundendaten!I1441),Laendercodes!$A:$B,2,FALSE())),UPPER(Kundendaten!I1441)))))</f>
        <v/>
      </c>
      <c r="J1440" s="59" t="str">
        <f>IF(Kundendaten!C1441="","",Einstellungen!$C$9-Kundendaten!J1441)</f>
        <v/>
      </c>
      <c r="K1440" s="37" t="str">
        <f>IF(Kundendaten!C1441="","",IF(J1440&lt;0,-1,IF(J1440&gt;Einstellungen!$C$11,0,IF(J1440&lt;=Einstellungen!$D$15,5,IF(J1440&lt;=Einstellungen!$D$16,4,IF(J1440&lt;=Einstellungen!$D$17,3,IF(J1440&lt;=Einstellungen!$D$18,2,1)))))))</f>
        <v/>
      </c>
      <c r="L1440" s="37" t="str">
        <f>IF(Kundendaten!C1441="","",IF(J1440&lt;0,-1,IF(J1440&gt;Einstellungen!$C$11,0,IF(Kundendaten!K1441&gt;=Einstellungen!$C$24,5,IF(Kundendaten!K1441&gt;=Einstellungen!$C$25,4,IF(Kundendaten!K1441&gt;=Einstellungen!$C$26,3,IF(Kundendaten!K1441&gt;=Einstellungen!$C$27,2,1)))))))</f>
        <v/>
      </c>
      <c r="M1440" s="37" t="str">
        <f>IF(Kundendaten!C1441="","",IF(J1440&lt;0,-1,IF(J1440&gt;Einstellungen!$C$11,0,IF(Kundendaten!L1441&gt;=Einstellungen!$C$32,5,IF(Kundendaten!L1441&gt;=Einstellungen!$C$33,4,IF(Kundendaten!L1441&gt;=Einstellungen!$C$34,3,IF(Kundendaten!L1441&gt;=Einstellungen!$C$35,2,1)))))))</f>
        <v/>
      </c>
      <c r="N1440" s="37" t="str">
        <f>IF(Kundendaten!C1441="","",IF(K1440=-1,"",IF(K1440=0,0,IF(SUM(Einstellungen!$G$15,Einstellungen!$G$24,Einstellungen!$G$32)&lt;&gt;100,"—",ROUND((K1440*Einstellungen!$G$15+L1440*Einstellungen!$G$24+M1440*Einstellungen!$G$32)/100,1)))))</f>
        <v/>
      </c>
      <c r="O1440" s="37" t="str">
        <f>IF(Kundendaten!C1441="","",IF(K1440=-1,"⚠ Datenfehler",IF(K1440=0,"Inaktiv",IF(SUM(Einstellungen!$G$15,Einstellungen!$G$24,Einstellungen!$G$32)&lt;&gt;100,"—",IF(N1440&gt;=4,"Champion",IF(N1440&gt;=3,"Entwicklung",IF(N1440&gt;=2,"Gefährdet","Abwanderung")))))))</f>
        <v/>
      </c>
    </row>
    <row r="1441" spans="2:15" ht="14.25" customHeight="1" x14ac:dyDescent="0.35">
      <c r="B1441" s="37" t="str">
        <f>IF(Kundendaten!C1442="","",Kundendaten!B1442)</f>
        <v/>
      </c>
      <c r="C1441" s="38" t="str">
        <f>IF(Kundendaten!C1442="","",IF(Kundendaten!C1442="","",Kundendaten!C1442))</f>
        <v/>
      </c>
      <c r="D1441" s="38" t="str">
        <f>IF(Kundendaten!C1442="","",IF(Kundendaten!D1442="","",Kundendaten!D1442))</f>
        <v/>
      </c>
      <c r="E1441" s="38" t="str">
        <f>IF(Kundendaten!C1442="","",IF(Kundendaten!E1442="","",Kundendaten!E1442))</f>
        <v/>
      </c>
      <c r="F1441" s="38" t="str">
        <f>IF(Kundendaten!C1442="","",IF(Kundendaten!F1442="","",Kundendaten!F1442))</f>
        <v/>
      </c>
      <c r="G1441" s="37" t="str">
        <f>IF(Kundendaten!C1442="","",IF(Kundendaten!G1442="","",Kundendaten!G1442))</f>
        <v/>
      </c>
      <c r="H1441" s="38" t="str">
        <f>IF(Kundendaten!C1442="","",IF(Kundendaten!H1442="","",Kundendaten!H1442))</f>
        <v/>
      </c>
      <c r="I1441" s="37" t="str">
        <f>IF(Kundendaten!C1442="","",IF(Kundendaten!I1442="","",IF(OR(UPPER(Kundendaten!I1442)="D",UPPER(Kundendaten!I1442)="DE",UPPER(Kundendaten!I1442)="DEU",UPPER(Kundendaten!I1442)="DEUTSCHLAND",UPPER(Kundendaten!I1442)="GERMANY",UPPER(Kundendaten!I1442)="GER"),"",IFERROR(UPPER(VLOOKUP(UPPER(Kundendaten!I1442),Laendercodes!$A:$B,2,FALSE())),UPPER(Kundendaten!I1442)))))</f>
        <v/>
      </c>
      <c r="J1441" s="59" t="str">
        <f>IF(Kundendaten!C1442="","",Einstellungen!$C$9-Kundendaten!J1442)</f>
        <v/>
      </c>
      <c r="K1441" s="37" t="str">
        <f>IF(Kundendaten!C1442="","",IF(J1441&lt;0,-1,IF(J1441&gt;Einstellungen!$C$11,0,IF(J1441&lt;=Einstellungen!$D$15,5,IF(J1441&lt;=Einstellungen!$D$16,4,IF(J1441&lt;=Einstellungen!$D$17,3,IF(J1441&lt;=Einstellungen!$D$18,2,1)))))))</f>
        <v/>
      </c>
      <c r="L1441" s="37" t="str">
        <f>IF(Kundendaten!C1442="","",IF(J1441&lt;0,-1,IF(J1441&gt;Einstellungen!$C$11,0,IF(Kundendaten!K1442&gt;=Einstellungen!$C$24,5,IF(Kundendaten!K1442&gt;=Einstellungen!$C$25,4,IF(Kundendaten!K1442&gt;=Einstellungen!$C$26,3,IF(Kundendaten!K1442&gt;=Einstellungen!$C$27,2,1)))))))</f>
        <v/>
      </c>
      <c r="M1441" s="37" t="str">
        <f>IF(Kundendaten!C1442="","",IF(J1441&lt;0,-1,IF(J1441&gt;Einstellungen!$C$11,0,IF(Kundendaten!L1442&gt;=Einstellungen!$C$32,5,IF(Kundendaten!L1442&gt;=Einstellungen!$C$33,4,IF(Kundendaten!L1442&gt;=Einstellungen!$C$34,3,IF(Kundendaten!L1442&gt;=Einstellungen!$C$35,2,1)))))))</f>
        <v/>
      </c>
      <c r="N1441" s="37" t="str">
        <f>IF(Kundendaten!C1442="","",IF(K1441=-1,"",IF(K1441=0,0,IF(SUM(Einstellungen!$G$15,Einstellungen!$G$24,Einstellungen!$G$32)&lt;&gt;100,"—",ROUND((K1441*Einstellungen!$G$15+L1441*Einstellungen!$G$24+M1441*Einstellungen!$G$32)/100,1)))))</f>
        <v/>
      </c>
      <c r="O1441" s="37" t="str">
        <f>IF(Kundendaten!C1442="","",IF(K1441=-1,"⚠ Datenfehler",IF(K1441=0,"Inaktiv",IF(SUM(Einstellungen!$G$15,Einstellungen!$G$24,Einstellungen!$G$32)&lt;&gt;100,"—",IF(N1441&gt;=4,"Champion",IF(N1441&gt;=3,"Entwicklung",IF(N1441&gt;=2,"Gefährdet","Abwanderung")))))))</f>
        <v/>
      </c>
    </row>
    <row r="1442" spans="2:15" ht="14.25" customHeight="1" x14ac:dyDescent="0.35">
      <c r="B1442" s="37" t="str">
        <f>IF(Kundendaten!C1443="","",Kundendaten!B1443)</f>
        <v/>
      </c>
      <c r="C1442" s="38" t="str">
        <f>IF(Kundendaten!C1443="","",IF(Kundendaten!C1443="","",Kundendaten!C1443))</f>
        <v/>
      </c>
      <c r="D1442" s="38" t="str">
        <f>IF(Kundendaten!C1443="","",IF(Kundendaten!D1443="","",Kundendaten!D1443))</f>
        <v/>
      </c>
      <c r="E1442" s="38" t="str">
        <f>IF(Kundendaten!C1443="","",IF(Kundendaten!E1443="","",Kundendaten!E1443))</f>
        <v/>
      </c>
      <c r="F1442" s="38" t="str">
        <f>IF(Kundendaten!C1443="","",IF(Kundendaten!F1443="","",Kundendaten!F1443))</f>
        <v/>
      </c>
      <c r="G1442" s="37" t="str">
        <f>IF(Kundendaten!C1443="","",IF(Kundendaten!G1443="","",Kundendaten!G1443))</f>
        <v/>
      </c>
      <c r="H1442" s="38" t="str">
        <f>IF(Kundendaten!C1443="","",IF(Kundendaten!H1443="","",Kundendaten!H1443))</f>
        <v/>
      </c>
      <c r="I1442" s="37" t="str">
        <f>IF(Kundendaten!C1443="","",IF(Kundendaten!I1443="","",IF(OR(UPPER(Kundendaten!I1443)="D",UPPER(Kundendaten!I1443)="DE",UPPER(Kundendaten!I1443)="DEU",UPPER(Kundendaten!I1443)="DEUTSCHLAND",UPPER(Kundendaten!I1443)="GERMANY",UPPER(Kundendaten!I1443)="GER"),"",IFERROR(UPPER(VLOOKUP(UPPER(Kundendaten!I1443),Laendercodes!$A:$B,2,FALSE())),UPPER(Kundendaten!I1443)))))</f>
        <v/>
      </c>
      <c r="J1442" s="59" t="str">
        <f>IF(Kundendaten!C1443="","",Einstellungen!$C$9-Kundendaten!J1443)</f>
        <v/>
      </c>
      <c r="K1442" s="37" t="str">
        <f>IF(Kundendaten!C1443="","",IF(J1442&lt;0,-1,IF(J1442&gt;Einstellungen!$C$11,0,IF(J1442&lt;=Einstellungen!$D$15,5,IF(J1442&lt;=Einstellungen!$D$16,4,IF(J1442&lt;=Einstellungen!$D$17,3,IF(J1442&lt;=Einstellungen!$D$18,2,1)))))))</f>
        <v/>
      </c>
      <c r="L1442" s="37" t="str">
        <f>IF(Kundendaten!C1443="","",IF(J1442&lt;0,-1,IF(J1442&gt;Einstellungen!$C$11,0,IF(Kundendaten!K1443&gt;=Einstellungen!$C$24,5,IF(Kundendaten!K1443&gt;=Einstellungen!$C$25,4,IF(Kundendaten!K1443&gt;=Einstellungen!$C$26,3,IF(Kundendaten!K1443&gt;=Einstellungen!$C$27,2,1)))))))</f>
        <v/>
      </c>
      <c r="M1442" s="37" t="str">
        <f>IF(Kundendaten!C1443="","",IF(J1442&lt;0,-1,IF(J1442&gt;Einstellungen!$C$11,0,IF(Kundendaten!L1443&gt;=Einstellungen!$C$32,5,IF(Kundendaten!L1443&gt;=Einstellungen!$C$33,4,IF(Kundendaten!L1443&gt;=Einstellungen!$C$34,3,IF(Kundendaten!L1443&gt;=Einstellungen!$C$35,2,1)))))))</f>
        <v/>
      </c>
      <c r="N1442" s="37" t="str">
        <f>IF(Kundendaten!C1443="","",IF(K1442=-1,"",IF(K1442=0,0,IF(SUM(Einstellungen!$G$15,Einstellungen!$G$24,Einstellungen!$G$32)&lt;&gt;100,"—",ROUND((K1442*Einstellungen!$G$15+L1442*Einstellungen!$G$24+M1442*Einstellungen!$G$32)/100,1)))))</f>
        <v/>
      </c>
      <c r="O1442" s="37" t="str">
        <f>IF(Kundendaten!C1443="","",IF(K1442=-1,"⚠ Datenfehler",IF(K1442=0,"Inaktiv",IF(SUM(Einstellungen!$G$15,Einstellungen!$G$24,Einstellungen!$G$32)&lt;&gt;100,"—",IF(N1442&gt;=4,"Champion",IF(N1442&gt;=3,"Entwicklung",IF(N1442&gt;=2,"Gefährdet","Abwanderung")))))))</f>
        <v/>
      </c>
    </row>
    <row r="1443" spans="2:15" ht="14.25" customHeight="1" x14ac:dyDescent="0.35">
      <c r="B1443" s="37" t="str">
        <f>IF(Kundendaten!C1444="","",Kundendaten!B1444)</f>
        <v/>
      </c>
      <c r="C1443" s="38" t="str">
        <f>IF(Kundendaten!C1444="","",IF(Kundendaten!C1444="","",Kundendaten!C1444))</f>
        <v/>
      </c>
      <c r="D1443" s="38" t="str">
        <f>IF(Kundendaten!C1444="","",IF(Kundendaten!D1444="","",Kundendaten!D1444))</f>
        <v/>
      </c>
      <c r="E1443" s="38" t="str">
        <f>IF(Kundendaten!C1444="","",IF(Kundendaten!E1444="","",Kundendaten!E1444))</f>
        <v/>
      </c>
      <c r="F1443" s="38" t="str">
        <f>IF(Kundendaten!C1444="","",IF(Kundendaten!F1444="","",Kundendaten!F1444))</f>
        <v/>
      </c>
      <c r="G1443" s="37" t="str">
        <f>IF(Kundendaten!C1444="","",IF(Kundendaten!G1444="","",Kundendaten!G1444))</f>
        <v/>
      </c>
      <c r="H1443" s="38" t="str">
        <f>IF(Kundendaten!C1444="","",IF(Kundendaten!H1444="","",Kundendaten!H1444))</f>
        <v/>
      </c>
      <c r="I1443" s="37" t="str">
        <f>IF(Kundendaten!C1444="","",IF(Kundendaten!I1444="","",IF(OR(UPPER(Kundendaten!I1444)="D",UPPER(Kundendaten!I1444)="DE",UPPER(Kundendaten!I1444)="DEU",UPPER(Kundendaten!I1444)="DEUTSCHLAND",UPPER(Kundendaten!I1444)="GERMANY",UPPER(Kundendaten!I1444)="GER"),"",IFERROR(UPPER(VLOOKUP(UPPER(Kundendaten!I1444),Laendercodes!$A:$B,2,FALSE())),UPPER(Kundendaten!I1444)))))</f>
        <v/>
      </c>
      <c r="J1443" s="59" t="str">
        <f>IF(Kundendaten!C1444="","",Einstellungen!$C$9-Kundendaten!J1444)</f>
        <v/>
      </c>
      <c r="K1443" s="37" t="str">
        <f>IF(Kundendaten!C1444="","",IF(J1443&lt;0,-1,IF(J1443&gt;Einstellungen!$C$11,0,IF(J1443&lt;=Einstellungen!$D$15,5,IF(J1443&lt;=Einstellungen!$D$16,4,IF(J1443&lt;=Einstellungen!$D$17,3,IF(J1443&lt;=Einstellungen!$D$18,2,1)))))))</f>
        <v/>
      </c>
      <c r="L1443" s="37" t="str">
        <f>IF(Kundendaten!C1444="","",IF(J1443&lt;0,-1,IF(J1443&gt;Einstellungen!$C$11,0,IF(Kundendaten!K1444&gt;=Einstellungen!$C$24,5,IF(Kundendaten!K1444&gt;=Einstellungen!$C$25,4,IF(Kundendaten!K1444&gt;=Einstellungen!$C$26,3,IF(Kundendaten!K1444&gt;=Einstellungen!$C$27,2,1)))))))</f>
        <v/>
      </c>
      <c r="M1443" s="37" t="str">
        <f>IF(Kundendaten!C1444="","",IF(J1443&lt;0,-1,IF(J1443&gt;Einstellungen!$C$11,0,IF(Kundendaten!L1444&gt;=Einstellungen!$C$32,5,IF(Kundendaten!L1444&gt;=Einstellungen!$C$33,4,IF(Kundendaten!L1444&gt;=Einstellungen!$C$34,3,IF(Kundendaten!L1444&gt;=Einstellungen!$C$35,2,1)))))))</f>
        <v/>
      </c>
      <c r="N1443" s="37" t="str">
        <f>IF(Kundendaten!C1444="","",IF(K1443=-1,"",IF(K1443=0,0,IF(SUM(Einstellungen!$G$15,Einstellungen!$G$24,Einstellungen!$G$32)&lt;&gt;100,"—",ROUND((K1443*Einstellungen!$G$15+L1443*Einstellungen!$G$24+M1443*Einstellungen!$G$32)/100,1)))))</f>
        <v/>
      </c>
      <c r="O1443" s="37" t="str">
        <f>IF(Kundendaten!C1444="","",IF(K1443=-1,"⚠ Datenfehler",IF(K1443=0,"Inaktiv",IF(SUM(Einstellungen!$G$15,Einstellungen!$G$24,Einstellungen!$G$32)&lt;&gt;100,"—",IF(N1443&gt;=4,"Champion",IF(N1443&gt;=3,"Entwicklung",IF(N1443&gt;=2,"Gefährdet","Abwanderung")))))))</f>
        <v/>
      </c>
    </row>
    <row r="1444" spans="2:15" ht="14.25" customHeight="1" x14ac:dyDescent="0.35">
      <c r="B1444" s="37" t="str">
        <f>IF(Kundendaten!C1445="","",Kundendaten!B1445)</f>
        <v/>
      </c>
      <c r="C1444" s="38" t="str">
        <f>IF(Kundendaten!C1445="","",IF(Kundendaten!C1445="","",Kundendaten!C1445))</f>
        <v/>
      </c>
      <c r="D1444" s="38" t="str">
        <f>IF(Kundendaten!C1445="","",IF(Kundendaten!D1445="","",Kundendaten!D1445))</f>
        <v/>
      </c>
      <c r="E1444" s="38" t="str">
        <f>IF(Kundendaten!C1445="","",IF(Kundendaten!E1445="","",Kundendaten!E1445))</f>
        <v/>
      </c>
      <c r="F1444" s="38" t="str">
        <f>IF(Kundendaten!C1445="","",IF(Kundendaten!F1445="","",Kundendaten!F1445))</f>
        <v/>
      </c>
      <c r="G1444" s="37" t="str">
        <f>IF(Kundendaten!C1445="","",IF(Kundendaten!G1445="","",Kundendaten!G1445))</f>
        <v/>
      </c>
      <c r="H1444" s="38" t="str">
        <f>IF(Kundendaten!C1445="","",IF(Kundendaten!H1445="","",Kundendaten!H1445))</f>
        <v/>
      </c>
      <c r="I1444" s="37" t="str">
        <f>IF(Kundendaten!C1445="","",IF(Kundendaten!I1445="","",IF(OR(UPPER(Kundendaten!I1445)="D",UPPER(Kundendaten!I1445)="DE",UPPER(Kundendaten!I1445)="DEU",UPPER(Kundendaten!I1445)="DEUTSCHLAND",UPPER(Kundendaten!I1445)="GERMANY",UPPER(Kundendaten!I1445)="GER"),"",IFERROR(UPPER(VLOOKUP(UPPER(Kundendaten!I1445),Laendercodes!$A:$B,2,FALSE())),UPPER(Kundendaten!I1445)))))</f>
        <v/>
      </c>
      <c r="J1444" s="59" t="str">
        <f>IF(Kundendaten!C1445="","",Einstellungen!$C$9-Kundendaten!J1445)</f>
        <v/>
      </c>
      <c r="K1444" s="37" t="str">
        <f>IF(Kundendaten!C1445="","",IF(J1444&lt;0,-1,IF(J1444&gt;Einstellungen!$C$11,0,IF(J1444&lt;=Einstellungen!$D$15,5,IF(J1444&lt;=Einstellungen!$D$16,4,IF(J1444&lt;=Einstellungen!$D$17,3,IF(J1444&lt;=Einstellungen!$D$18,2,1)))))))</f>
        <v/>
      </c>
      <c r="L1444" s="37" t="str">
        <f>IF(Kundendaten!C1445="","",IF(J1444&lt;0,-1,IF(J1444&gt;Einstellungen!$C$11,0,IF(Kundendaten!K1445&gt;=Einstellungen!$C$24,5,IF(Kundendaten!K1445&gt;=Einstellungen!$C$25,4,IF(Kundendaten!K1445&gt;=Einstellungen!$C$26,3,IF(Kundendaten!K1445&gt;=Einstellungen!$C$27,2,1)))))))</f>
        <v/>
      </c>
      <c r="M1444" s="37" t="str">
        <f>IF(Kundendaten!C1445="","",IF(J1444&lt;0,-1,IF(J1444&gt;Einstellungen!$C$11,0,IF(Kundendaten!L1445&gt;=Einstellungen!$C$32,5,IF(Kundendaten!L1445&gt;=Einstellungen!$C$33,4,IF(Kundendaten!L1445&gt;=Einstellungen!$C$34,3,IF(Kundendaten!L1445&gt;=Einstellungen!$C$35,2,1)))))))</f>
        <v/>
      </c>
      <c r="N1444" s="37" t="str">
        <f>IF(Kundendaten!C1445="","",IF(K1444=-1,"",IF(K1444=0,0,IF(SUM(Einstellungen!$G$15,Einstellungen!$G$24,Einstellungen!$G$32)&lt;&gt;100,"—",ROUND((K1444*Einstellungen!$G$15+L1444*Einstellungen!$G$24+M1444*Einstellungen!$G$32)/100,1)))))</f>
        <v/>
      </c>
      <c r="O1444" s="37" t="str">
        <f>IF(Kundendaten!C1445="","",IF(K1444=-1,"⚠ Datenfehler",IF(K1444=0,"Inaktiv",IF(SUM(Einstellungen!$G$15,Einstellungen!$G$24,Einstellungen!$G$32)&lt;&gt;100,"—",IF(N1444&gt;=4,"Champion",IF(N1444&gt;=3,"Entwicklung",IF(N1444&gt;=2,"Gefährdet","Abwanderung")))))))</f>
        <v/>
      </c>
    </row>
    <row r="1445" spans="2:15" ht="14.25" customHeight="1" x14ac:dyDescent="0.35">
      <c r="B1445" s="37" t="str">
        <f>IF(Kundendaten!C1446="","",Kundendaten!B1446)</f>
        <v/>
      </c>
      <c r="C1445" s="38" t="str">
        <f>IF(Kundendaten!C1446="","",IF(Kundendaten!C1446="","",Kundendaten!C1446))</f>
        <v/>
      </c>
      <c r="D1445" s="38" t="str">
        <f>IF(Kundendaten!C1446="","",IF(Kundendaten!D1446="","",Kundendaten!D1446))</f>
        <v/>
      </c>
      <c r="E1445" s="38" t="str">
        <f>IF(Kundendaten!C1446="","",IF(Kundendaten!E1446="","",Kundendaten!E1446))</f>
        <v/>
      </c>
      <c r="F1445" s="38" t="str">
        <f>IF(Kundendaten!C1446="","",IF(Kundendaten!F1446="","",Kundendaten!F1446))</f>
        <v/>
      </c>
      <c r="G1445" s="37" t="str">
        <f>IF(Kundendaten!C1446="","",IF(Kundendaten!G1446="","",Kundendaten!G1446))</f>
        <v/>
      </c>
      <c r="H1445" s="38" t="str">
        <f>IF(Kundendaten!C1446="","",IF(Kundendaten!H1446="","",Kundendaten!H1446))</f>
        <v/>
      </c>
      <c r="I1445" s="37" t="str">
        <f>IF(Kundendaten!C1446="","",IF(Kundendaten!I1446="","",IF(OR(UPPER(Kundendaten!I1446)="D",UPPER(Kundendaten!I1446)="DE",UPPER(Kundendaten!I1446)="DEU",UPPER(Kundendaten!I1446)="DEUTSCHLAND",UPPER(Kundendaten!I1446)="GERMANY",UPPER(Kundendaten!I1446)="GER"),"",IFERROR(UPPER(VLOOKUP(UPPER(Kundendaten!I1446),Laendercodes!$A:$B,2,FALSE())),UPPER(Kundendaten!I1446)))))</f>
        <v/>
      </c>
      <c r="J1445" s="59" t="str">
        <f>IF(Kundendaten!C1446="","",Einstellungen!$C$9-Kundendaten!J1446)</f>
        <v/>
      </c>
      <c r="K1445" s="37" t="str">
        <f>IF(Kundendaten!C1446="","",IF(J1445&lt;0,-1,IF(J1445&gt;Einstellungen!$C$11,0,IF(J1445&lt;=Einstellungen!$D$15,5,IF(J1445&lt;=Einstellungen!$D$16,4,IF(J1445&lt;=Einstellungen!$D$17,3,IF(J1445&lt;=Einstellungen!$D$18,2,1)))))))</f>
        <v/>
      </c>
      <c r="L1445" s="37" t="str">
        <f>IF(Kundendaten!C1446="","",IF(J1445&lt;0,-1,IF(J1445&gt;Einstellungen!$C$11,0,IF(Kundendaten!K1446&gt;=Einstellungen!$C$24,5,IF(Kundendaten!K1446&gt;=Einstellungen!$C$25,4,IF(Kundendaten!K1446&gt;=Einstellungen!$C$26,3,IF(Kundendaten!K1446&gt;=Einstellungen!$C$27,2,1)))))))</f>
        <v/>
      </c>
      <c r="M1445" s="37" t="str">
        <f>IF(Kundendaten!C1446="","",IF(J1445&lt;0,-1,IF(J1445&gt;Einstellungen!$C$11,0,IF(Kundendaten!L1446&gt;=Einstellungen!$C$32,5,IF(Kundendaten!L1446&gt;=Einstellungen!$C$33,4,IF(Kundendaten!L1446&gt;=Einstellungen!$C$34,3,IF(Kundendaten!L1446&gt;=Einstellungen!$C$35,2,1)))))))</f>
        <v/>
      </c>
      <c r="N1445" s="37" t="str">
        <f>IF(Kundendaten!C1446="","",IF(K1445=-1,"",IF(K1445=0,0,IF(SUM(Einstellungen!$G$15,Einstellungen!$G$24,Einstellungen!$G$32)&lt;&gt;100,"—",ROUND((K1445*Einstellungen!$G$15+L1445*Einstellungen!$G$24+M1445*Einstellungen!$G$32)/100,1)))))</f>
        <v/>
      </c>
      <c r="O1445" s="37" t="str">
        <f>IF(Kundendaten!C1446="","",IF(K1445=-1,"⚠ Datenfehler",IF(K1445=0,"Inaktiv",IF(SUM(Einstellungen!$G$15,Einstellungen!$G$24,Einstellungen!$G$32)&lt;&gt;100,"—",IF(N1445&gt;=4,"Champion",IF(N1445&gt;=3,"Entwicklung",IF(N1445&gt;=2,"Gefährdet","Abwanderung")))))))</f>
        <v/>
      </c>
    </row>
    <row r="1446" spans="2:15" ht="14.25" customHeight="1" x14ac:dyDescent="0.35">
      <c r="B1446" s="37" t="str">
        <f>IF(Kundendaten!C1447="","",Kundendaten!B1447)</f>
        <v/>
      </c>
      <c r="C1446" s="38" t="str">
        <f>IF(Kundendaten!C1447="","",IF(Kundendaten!C1447="","",Kundendaten!C1447))</f>
        <v/>
      </c>
      <c r="D1446" s="38" t="str">
        <f>IF(Kundendaten!C1447="","",IF(Kundendaten!D1447="","",Kundendaten!D1447))</f>
        <v/>
      </c>
      <c r="E1446" s="38" t="str">
        <f>IF(Kundendaten!C1447="","",IF(Kundendaten!E1447="","",Kundendaten!E1447))</f>
        <v/>
      </c>
      <c r="F1446" s="38" t="str">
        <f>IF(Kundendaten!C1447="","",IF(Kundendaten!F1447="","",Kundendaten!F1447))</f>
        <v/>
      </c>
      <c r="G1446" s="37" t="str">
        <f>IF(Kundendaten!C1447="","",IF(Kundendaten!G1447="","",Kundendaten!G1447))</f>
        <v/>
      </c>
      <c r="H1446" s="38" t="str">
        <f>IF(Kundendaten!C1447="","",IF(Kundendaten!H1447="","",Kundendaten!H1447))</f>
        <v/>
      </c>
      <c r="I1446" s="37" t="str">
        <f>IF(Kundendaten!C1447="","",IF(Kundendaten!I1447="","",IF(OR(UPPER(Kundendaten!I1447)="D",UPPER(Kundendaten!I1447)="DE",UPPER(Kundendaten!I1447)="DEU",UPPER(Kundendaten!I1447)="DEUTSCHLAND",UPPER(Kundendaten!I1447)="GERMANY",UPPER(Kundendaten!I1447)="GER"),"",IFERROR(UPPER(VLOOKUP(UPPER(Kundendaten!I1447),Laendercodes!$A:$B,2,FALSE())),UPPER(Kundendaten!I1447)))))</f>
        <v/>
      </c>
      <c r="J1446" s="59" t="str">
        <f>IF(Kundendaten!C1447="","",Einstellungen!$C$9-Kundendaten!J1447)</f>
        <v/>
      </c>
      <c r="K1446" s="37" t="str">
        <f>IF(Kundendaten!C1447="","",IF(J1446&lt;0,-1,IF(J1446&gt;Einstellungen!$C$11,0,IF(J1446&lt;=Einstellungen!$D$15,5,IF(J1446&lt;=Einstellungen!$D$16,4,IF(J1446&lt;=Einstellungen!$D$17,3,IF(J1446&lt;=Einstellungen!$D$18,2,1)))))))</f>
        <v/>
      </c>
      <c r="L1446" s="37" t="str">
        <f>IF(Kundendaten!C1447="","",IF(J1446&lt;0,-1,IF(J1446&gt;Einstellungen!$C$11,0,IF(Kundendaten!K1447&gt;=Einstellungen!$C$24,5,IF(Kundendaten!K1447&gt;=Einstellungen!$C$25,4,IF(Kundendaten!K1447&gt;=Einstellungen!$C$26,3,IF(Kundendaten!K1447&gt;=Einstellungen!$C$27,2,1)))))))</f>
        <v/>
      </c>
      <c r="M1446" s="37" t="str">
        <f>IF(Kundendaten!C1447="","",IF(J1446&lt;0,-1,IF(J1446&gt;Einstellungen!$C$11,0,IF(Kundendaten!L1447&gt;=Einstellungen!$C$32,5,IF(Kundendaten!L1447&gt;=Einstellungen!$C$33,4,IF(Kundendaten!L1447&gt;=Einstellungen!$C$34,3,IF(Kundendaten!L1447&gt;=Einstellungen!$C$35,2,1)))))))</f>
        <v/>
      </c>
      <c r="N1446" s="37" t="str">
        <f>IF(Kundendaten!C1447="","",IF(K1446=-1,"",IF(K1446=0,0,IF(SUM(Einstellungen!$G$15,Einstellungen!$G$24,Einstellungen!$G$32)&lt;&gt;100,"—",ROUND((K1446*Einstellungen!$G$15+L1446*Einstellungen!$G$24+M1446*Einstellungen!$G$32)/100,1)))))</f>
        <v/>
      </c>
      <c r="O1446" s="37" t="str">
        <f>IF(Kundendaten!C1447="","",IF(K1446=-1,"⚠ Datenfehler",IF(K1446=0,"Inaktiv",IF(SUM(Einstellungen!$G$15,Einstellungen!$G$24,Einstellungen!$G$32)&lt;&gt;100,"—",IF(N1446&gt;=4,"Champion",IF(N1446&gt;=3,"Entwicklung",IF(N1446&gt;=2,"Gefährdet","Abwanderung")))))))</f>
        <v/>
      </c>
    </row>
    <row r="1447" spans="2:15" ht="14.25" customHeight="1" x14ac:dyDescent="0.35">
      <c r="B1447" s="37" t="str">
        <f>IF(Kundendaten!C1448="","",Kundendaten!B1448)</f>
        <v/>
      </c>
      <c r="C1447" s="38" t="str">
        <f>IF(Kundendaten!C1448="","",IF(Kundendaten!C1448="","",Kundendaten!C1448))</f>
        <v/>
      </c>
      <c r="D1447" s="38" t="str">
        <f>IF(Kundendaten!C1448="","",IF(Kundendaten!D1448="","",Kundendaten!D1448))</f>
        <v/>
      </c>
      <c r="E1447" s="38" t="str">
        <f>IF(Kundendaten!C1448="","",IF(Kundendaten!E1448="","",Kundendaten!E1448))</f>
        <v/>
      </c>
      <c r="F1447" s="38" t="str">
        <f>IF(Kundendaten!C1448="","",IF(Kundendaten!F1448="","",Kundendaten!F1448))</f>
        <v/>
      </c>
      <c r="G1447" s="37" t="str">
        <f>IF(Kundendaten!C1448="","",IF(Kundendaten!G1448="","",Kundendaten!G1448))</f>
        <v/>
      </c>
      <c r="H1447" s="38" t="str">
        <f>IF(Kundendaten!C1448="","",IF(Kundendaten!H1448="","",Kundendaten!H1448))</f>
        <v/>
      </c>
      <c r="I1447" s="37" t="str">
        <f>IF(Kundendaten!C1448="","",IF(Kundendaten!I1448="","",IF(OR(UPPER(Kundendaten!I1448)="D",UPPER(Kundendaten!I1448)="DE",UPPER(Kundendaten!I1448)="DEU",UPPER(Kundendaten!I1448)="DEUTSCHLAND",UPPER(Kundendaten!I1448)="GERMANY",UPPER(Kundendaten!I1448)="GER"),"",IFERROR(UPPER(VLOOKUP(UPPER(Kundendaten!I1448),Laendercodes!$A:$B,2,FALSE())),UPPER(Kundendaten!I1448)))))</f>
        <v/>
      </c>
      <c r="J1447" s="59" t="str">
        <f>IF(Kundendaten!C1448="","",Einstellungen!$C$9-Kundendaten!J1448)</f>
        <v/>
      </c>
      <c r="K1447" s="37" t="str">
        <f>IF(Kundendaten!C1448="","",IF(J1447&lt;0,-1,IF(J1447&gt;Einstellungen!$C$11,0,IF(J1447&lt;=Einstellungen!$D$15,5,IF(J1447&lt;=Einstellungen!$D$16,4,IF(J1447&lt;=Einstellungen!$D$17,3,IF(J1447&lt;=Einstellungen!$D$18,2,1)))))))</f>
        <v/>
      </c>
      <c r="L1447" s="37" t="str">
        <f>IF(Kundendaten!C1448="","",IF(J1447&lt;0,-1,IF(J1447&gt;Einstellungen!$C$11,0,IF(Kundendaten!K1448&gt;=Einstellungen!$C$24,5,IF(Kundendaten!K1448&gt;=Einstellungen!$C$25,4,IF(Kundendaten!K1448&gt;=Einstellungen!$C$26,3,IF(Kundendaten!K1448&gt;=Einstellungen!$C$27,2,1)))))))</f>
        <v/>
      </c>
      <c r="M1447" s="37" t="str">
        <f>IF(Kundendaten!C1448="","",IF(J1447&lt;0,-1,IF(J1447&gt;Einstellungen!$C$11,0,IF(Kundendaten!L1448&gt;=Einstellungen!$C$32,5,IF(Kundendaten!L1448&gt;=Einstellungen!$C$33,4,IF(Kundendaten!L1448&gt;=Einstellungen!$C$34,3,IF(Kundendaten!L1448&gt;=Einstellungen!$C$35,2,1)))))))</f>
        <v/>
      </c>
      <c r="N1447" s="37" t="str">
        <f>IF(Kundendaten!C1448="","",IF(K1447=-1,"",IF(K1447=0,0,IF(SUM(Einstellungen!$G$15,Einstellungen!$G$24,Einstellungen!$G$32)&lt;&gt;100,"—",ROUND((K1447*Einstellungen!$G$15+L1447*Einstellungen!$G$24+M1447*Einstellungen!$G$32)/100,1)))))</f>
        <v/>
      </c>
      <c r="O1447" s="37" t="str">
        <f>IF(Kundendaten!C1448="","",IF(K1447=-1,"⚠ Datenfehler",IF(K1447=0,"Inaktiv",IF(SUM(Einstellungen!$G$15,Einstellungen!$G$24,Einstellungen!$G$32)&lt;&gt;100,"—",IF(N1447&gt;=4,"Champion",IF(N1447&gt;=3,"Entwicklung",IF(N1447&gt;=2,"Gefährdet","Abwanderung")))))))</f>
        <v/>
      </c>
    </row>
    <row r="1448" spans="2:15" ht="14.25" customHeight="1" x14ac:dyDescent="0.35">
      <c r="B1448" s="37" t="str">
        <f>IF(Kundendaten!C1449="","",Kundendaten!B1449)</f>
        <v/>
      </c>
      <c r="C1448" s="38" t="str">
        <f>IF(Kundendaten!C1449="","",IF(Kundendaten!C1449="","",Kundendaten!C1449))</f>
        <v/>
      </c>
      <c r="D1448" s="38" t="str">
        <f>IF(Kundendaten!C1449="","",IF(Kundendaten!D1449="","",Kundendaten!D1449))</f>
        <v/>
      </c>
      <c r="E1448" s="38" t="str">
        <f>IF(Kundendaten!C1449="","",IF(Kundendaten!E1449="","",Kundendaten!E1449))</f>
        <v/>
      </c>
      <c r="F1448" s="38" t="str">
        <f>IF(Kundendaten!C1449="","",IF(Kundendaten!F1449="","",Kundendaten!F1449))</f>
        <v/>
      </c>
      <c r="G1448" s="37" t="str">
        <f>IF(Kundendaten!C1449="","",IF(Kundendaten!G1449="","",Kundendaten!G1449))</f>
        <v/>
      </c>
      <c r="H1448" s="38" t="str">
        <f>IF(Kundendaten!C1449="","",IF(Kundendaten!H1449="","",Kundendaten!H1449))</f>
        <v/>
      </c>
      <c r="I1448" s="37" t="str">
        <f>IF(Kundendaten!C1449="","",IF(Kundendaten!I1449="","",IF(OR(UPPER(Kundendaten!I1449)="D",UPPER(Kundendaten!I1449)="DE",UPPER(Kundendaten!I1449)="DEU",UPPER(Kundendaten!I1449)="DEUTSCHLAND",UPPER(Kundendaten!I1449)="GERMANY",UPPER(Kundendaten!I1449)="GER"),"",IFERROR(UPPER(VLOOKUP(UPPER(Kundendaten!I1449),Laendercodes!$A:$B,2,FALSE())),UPPER(Kundendaten!I1449)))))</f>
        <v/>
      </c>
      <c r="J1448" s="59" t="str">
        <f>IF(Kundendaten!C1449="","",Einstellungen!$C$9-Kundendaten!J1449)</f>
        <v/>
      </c>
      <c r="K1448" s="37" t="str">
        <f>IF(Kundendaten!C1449="","",IF(J1448&lt;0,-1,IF(J1448&gt;Einstellungen!$C$11,0,IF(J1448&lt;=Einstellungen!$D$15,5,IF(J1448&lt;=Einstellungen!$D$16,4,IF(J1448&lt;=Einstellungen!$D$17,3,IF(J1448&lt;=Einstellungen!$D$18,2,1)))))))</f>
        <v/>
      </c>
      <c r="L1448" s="37" t="str">
        <f>IF(Kundendaten!C1449="","",IF(J1448&lt;0,-1,IF(J1448&gt;Einstellungen!$C$11,0,IF(Kundendaten!K1449&gt;=Einstellungen!$C$24,5,IF(Kundendaten!K1449&gt;=Einstellungen!$C$25,4,IF(Kundendaten!K1449&gt;=Einstellungen!$C$26,3,IF(Kundendaten!K1449&gt;=Einstellungen!$C$27,2,1)))))))</f>
        <v/>
      </c>
      <c r="M1448" s="37" t="str">
        <f>IF(Kundendaten!C1449="","",IF(J1448&lt;0,-1,IF(J1448&gt;Einstellungen!$C$11,0,IF(Kundendaten!L1449&gt;=Einstellungen!$C$32,5,IF(Kundendaten!L1449&gt;=Einstellungen!$C$33,4,IF(Kundendaten!L1449&gt;=Einstellungen!$C$34,3,IF(Kundendaten!L1449&gt;=Einstellungen!$C$35,2,1)))))))</f>
        <v/>
      </c>
      <c r="N1448" s="37" t="str">
        <f>IF(Kundendaten!C1449="","",IF(K1448=-1,"",IF(K1448=0,0,IF(SUM(Einstellungen!$G$15,Einstellungen!$G$24,Einstellungen!$G$32)&lt;&gt;100,"—",ROUND((K1448*Einstellungen!$G$15+L1448*Einstellungen!$G$24+M1448*Einstellungen!$G$32)/100,1)))))</f>
        <v/>
      </c>
      <c r="O1448" s="37" t="str">
        <f>IF(Kundendaten!C1449="","",IF(K1448=-1,"⚠ Datenfehler",IF(K1448=0,"Inaktiv",IF(SUM(Einstellungen!$G$15,Einstellungen!$G$24,Einstellungen!$G$32)&lt;&gt;100,"—",IF(N1448&gt;=4,"Champion",IF(N1448&gt;=3,"Entwicklung",IF(N1448&gt;=2,"Gefährdet","Abwanderung")))))))</f>
        <v/>
      </c>
    </row>
    <row r="1449" spans="2:15" ht="14.25" customHeight="1" x14ac:dyDescent="0.35">
      <c r="B1449" s="37" t="str">
        <f>IF(Kundendaten!C1450="","",Kundendaten!B1450)</f>
        <v/>
      </c>
      <c r="C1449" s="38" t="str">
        <f>IF(Kundendaten!C1450="","",IF(Kundendaten!C1450="","",Kundendaten!C1450))</f>
        <v/>
      </c>
      <c r="D1449" s="38" t="str">
        <f>IF(Kundendaten!C1450="","",IF(Kundendaten!D1450="","",Kundendaten!D1450))</f>
        <v/>
      </c>
      <c r="E1449" s="38" t="str">
        <f>IF(Kundendaten!C1450="","",IF(Kundendaten!E1450="","",Kundendaten!E1450))</f>
        <v/>
      </c>
      <c r="F1449" s="38" t="str">
        <f>IF(Kundendaten!C1450="","",IF(Kundendaten!F1450="","",Kundendaten!F1450))</f>
        <v/>
      </c>
      <c r="G1449" s="37" t="str">
        <f>IF(Kundendaten!C1450="","",IF(Kundendaten!G1450="","",Kundendaten!G1450))</f>
        <v/>
      </c>
      <c r="H1449" s="38" t="str">
        <f>IF(Kundendaten!C1450="","",IF(Kundendaten!H1450="","",Kundendaten!H1450))</f>
        <v/>
      </c>
      <c r="I1449" s="37" t="str">
        <f>IF(Kundendaten!C1450="","",IF(Kundendaten!I1450="","",IF(OR(UPPER(Kundendaten!I1450)="D",UPPER(Kundendaten!I1450)="DE",UPPER(Kundendaten!I1450)="DEU",UPPER(Kundendaten!I1450)="DEUTSCHLAND",UPPER(Kundendaten!I1450)="GERMANY",UPPER(Kundendaten!I1450)="GER"),"",IFERROR(UPPER(VLOOKUP(UPPER(Kundendaten!I1450),Laendercodes!$A:$B,2,FALSE())),UPPER(Kundendaten!I1450)))))</f>
        <v/>
      </c>
      <c r="J1449" s="59" t="str">
        <f>IF(Kundendaten!C1450="","",Einstellungen!$C$9-Kundendaten!J1450)</f>
        <v/>
      </c>
      <c r="K1449" s="37" t="str">
        <f>IF(Kundendaten!C1450="","",IF(J1449&lt;0,-1,IF(J1449&gt;Einstellungen!$C$11,0,IF(J1449&lt;=Einstellungen!$D$15,5,IF(J1449&lt;=Einstellungen!$D$16,4,IF(J1449&lt;=Einstellungen!$D$17,3,IF(J1449&lt;=Einstellungen!$D$18,2,1)))))))</f>
        <v/>
      </c>
      <c r="L1449" s="37" t="str">
        <f>IF(Kundendaten!C1450="","",IF(J1449&lt;0,-1,IF(J1449&gt;Einstellungen!$C$11,0,IF(Kundendaten!K1450&gt;=Einstellungen!$C$24,5,IF(Kundendaten!K1450&gt;=Einstellungen!$C$25,4,IF(Kundendaten!K1450&gt;=Einstellungen!$C$26,3,IF(Kundendaten!K1450&gt;=Einstellungen!$C$27,2,1)))))))</f>
        <v/>
      </c>
      <c r="M1449" s="37" t="str">
        <f>IF(Kundendaten!C1450="","",IF(J1449&lt;0,-1,IF(J1449&gt;Einstellungen!$C$11,0,IF(Kundendaten!L1450&gt;=Einstellungen!$C$32,5,IF(Kundendaten!L1450&gt;=Einstellungen!$C$33,4,IF(Kundendaten!L1450&gt;=Einstellungen!$C$34,3,IF(Kundendaten!L1450&gt;=Einstellungen!$C$35,2,1)))))))</f>
        <v/>
      </c>
      <c r="N1449" s="37" t="str">
        <f>IF(Kundendaten!C1450="","",IF(K1449=-1,"",IF(K1449=0,0,IF(SUM(Einstellungen!$G$15,Einstellungen!$G$24,Einstellungen!$G$32)&lt;&gt;100,"—",ROUND((K1449*Einstellungen!$G$15+L1449*Einstellungen!$G$24+M1449*Einstellungen!$G$32)/100,1)))))</f>
        <v/>
      </c>
      <c r="O1449" s="37" t="str">
        <f>IF(Kundendaten!C1450="","",IF(K1449=-1,"⚠ Datenfehler",IF(K1449=0,"Inaktiv",IF(SUM(Einstellungen!$G$15,Einstellungen!$G$24,Einstellungen!$G$32)&lt;&gt;100,"—",IF(N1449&gt;=4,"Champion",IF(N1449&gt;=3,"Entwicklung",IF(N1449&gt;=2,"Gefährdet","Abwanderung")))))))</f>
        <v/>
      </c>
    </row>
    <row r="1450" spans="2:15" ht="14.25" customHeight="1" x14ac:dyDescent="0.35">
      <c r="B1450" s="37" t="str">
        <f>IF(Kundendaten!C1451="","",Kundendaten!B1451)</f>
        <v/>
      </c>
      <c r="C1450" s="38" t="str">
        <f>IF(Kundendaten!C1451="","",IF(Kundendaten!C1451="","",Kundendaten!C1451))</f>
        <v/>
      </c>
      <c r="D1450" s="38" t="str">
        <f>IF(Kundendaten!C1451="","",IF(Kundendaten!D1451="","",Kundendaten!D1451))</f>
        <v/>
      </c>
      <c r="E1450" s="38" t="str">
        <f>IF(Kundendaten!C1451="","",IF(Kundendaten!E1451="","",Kundendaten!E1451))</f>
        <v/>
      </c>
      <c r="F1450" s="38" t="str">
        <f>IF(Kundendaten!C1451="","",IF(Kundendaten!F1451="","",Kundendaten!F1451))</f>
        <v/>
      </c>
      <c r="G1450" s="37" t="str">
        <f>IF(Kundendaten!C1451="","",IF(Kundendaten!G1451="","",Kundendaten!G1451))</f>
        <v/>
      </c>
      <c r="H1450" s="38" t="str">
        <f>IF(Kundendaten!C1451="","",IF(Kundendaten!H1451="","",Kundendaten!H1451))</f>
        <v/>
      </c>
      <c r="I1450" s="37" t="str">
        <f>IF(Kundendaten!C1451="","",IF(Kundendaten!I1451="","",IF(OR(UPPER(Kundendaten!I1451)="D",UPPER(Kundendaten!I1451)="DE",UPPER(Kundendaten!I1451)="DEU",UPPER(Kundendaten!I1451)="DEUTSCHLAND",UPPER(Kundendaten!I1451)="GERMANY",UPPER(Kundendaten!I1451)="GER"),"",IFERROR(UPPER(VLOOKUP(UPPER(Kundendaten!I1451),Laendercodes!$A:$B,2,FALSE())),UPPER(Kundendaten!I1451)))))</f>
        <v/>
      </c>
      <c r="J1450" s="59" t="str">
        <f>IF(Kundendaten!C1451="","",Einstellungen!$C$9-Kundendaten!J1451)</f>
        <v/>
      </c>
      <c r="K1450" s="37" t="str">
        <f>IF(Kundendaten!C1451="","",IF(J1450&lt;0,-1,IF(J1450&gt;Einstellungen!$C$11,0,IF(J1450&lt;=Einstellungen!$D$15,5,IF(J1450&lt;=Einstellungen!$D$16,4,IF(J1450&lt;=Einstellungen!$D$17,3,IF(J1450&lt;=Einstellungen!$D$18,2,1)))))))</f>
        <v/>
      </c>
      <c r="L1450" s="37" t="str">
        <f>IF(Kundendaten!C1451="","",IF(J1450&lt;0,-1,IF(J1450&gt;Einstellungen!$C$11,0,IF(Kundendaten!K1451&gt;=Einstellungen!$C$24,5,IF(Kundendaten!K1451&gt;=Einstellungen!$C$25,4,IF(Kundendaten!K1451&gt;=Einstellungen!$C$26,3,IF(Kundendaten!K1451&gt;=Einstellungen!$C$27,2,1)))))))</f>
        <v/>
      </c>
      <c r="M1450" s="37" t="str">
        <f>IF(Kundendaten!C1451="","",IF(J1450&lt;0,-1,IF(J1450&gt;Einstellungen!$C$11,0,IF(Kundendaten!L1451&gt;=Einstellungen!$C$32,5,IF(Kundendaten!L1451&gt;=Einstellungen!$C$33,4,IF(Kundendaten!L1451&gt;=Einstellungen!$C$34,3,IF(Kundendaten!L1451&gt;=Einstellungen!$C$35,2,1)))))))</f>
        <v/>
      </c>
      <c r="N1450" s="37" t="str">
        <f>IF(Kundendaten!C1451="","",IF(K1450=-1,"",IF(K1450=0,0,IF(SUM(Einstellungen!$G$15,Einstellungen!$G$24,Einstellungen!$G$32)&lt;&gt;100,"—",ROUND((K1450*Einstellungen!$G$15+L1450*Einstellungen!$G$24+M1450*Einstellungen!$G$32)/100,1)))))</f>
        <v/>
      </c>
      <c r="O1450" s="37" t="str">
        <f>IF(Kundendaten!C1451="","",IF(K1450=-1,"⚠ Datenfehler",IF(K1450=0,"Inaktiv",IF(SUM(Einstellungen!$G$15,Einstellungen!$G$24,Einstellungen!$G$32)&lt;&gt;100,"—",IF(N1450&gt;=4,"Champion",IF(N1450&gt;=3,"Entwicklung",IF(N1450&gt;=2,"Gefährdet","Abwanderung")))))))</f>
        <v/>
      </c>
    </row>
    <row r="1451" spans="2:15" ht="14.25" customHeight="1" x14ac:dyDescent="0.35">
      <c r="B1451" s="37" t="str">
        <f>IF(Kundendaten!C1452="","",Kundendaten!B1452)</f>
        <v/>
      </c>
      <c r="C1451" s="38" t="str">
        <f>IF(Kundendaten!C1452="","",IF(Kundendaten!C1452="","",Kundendaten!C1452))</f>
        <v/>
      </c>
      <c r="D1451" s="38" t="str">
        <f>IF(Kundendaten!C1452="","",IF(Kundendaten!D1452="","",Kundendaten!D1452))</f>
        <v/>
      </c>
      <c r="E1451" s="38" t="str">
        <f>IF(Kundendaten!C1452="","",IF(Kundendaten!E1452="","",Kundendaten!E1452))</f>
        <v/>
      </c>
      <c r="F1451" s="38" t="str">
        <f>IF(Kundendaten!C1452="","",IF(Kundendaten!F1452="","",Kundendaten!F1452))</f>
        <v/>
      </c>
      <c r="G1451" s="37" t="str">
        <f>IF(Kundendaten!C1452="","",IF(Kundendaten!G1452="","",Kundendaten!G1452))</f>
        <v/>
      </c>
      <c r="H1451" s="38" t="str">
        <f>IF(Kundendaten!C1452="","",IF(Kundendaten!H1452="","",Kundendaten!H1452))</f>
        <v/>
      </c>
      <c r="I1451" s="37" t="str">
        <f>IF(Kundendaten!C1452="","",IF(Kundendaten!I1452="","",IF(OR(UPPER(Kundendaten!I1452)="D",UPPER(Kundendaten!I1452)="DE",UPPER(Kundendaten!I1452)="DEU",UPPER(Kundendaten!I1452)="DEUTSCHLAND",UPPER(Kundendaten!I1452)="GERMANY",UPPER(Kundendaten!I1452)="GER"),"",IFERROR(UPPER(VLOOKUP(UPPER(Kundendaten!I1452),Laendercodes!$A:$B,2,FALSE())),UPPER(Kundendaten!I1452)))))</f>
        <v/>
      </c>
      <c r="J1451" s="59" t="str">
        <f>IF(Kundendaten!C1452="","",Einstellungen!$C$9-Kundendaten!J1452)</f>
        <v/>
      </c>
      <c r="K1451" s="37" t="str">
        <f>IF(Kundendaten!C1452="","",IF(J1451&lt;0,-1,IF(J1451&gt;Einstellungen!$C$11,0,IF(J1451&lt;=Einstellungen!$D$15,5,IF(J1451&lt;=Einstellungen!$D$16,4,IF(J1451&lt;=Einstellungen!$D$17,3,IF(J1451&lt;=Einstellungen!$D$18,2,1)))))))</f>
        <v/>
      </c>
      <c r="L1451" s="37" t="str">
        <f>IF(Kundendaten!C1452="","",IF(J1451&lt;0,-1,IF(J1451&gt;Einstellungen!$C$11,0,IF(Kundendaten!K1452&gt;=Einstellungen!$C$24,5,IF(Kundendaten!K1452&gt;=Einstellungen!$C$25,4,IF(Kundendaten!K1452&gt;=Einstellungen!$C$26,3,IF(Kundendaten!K1452&gt;=Einstellungen!$C$27,2,1)))))))</f>
        <v/>
      </c>
      <c r="M1451" s="37" t="str">
        <f>IF(Kundendaten!C1452="","",IF(J1451&lt;0,-1,IF(J1451&gt;Einstellungen!$C$11,0,IF(Kundendaten!L1452&gt;=Einstellungen!$C$32,5,IF(Kundendaten!L1452&gt;=Einstellungen!$C$33,4,IF(Kundendaten!L1452&gt;=Einstellungen!$C$34,3,IF(Kundendaten!L1452&gt;=Einstellungen!$C$35,2,1)))))))</f>
        <v/>
      </c>
      <c r="N1451" s="37" t="str">
        <f>IF(Kundendaten!C1452="","",IF(K1451=-1,"",IF(K1451=0,0,IF(SUM(Einstellungen!$G$15,Einstellungen!$G$24,Einstellungen!$G$32)&lt;&gt;100,"—",ROUND((K1451*Einstellungen!$G$15+L1451*Einstellungen!$G$24+M1451*Einstellungen!$G$32)/100,1)))))</f>
        <v/>
      </c>
      <c r="O1451" s="37" t="str">
        <f>IF(Kundendaten!C1452="","",IF(K1451=-1,"⚠ Datenfehler",IF(K1451=0,"Inaktiv",IF(SUM(Einstellungen!$G$15,Einstellungen!$G$24,Einstellungen!$G$32)&lt;&gt;100,"—",IF(N1451&gt;=4,"Champion",IF(N1451&gt;=3,"Entwicklung",IF(N1451&gt;=2,"Gefährdet","Abwanderung")))))))</f>
        <v/>
      </c>
    </row>
    <row r="1452" spans="2:15" ht="14.25" customHeight="1" x14ac:dyDescent="0.35">
      <c r="B1452" s="37" t="str">
        <f>IF(Kundendaten!C1453="","",Kundendaten!B1453)</f>
        <v/>
      </c>
      <c r="C1452" s="38" t="str">
        <f>IF(Kundendaten!C1453="","",IF(Kundendaten!C1453="","",Kundendaten!C1453))</f>
        <v/>
      </c>
      <c r="D1452" s="38" t="str">
        <f>IF(Kundendaten!C1453="","",IF(Kundendaten!D1453="","",Kundendaten!D1453))</f>
        <v/>
      </c>
      <c r="E1452" s="38" t="str">
        <f>IF(Kundendaten!C1453="","",IF(Kundendaten!E1453="","",Kundendaten!E1453))</f>
        <v/>
      </c>
      <c r="F1452" s="38" t="str">
        <f>IF(Kundendaten!C1453="","",IF(Kundendaten!F1453="","",Kundendaten!F1453))</f>
        <v/>
      </c>
      <c r="G1452" s="37" t="str">
        <f>IF(Kundendaten!C1453="","",IF(Kundendaten!G1453="","",Kundendaten!G1453))</f>
        <v/>
      </c>
      <c r="H1452" s="38" t="str">
        <f>IF(Kundendaten!C1453="","",IF(Kundendaten!H1453="","",Kundendaten!H1453))</f>
        <v/>
      </c>
      <c r="I1452" s="37" t="str">
        <f>IF(Kundendaten!C1453="","",IF(Kundendaten!I1453="","",IF(OR(UPPER(Kundendaten!I1453)="D",UPPER(Kundendaten!I1453)="DE",UPPER(Kundendaten!I1453)="DEU",UPPER(Kundendaten!I1453)="DEUTSCHLAND",UPPER(Kundendaten!I1453)="GERMANY",UPPER(Kundendaten!I1453)="GER"),"",IFERROR(UPPER(VLOOKUP(UPPER(Kundendaten!I1453),Laendercodes!$A:$B,2,FALSE())),UPPER(Kundendaten!I1453)))))</f>
        <v/>
      </c>
      <c r="J1452" s="59" t="str">
        <f>IF(Kundendaten!C1453="","",Einstellungen!$C$9-Kundendaten!J1453)</f>
        <v/>
      </c>
      <c r="K1452" s="37" t="str">
        <f>IF(Kundendaten!C1453="","",IF(J1452&lt;0,-1,IF(J1452&gt;Einstellungen!$C$11,0,IF(J1452&lt;=Einstellungen!$D$15,5,IF(J1452&lt;=Einstellungen!$D$16,4,IF(J1452&lt;=Einstellungen!$D$17,3,IF(J1452&lt;=Einstellungen!$D$18,2,1)))))))</f>
        <v/>
      </c>
      <c r="L1452" s="37" t="str">
        <f>IF(Kundendaten!C1453="","",IF(J1452&lt;0,-1,IF(J1452&gt;Einstellungen!$C$11,0,IF(Kundendaten!K1453&gt;=Einstellungen!$C$24,5,IF(Kundendaten!K1453&gt;=Einstellungen!$C$25,4,IF(Kundendaten!K1453&gt;=Einstellungen!$C$26,3,IF(Kundendaten!K1453&gt;=Einstellungen!$C$27,2,1)))))))</f>
        <v/>
      </c>
      <c r="M1452" s="37" t="str">
        <f>IF(Kundendaten!C1453="","",IF(J1452&lt;0,-1,IF(J1452&gt;Einstellungen!$C$11,0,IF(Kundendaten!L1453&gt;=Einstellungen!$C$32,5,IF(Kundendaten!L1453&gt;=Einstellungen!$C$33,4,IF(Kundendaten!L1453&gt;=Einstellungen!$C$34,3,IF(Kundendaten!L1453&gt;=Einstellungen!$C$35,2,1)))))))</f>
        <v/>
      </c>
      <c r="N1452" s="37" t="str">
        <f>IF(Kundendaten!C1453="","",IF(K1452=-1,"",IF(K1452=0,0,IF(SUM(Einstellungen!$G$15,Einstellungen!$G$24,Einstellungen!$G$32)&lt;&gt;100,"—",ROUND((K1452*Einstellungen!$G$15+L1452*Einstellungen!$G$24+M1452*Einstellungen!$G$32)/100,1)))))</f>
        <v/>
      </c>
      <c r="O1452" s="37" t="str">
        <f>IF(Kundendaten!C1453="","",IF(K1452=-1,"⚠ Datenfehler",IF(K1452=0,"Inaktiv",IF(SUM(Einstellungen!$G$15,Einstellungen!$G$24,Einstellungen!$G$32)&lt;&gt;100,"—",IF(N1452&gt;=4,"Champion",IF(N1452&gt;=3,"Entwicklung",IF(N1452&gt;=2,"Gefährdet","Abwanderung")))))))</f>
        <v/>
      </c>
    </row>
    <row r="1453" spans="2:15" ht="14.25" customHeight="1" x14ac:dyDescent="0.35">
      <c r="B1453" s="37" t="str">
        <f>IF(Kundendaten!C1454="","",Kundendaten!B1454)</f>
        <v/>
      </c>
      <c r="C1453" s="38" t="str">
        <f>IF(Kundendaten!C1454="","",IF(Kundendaten!C1454="","",Kundendaten!C1454))</f>
        <v/>
      </c>
      <c r="D1453" s="38" t="str">
        <f>IF(Kundendaten!C1454="","",IF(Kundendaten!D1454="","",Kundendaten!D1454))</f>
        <v/>
      </c>
      <c r="E1453" s="38" t="str">
        <f>IF(Kundendaten!C1454="","",IF(Kundendaten!E1454="","",Kundendaten!E1454))</f>
        <v/>
      </c>
      <c r="F1453" s="38" t="str">
        <f>IF(Kundendaten!C1454="","",IF(Kundendaten!F1454="","",Kundendaten!F1454))</f>
        <v/>
      </c>
      <c r="G1453" s="37" t="str">
        <f>IF(Kundendaten!C1454="","",IF(Kundendaten!G1454="","",Kundendaten!G1454))</f>
        <v/>
      </c>
      <c r="H1453" s="38" t="str">
        <f>IF(Kundendaten!C1454="","",IF(Kundendaten!H1454="","",Kundendaten!H1454))</f>
        <v/>
      </c>
      <c r="I1453" s="37" t="str">
        <f>IF(Kundendaten!C1454="","",IF(Kundendaten!I1454="","",IF(OR(UPPER(Kundendaten!I1454)="D",UPPER(Kundendaten!I1454)="DE",UPPER(Kundendaten!I1454)="DEU",UPPER(Kundendaten!I1454)="DEUTSCHLAND",UPPER(Kundendaten!I1454)="GERMANY",UPPER(Kundendaten!I1454)="GER"),"",IFERROR(UPPER(VLOOKUP(UPPER(Kundendaten!I1454),Laendercodes!$A:$B,2,FALSE())),UPPER(Kundendaten!I1454)))))</f>
        <v/>
      </c>
      <c r="J1453" s="59" t="str">
        <f>IF(Kundendaten!C1454="","",Einstellungen!$C$9-Kundendaten!J1454)</f>
        <v/>
      </c>
      <c r="K1453" s="37" t="str">
        <f>IF(Kundendaten!C1454="","",IF(J1453&lt;0,-1,IF(J1453&gt;Einstellungen!$C$11,0,IF(J1453&lt;=Einstellungen!$D$15,5,IF(J1453&lt;=Einstellungen!$D$16,4,IF(J1453&lt;=Einstellungen!$D$17,3,IF(J1453&lt;=Einstellungen!$D$18,2,1)))))))</f>
        <v/>
      </c>
      <c r="L1453" s="37" t="str">
        <f>IF(Kundendaten!C1454="","",IF(J1453&lt;0,-1,IF(J1453&gt;Einstellungen!$C$11,0,IF(Kundendaten!K1454&gt;=Einstellungen!$C$24,5,IF(Kundendaten!K1454&gt;=Einstellungen!$C$25,4,IF(Kundendaten!K1454&gt;=Einstellungen!$C$26,3,IF(Kundendaten!K1454&gt;=Einstellungen!$C$27,2,1)))))))</f>
        <v/>
      </c>
      <c r="M1453" s="37" t="str">
        <f>IF(Kundendaten!C1454="","",IF(J1453&lt;0,-1,IF(J1453&gt;Einstellungen!$C$11,0,IF(Kundendaten!L1454&gt;=Einstellungen!$C$32,5,IF(Kundendaten!L1454&gt;=Einstellungen!$C$33,4,IF(Kundendaten!L1454&gt;=Einstellungen!$C$34,3,IF(Kundendaten!L1454&gt;=Einstellungen!$C$35,2,1)))))))</f>
        <v/>
      </c>
      <c r="N1453" s="37" t="str">
        <f>IF(Kundendaten!C1454="","",IF(K1453=-1,"",IF(K1453=0,0,IF(SUM(Einstellungen!$G$15,Einstellungen!$G$24,Einstellungen!$G$32)&lt;&gt;100,"—",ROUND((K1453*Einstellungen!$G$15+L1453*Einstellungen!$G$24+M1453*Einstellungen!$G$32)/100,1)))))</f>
        <v/>
      </c>
      <c r="O1453" s="37" t="str">
        <f>IF(Kundendaten!C1454="","",IF(K1453=-1,"⚠ Datenfehler",IF(K1453=0,"Inaktiv",IF(SUM(Einstellungen!$G$15,Einstellungen!$G$24,Einstellungen!$G$32)&lt;&gt;100,"—",IF(N1453&gt;=4,"Champion",IF(N1453&gt;=3,"Entwicklung",IF(N1453&gt;=2,"Gefährdet","Abwanderung")))))))</f>
        <v/>
      </c>
    </row>
    <row r="1454" spans="2:15" ht="14.25" customHeight="1" x14ac:dyDescent="0.35">
      <c r="B1454" s="37" t="str">
        <f>IF(Kundendaten!C1455="","",Kundendaten!B1455)</f>
        <v/>
      </c>
      <c r="C1454" s="38" t="str">
        <f>IF(Kundendaten!C1455="","",IF(Kundendaten!C1455="","",Kundendaten!C1455))</f>
        <v/>
      </c>
      <c r="D1454" s="38" t="str">
        <f>IF(Kundendaten!C1455="","",IF(Kundendaten!D1455="","",Kundendaten!D1455))</f>
        <v/>
      </c>
      <c r="E1454" s="38" t="str">
        <f>IF(Kundendaten!C1455="","",IF(Kundendaten!E1455="","",Kundendaten!E1455))</f>
        <v/>
      </c>
      <c r="F1454" s="38" t="str">
        <f>IF(Kundendaten!C1455="","",IF(Kundendaten!F1455="","",Kundendaten!F1455))</f>
        <v/>
      </c>
      <c r="G1454" s="37" t="str">
        <f>IF(Kundendaten!C1455="","",IF(Kundendaten!G1455="","",Kundendaten!G1455))</f>
        <v/>
      </c>
      <c r="H1454" s="38" t="str">
        <f>IF(Kundendaten!C1455="","",IF(Kundendaten!H1455="","",Kundendaten!H1455))</f>
        <v/>
      </c>
      <c r="I1454" s="37" t="str">
        <f>IF(Kundendaten!C1455="","",IF(Kundendaten!I1455="","",IF(OR(UPPER(Kundendaten!I1455)="D",UPPER(Kundendaten!I1455)="DE",UPPER(Kundendaten!I1455)="DEU",UPPER(Kundendaten!I1455)="DEUTSCHLAND",UPPER(Kundendaten!I1455)="GERMANY",UPPER(Kundendaten!I1455)="GER"),"",IFERROR(UPPER(VLOOKUP(UPPER(Kundendaten!I1455),Laendercodes!$A:$B,2,FALSE())),UPPER(Kundendaten!I1455)))))</f>
        <v/>
      </c>
      <c r="J1454" s="59" t="str">
        <f>IF(Kundendaten!C1455="","",Einstellungen!$C$9-Kundendaten!J1455)</f>
        <v/>
      </c>
      <c r="K1454" s="37" t="str">
        <f>IF(Kundendaten!C1455="","",IF(J1454&lt;0,-1,IF(J1454&gt;Einstellungen!$C$11,0,IF(J1454&lt;=Einstellungen!$D$15,5,IF(J1454&lt;=Einstellungen!$D$16,4,IF(J1454&lt;=Einstellungen!$D$17,3,IF(J1454&lt;=Einstellungen!$D$18,2,1)))))))</f>
        <v/>
      </c>
      <c r="L1454" s="37" t="str">
        <f>IF(Kundendaten!C1455="","",IF(J1454&lt;0,-1,IF(J1454&gt;Einstellungen!$C$11,0,IF(Kundendaten!K1455&gt;=Einstellungen!$C$24,5,IF(Kundendaten!K1455&gt;=Einstellungen!$C$25,4,IF(Kundendaten!K1455&gt;=Einstellungen!$C$26,3,IF(Kundendaten!K1455&gt;=Einstellungen!$C$27,2,1)))))))</f>
        <v/>
      </c>
      <c r="M1454" s="37" t="str">
        <f>IF(Kundendaten!C1455="","",IF(J1454&lt;0,-1,IF(J1454&gt;Einstellungen!$C$11,0,IF(Kundendaten!L1455&gt;=Einstellungen!$C$32,5,IF(Kundendaten!L1455&gt;=Einstellungen!$C$33,4,IF(Kundendaten!L1455&gt;=Einstellungen!$C$34,3,IF(Kundendaten!L1455&gt;=Einstellungen!$C$35,2,1)))))))</f>
        <v/>
      </c>
      <c r="N1454" s="37" t="str">
        <f>IF(Kundendaten!C1455="","",IF(K1454=-1,"",IF(K1454=0,0,IF(SUM(Einstellungen!$G$15,Einstellungen!$G$24,Einstellungen!$G$32)&lt;&gt;100,"—",ROUND((K1454*Einstellungen!$G$15+L1454*Einstellungen!$G$24+M1454*Einstellungen!$G$32)/100,1)))))</f>
        <v/>
      </c>
      <c r="O1454" s="37" t="str">
        <f>IF(Kundendaten!C1455="","",IF(K1454=-1,"⚠ Datenfehler",IF(K1454=0,"Inaktiv",IF(SUM(Einstellungen!$G$15,Einstellungen!$G$24,Einstellungen!$G$32)&lt;&gt;100,"—",IF(N1454&gt;=4,"Champion",IF(N1454&gt;=3,"Entwicklung",IF(N1454&gt;=2,"Gefährdet","Abwanderung")))))))</f>
        <v/>
      </c>
    </row>
    <row r="1455" spans="2:15" ht="14.25" customHeight="1" x14ac:dyDescent="0.35">
      <c r="B1455" s="37" t="str">
        <f>IF(Kundendaten!C1456="","",Kundendaten!B1456)</f>
        <v/>
      </c>
      <c r="C1455" s="38" t="str">
        <f>IF(Kundendaten!C1456="","",IF(Kundendaten!C1456="","",Kundendaten!C1456))</f>
        <v/>
      </c>
      <c r="D1455" s="38" t="str">
        <f>IF(Kundendaten!C1456="","",IF(Kundendaten!D1456="","",Kundendaten!D1456))</f>
        <v/>
      </c>
      <c r="E1455" s="38" t="str">
        <f>IF(Kundendaten!C1456="","",IF(Kundendaten!E1456="","",Kundendaten!E1456))</f>
        <v/>
      </c>
      <c r="F1455" s="38" t="str">
        <f>IF(Kundendaten!C1456="","",IF(Kundendaten!F1456="","",Kundendaten!F1456))</f>
        <v/>
      </c>
      <c r="G1455" s="37" t="str">
        <f>IF(Kundendaten!C1456="","",IF(Kundendaten!G1456="","",Kundendaten!G1456))</f>
        <v/>
      </c>
      <c r="H1455" s="38" t="str">
        <f>IF(Kundendaten!C1456="","",IF(Kundendaten!H1456="","",Kundendaten!H1456))</f>
        <v/>
      </c>
      <c r="I1455" s="37" t="str">
        <f>IF(Kundendaten!C1456="","",IF(Kundendaten!I1456="","",IF(OR(UPPER(Kundendaten!I1456)="D",UPPER(Kundendaten!I1456)="DE",UPPER(Kundendaten!I1456)="DEU",UPPER(Kundendaten!I1456)="DEUTSCHLAND",UPPER(Kundendaten!I1456)="GERMANY",UPPER(Kundendaten!I1456)="GER"),"",IFERROR(UPPER(VLOOKUP(UPPER(Kundendaten!I1456),Laendercodes!$A:$B,2,FALSE())),UPPER(Kundendaten!I1456)))))</f>
        <v/>
      </c>
      <c r="J1455" s="59" t="str">
        <f>IF(Kundendaten!C1456="","",Einstellungen!$C$9-Kundendaten!J1456)</f>
        <v/>
      </c>
      <c r="K1455" s="37" t="str">
        <f>IF(Kundendaten!C1456="","",IF(J1455&lt;0,-1,IF(J1455&gt;Einstellungen!$C$11,0,IF(J1455&lt;=Einstellungen!$D$15,5,IF(J1455&lt;=Einstellungen!$D$16,4,IF(J1455&lt;=Einstellungen!$D$17,3,IF(J1455&lt;=Einstellungen!$D$18,2,1)))))))</f>
        <v/>
      </c>
      <c r="L1455" s="37" t="str">
        <f>IF(Kundendaten!C1456="","",IF(J1455&lt;0,-1,IF(J1455&gt;Einstellungen!$C$11,0,IF(Kundendaten!K1456&gt;=Einstellungen!$C$24,5,IF(Kundendaten!K1456&gt;=Einstellungen!$C$25,4,IF(Kundendaten!K1456&gt;=Einstellungen!$C$26,3,IF(Kundendaten!K1456&gt;=Einstellungen!$C$27,2,1)))))))</f>
        <v/>
      </c>
      <c r="M1455" s="37" t="str">
        <f>IF(Kundendaten!C1456="","",IF(J1455&lt;0,-1,IF(J1455&gt;Einstellungen!$C$11,0,IF(Kundendaten!L1456&gt;=Einstellungen!$C$32,5,IF(Kundendaten!L1456&gt;=Einstellungen!$C$33,4,IF(Kundendaten!L1456&gt;=Einstellungen!$C$34,3,IF(Kundendaten!L1456&gt;=Einstellungen!$C$35,2,1)))))))</f>
        <v/>
      </c>
      <c r="N1455" s="37" t="str">
        <f>IF(Kundendaten!C1456="","",IF(K1455=-1,"",IF(K1455=0,0,IF(SUM(Einstellungen!$G$15,Einstellungen!$G$24,Einstellungen!$G$32)&lt;&gt;100,"—",ROUND((K1455*Einstellungen!$G$15+L1455*Einstellungen!$G$24+M1455*Einstellungen!$G$32)/100,1)))))</f>
        <v/>
      </c>
      <c r="O1455" s="37" t="str">
        <f>IF(Kundendaten!C1456="","",IF(K1455=-1,"⚠ Datenfehler",IF(K1455=0,"Inaktiv",IF(SUM(Einstellungen!$G$15,Einstellungen!$G$24,Einstellungen!$G$32)&lt;&gt;100,"—",IF(N1455&gt;=4,"Champion",IF(N1455&gt;=3,"Entwicklung",IF(N1455&gt;=2,"Gefährdet","Abwanderung")))))))</f>
        <v/>
      </c>
    </row>
    <row r="1456" spans="2:15" ht="14.25" customHeight="1" x14ac:dyDescent="0.35">
      <c r="B1456" s="37" t="str">
        <f>IF(Kundendaten!C1457="","",Kundendaten!B1457)</f>
        <v/>
      </c>
      <c r="C1456" s="38" t="str">
        <f>IF(Kundendaten!C1457="","",IF(Kundendaten!C1457="","",Kundendaten!C1457))</f>
        <v/>
      </c>
      <c r="D1456" s="38" t="str">
        <f>IF(Kundendaten!C1457="","",IF(Kundendaten!D1457="","",Kundendaten!D1457))</f>
        <v/>
      </c>
      <c r="E1456" s="38" t="str">
        <f>IF(Kundendaten!C1457="","",IF(Kundendaten!E1457="","",Kundendaten!E1457))</f>
        <v/>
      </c>
      <c r="F1456" s="38" t="str">
        <f>IF(Kundendaten!C1457="","",IF(Kundendaten!F1457="","",Kundendaten!F1457))</f>
        <v/>
      </c>
      <c r="G1456" s="37" t="str">
        <f>IF(Kundendaten!C1457="","",IF(Kundendaten!G1457="","",Kundendaten!G1457))</f>
        <v/>
      </c>
      <c r="H1456" s="38" t="str">
        <f>IF(Kundendaten!C1457="","",IF(Kundendaten!H1457="","",Kundendaten!H1457))</f>
        <v/>
      </c>
      <c r="I1456" s="37" t="str">
        <f>IF(Kundendaten!C1457="","",IF(Kundendaten!I1457="","",IF(OR(UPPER(Kundendaten!I1457)="D",UPPER(Kundendaten!I1457)="DE",UPPER(Kundendaten!I1457)="DEU",UPPER(Kundendaten!I1457)="DEUTSCHLAND",UPPER(Kundendaten!I1457)="GERMANY",UPPER(Kundendaten!I1457)="GER"),"",IFERROR(UPPER(VLOOKUP(UPPER(Kundendaten!I1457),Laendercodes!$A:$B,2,FALSE())),UPPER(Kundendaten!I1457)))))</f>
        <v/>
      </c>
      <c r="J1456" s="59" t="str">
        <f>IF(Kundendaten!C1457="","",Einstellungen!$C$9-Kundendaten!J1457)</f>
        <v/>
      </c>
      <c r="K1456" s="37" t="str">
        <f>IF(Kundendaten!C1457="","",IF(J1456&lt;0,-1,IF(J1456&gt;Einstellungen!$C$11,0,IF(J1456&lt;=Einstellungen!$D$15,5,IF(J1456&lt;=Einstellungen!$D$16,4,IF(J1456&lt;=Einstellungen!$D$17,3,IF(J1456&lt;=Einstellungen!$D$18,2,1)))))))</f>
        <v/>
      </c>
      <c r="L1456" s="37" t="str">
        <f>IF(Kundendaten!C1457="","",IF(J1456&lt;0,-1,IF(J1456&gt;Einstellungen!$C$11,0,IF(Kundendaten!K1457&gt;=Einstellungen!$C$24,5,IF(Kundendaten!K1457&gt;=Einstellungen!$C$25,4,IF(Kundendaten!K1457&gt;=Einstellungen!$C$26,3,IF(Kundendaten!K1457&gt;=Einstellungen!$C$27,2,1)))))))</f>
        <v/>
      </c>
      <c r="M1456" s="37" t="str">
        <f>IF(Kundendaten!C1457="","",IF(J1456&lt;0,-1,IF(J1456&gt;Einstellungen!$C$11,0,IF(Kundendaten!L1457&gt;=Einstellungen!$C$32,5,IF(Kundendaten!L1457&gt;=Einstellungen!$C$33,4,IF(Kundendaten!L1457&gt;=Einstellungen!$C$34,3,IF(Kundendaten!L1457&gt;=Einstellungen!$C$35,2,1)))))))</f>
        <v/>
      </c>
      <c r="N1456" s="37" t="str">
        <f>IF(Kundendaten!C1457="","",IF(K1456=-1,"",IF(K1456=0,0,IF(SUM(Einstellungen!$G$15,Einstellungen!$G$24,Einstellungen!$G$32)&lt;&gt;100,"—",ROUND((K1456*Einstellungen!$G$15+L1456*Einstellungen!$G$24+M1456*Einstellungen!$G$32)/100,1)))))</f>
        <v/>
      </c>
      <c r="O1456" s="37" t="str">
        <f>IF(Kundendaten!C1457="","",IF(K1456=-1,"⚠ Datenfehler",IF(K1456=0,"Inaktiv",IF(SUM(Einstellungen!$G$15,Einstellungen!$G$24,Einstellungen!$G$32)&lt;&gt;100,"—",IF(N1456&gt;=4,"Champion",IF(N1456&gt;=3,"Entwicklung",IF(N1456&gt;=2,"Gefährdet","Abwanderung")))))))</f>
        <v/>
      </c>
    </row>
    <row r="1457" spans="2:15" ht="14.25" customHeight="1" x14ac:dyDescent="0.35">
      <c r="B1457" s="37" t="str">
        <f>IF(Kundendaten!C1458="","",Kundendaten!B1458)</f>
        <v/>
      </c>
      <c r="C1457" s="38" t="str">
        <f>IF(Kundendaten!C1458="","",IF(Kundendaten!C1458="","",Kundendaten!C1458))</f>
        <v/>
      </c>
      <c r="D1457" s="38" t="str">
        <f>IF(Kundendaten!C1458="","",IF(Kundendaten!D1458="","",Kundendaten!D1458))</f>
        <v/>
      </c>
      <c r="E1457" s="38" t="str">
        <f>IF(Kundendaten!C1458="","",IF(Kundendaten!E1458="","",Kundendaten!E1458))</f>
        <v/>
      </c>
      <c r="F1457" s="38" t="str">
        <f>IF(Kundendaten!C1458="","",IF(Kundendaten!F1458="","",Kundendaten!F1458))</f>
        <v/>
      </c>
      <c r="G1457" s="37" t="str">
        <f>IF(Kundendaten!C1458="","",IF(Kundendaten!G1458="","",Kundendaten!G1458))</f>
        <v/>
      </c>
      <c r="H1457" s="38" t="str">
        <f>IF(Kundendaten!C1458="","",IF(Kundendaten!H1458="","",Kundendaten!H1458))</f>
        <v/>
      </c>
      <c r="I1457" s="37" t="str">
        <f>IF(Kundendaten!C1458="","",IF(Kundendaten!I1458="","",IF(OR(UPPER(Kundendaten!I1458)="D",UPPER(Kundendaten!I1458)="DE",UPPER(Kundendaten!I1458)="DEU",UPPER(Kundendaten!I1458)="DEUTSCHLAND",UPPER(Kundendaten!I1458)="GERMANY",UPPER(Kundendaten!I1458)="GER"),"",IFERROR(UPPER(VLOOKUP(UPPER(Kundendaten!I1458),Laendercodes!$A:$B,2,FALSE())),UPPER(Kundendaten!I1458)))))</f>
        <v/>
      </c>
      <c r="J1457" s="59" t="str">
        <f>IF(Kundendaten!C1458="","",Einstellungen!$C$9-Kundendaten!J1458)</f>
        <v/>
      </c>
      <c r="K1457" s="37" t="str">
        <f>IF(Kundendaten!C1458="","",IF(J1457&lt;0,-1,IF(J1457&gt;Einstellungen!$C$11,0,IF(J1457&lt;=Einstellungen!$D$15,5,IF(J1457&lt;=Einstellungen!$D$16,4,IF(J1457&lt;=Einstellungen!$D$17,3,IF(J1457&lt;=Einstellungen!$D$18,2,1)))))))</f>
        <v/>
      </c>
      <c r="L1457" s="37" t="str">
        <f>IF(Kundendaten!C1458="","",IF(J1457&lt;0,-1,IF(J1457&gt;Einstellungen!$C$11,0,IF(Kundendaten!K1458&gt;=Einstellungen!$C$24,5,IF(Kundendaten!K1458&gt;=Einstellungen!$C$25,4,IF(Kundendaten!K1458&gt;=Einstellungen!$C$26,3,IF(Kundendaten!K1458&gt;=Einstellungen!$C$27,2,1)))))))</f>
        <v/>
      </c>
      <c r="M1457" s="37" t="str">
        <f>IF(Kundendaten!C1458="","",IF(J1457&lt;0,-1,IF(J1457&gt;Einstellungen!$C$11,0,IF(Kundendaten!L1458&gt;=Einstellungen!$C$32,5,IF(Kundendaten!L1458&gt;=Einstellungen!$C$33,4,IF(Kundendaten!L1458&gt;=Einstellungen!$C$34,3,IF(Kundendaten!L1458&gt;=Einstellungen!$C$35,2,1)))))))</f>
        <v/>
      </c>
      <c r="N1457" s="37" t="str">
        <f>IF(Kundendaten!C1458="","",IF(K1457=-1,"",IF(K1457=0,0,IF(SUM(Einstellungen!$G$15,Einstellungen!$G$24,Einstellungen!$G$32)&lt;&gt;100,"—",ROUND((K1457*Einstellungen!$G$15+L1457*Einstellungen!$G$24+M1457*Einstellungen!$G$32)/100,1)))))</f>
        <v/>
      </c>
      <c r="O1457" s="37" t="str">
        <f>IF(Kundendaten!C1458="","",IF(K1457=-1,"⚠ Datenfehler",IF(K1457=0,"Inaktiv",IF(SUM(Einstellungen!$G$15,Einstellungen!$G$24,Einstellungen!$G$32)&lt;&gt;100,"—",IF(N1457&gt;=4,"Champion",IF(N1457&gt;=3,"Entwicklung",IF(N1457&gt;=2,"Gefährdet","Abwanderung")))))))</f>
        <v/>
      </c>
    </row>
    <row r="1458" spans="2:15" ht="14.25" customHeight="1" x14ac:dyDescent="0.35">
      <c r="B1458" s="37" t="str">
        <f>IF(Kundendaten!C1459="","",Kundendaten!B1459)</f>
        <v/>
      </c>
      <c r="C1458" s="38" t="str">
        <f>IF(Kundendaten!C1459="","",IF(Kundendaten!C1459="","",Kundendaten!C1459))</f>
        <v/>
      </c>
      <c r="D1458" s="38" t="str">
        <f>IF(Kundendaten!C1459="","",IF(Kundendaten!D1459="","",Kundendaten!D1459))</f>
        <v/>
      </c>
      <c r="E1458" s="38" t="str">
        <f>IF(Kundendaten!C1459="","",IF(Kundendaten!E1459="","",Kundendaten!E1459))</f>
        <v/>
      </c>
      <c r="F1458" s="38" t="str">
        <f>IF(Kundendaten!C1459="","",IF(Kundendaten!F1459="","",Kundendaten!F1459))</f>
        <v/>
      </c>
      <c r="G1458" s="37" t="str">
        <f>IF(Kundendaten!C1459="","",IF(Kundendaten!G1459="","",Kundendaten!G1459))</f>
        <v/>
      </c>
      <c r="H1458" s="38" t="str">
        <f>IF(Kundendaten!C1459="","",IF(Kundendaten!H1459="","",Kundendaten!H1459))</f>
        <v/>
      </c>
      <c r="I1458" s="37" t="str">
        <f>IF(Kundendaten!C1459="","",IF(Kundendaten!I1459="","",IF(OR(UPPER(Kundendaten!I1459)="D",UPPER(Kundendaten!I1459)="DE",UPPER(Kundendaten!I1459)="DEU",UPPER(Kundendaten!I1459)="DEUTSCHLAND",UPPER(Kundendaten!I1459)="GERMANY",UPPER(Kundendaten!I1459)="GER"),"",IFERROR(UPPER(VLOOKUP(UPPER(Kundendaten!I1459),Laendercodes!$A:$B,2,FALSE())),UPPER(Kundendaten!I1459)))))</f>
        <v/>
      </c>
      <c r="J1458" s="59" t="str">
        <f>IF(Kundendaten!C1459="","",Einstellungen!$C$9-Kundendaten!J1459)</f>
        <v/>
      </c>
      <c r="K1458" s="37" t="str">
        <f>IF(Kundendaten!C1459="","",IF(J1458&lt;0,-1,IF(J1458&gt;Einstellungen!$C$11,0,IF(J1458&lt;=Einstellungen!$D$15,5,IF(J1458&lt;=Einstellungen!$D$16,4,IF(J1458&lt;=Einstellungen!$D$17,3,IF(J1458&lt;=Einstellungen!$D$18,2,1)))))))</f>
        <v/>
      </c>
      <c r="L1458" s="37" t="str">
        <f>IF(Kundendaten!C1459="","",IF(J1458&lt;0,-1,IF(J1458&gt;Einstellungen!$C$11,0,IF(Kundendaten!K1459&gt;=Einstellungen!$C$24,5,IF(Kundendaten!K1459&gt;=Einstellungen!$C$25,4,IF(Kundendaten!K1459&gt;=Einstellungen!$C$26,3,IF(Kundendaten!K1459&gt;=Einstellungen!$C$27,2,1)))))))</f>
        <v/>
      </c>
      <c r="M1458" s="37" t="str">
        <f>IF(Kundendaten!C1459="","",IF(J1458&lt;0,-1,IF(J1458&gt;Einstellungen!$C$11,0,IF(Kundendaten!L1459&gt;=Einstellungen!$C$32,5,IF(Kundendaten!L1459&gt;=Einstellungen!$C$33,4,IF(Kundendaten!L1459&gt;=Einstellungen!$C$34,3,IF(Kundendaten!L1459&gt;=Einstellungen!$C$35,2,1)))))))</f>
        <v/>
      </c>
      <c r="N1458" s="37" t="str">
        <f>IF(Kundendaten!C1459="","",IF(K1458=-1,"",IF(K1458=0,0,IF(SUM(Einstellungen!$G$15,Einstellungen!$G$24,Einstellungen!$G$32)&lt;&gt;100,"—",ROUND((K1458*Einstellungen!$G$15+L1458*Einstellungen!$G$24+M1458*Einstellungen!$G$32)/100,1)))))</f>
        <v/>
      </c>
      <c r="O1458" s="37" t="str">
        <f>IF(Kundendaten!C1459="","",IF(K1458=-1,"⚠ Datenfehler",IF(K1458=0,"Inaktiv",IF(SUM(Einstellungen!$G$15,Einstellungen!$G$24,Einstellungen!$G$32)&lt;&gt;100,"—",IF(N1458&gt;=4,"Champion",IF(N1458&gt;=3,"Entwicklung",IF(N1458&gt;=2,"Gefährdet","Abwanderung")))))))</f>
        <v/>
      </c>
    </row>
    <row r="1459" spans="2:15" ht="14.25" customHeight="1" x14ac:dyDescent="0.35">
      <c r="B1459" s="37" t="str">
        <f>IF(Kundendaten!C1460="","",Kundendaten!B1460)</f>
        <v/>
      </c>
      <c r="C1459" s="38" t="str">
        <f>IF(Kundendaten!C1460="","",IF(Kundendaten!C1460="","",Kundendaten!C1460))</f>
        <v/>
      </c>
      <c r="D1459" s="38" t="str">
        <f>IF(Kundendaten!C1460="","",IF(Kundendaten!D1460="","",Kundendaten!D1460))</f>
        <v/>
      </c>
      <c r="E1459" s="38" t="str">
        <f>IF(Kundendaten!C1460="","",IF(Kundendaten!E1460="","",Kundendaten!E1460))</f>
        <v/>
      </c>
      <c r="F1459" s="38" t="str">
        <f>IF(Kundendaten!C1460="","",IF(Kundendaten!F1460="","",Kundendaten!F1460))</f>
        <v/>
      </c>
      <c r="G1459" s="37" t="str">
        <f>IF(Kundendaten!C1460="","",IF(Kundendaten!G1460="","",Kundendaten!G1460))</f>
        <v/>
      </c>
      <c r="H1459" s="38" t="str">
        <f>IF(Kundendaten!C1460="","",IF(Kundendaten!H1460="","",Kundendaten!H1460))</f>
        <v/>
      </c>
      <c r="I1459" s="37" t="str">
        <f>IF(Kundendaten!C1460="","",IF(Kundendaten!I1460="","",IF(OR(UPPER(Kundendaten!I1460)="D",UPPER(Kundendaten!I1460)="DE",UPPER(Kundendaten!I1460)="DEU",UPPER(Kundendaten!I1460)="DEUTSCHLAND",UPPER(Kundendaten!I1460)="GERMANY",UPPER(Kundendaten!I1460)="GER"),"",IFERROR(UPPER(VLOOKUP(UPPER(Kundendaten!I1460),Laendercodes!$A:$B,2,FALSE())),UPPER(Kundendaten!I1460)))))</f>
        <v/>
      </c>
      <c r="J1459" s="59" t="str">
        <f>IF(Kundendaten!C1460="","",Einstellungen!$C$9-Kundendaten!J1460)</f>
        <v/>
      </c>
      <c r="K1459" s="37" t="str">
        <f>IF(Kundendaten!C1460="","",IF(J1459&lt;0,-1,IF(J1459&gt;Einstellungen!$C$11,0,IF(J1459&lt;=Einstellungen!$D$15,5,IF(J1459&lt;=Einstellungen!$D$16,4,IF(J1459&lt;=Einstellungen!$D$17,3,IF(J1459&lt;=Einstellungen!$D$18,2,1)))))))</f>
        <v/>
      </c>
      <c r="L1459" s="37" t="str">
        <f>IF(Kundendaten!C1460="","",IF(J1459&lt;0,-1,IF(J1459&gt;Einstellungen!$C$11,0,IF(Kundendaten!K1460&gt;=Einstellungen!$C$24,5,IF(Kundendaten!K1460&gt;=Einstellungen!$C$25,4,IF(Kundendaten!K1460&gt;=Einstellungen!$C$26,3,IF(Kundendaten!K1460&gt;=Einstellungen!$C$27,2,1)))))))</f>
        <v/>
      </c>
      <c r="M1459" s="37" t="str">
        <f>IF(Kundendaten!C1460="","",IF(J1459&lt;0,-1,IF(J1459&gt;Einstellungen!$C$11,0,IF(Kundendaten!L1460&gt;=Einstellungen!$C$32,5,IF(Kundendaten!L1460&gt;=Einstellungen!$C$33,4,IF(Kundendaten!L1460&gt;=Einstellungen!$C$34,3,IF(Kundendaten!L1460&gt;=Einstellungen!$C$35,2,1)))))))</f>
        <v/>
      </c>
      <c r="N1459" s="37" t="str">
        <f>IF(Kundendaten!C1460="","",IF(K1459=-1,"",IF(K1459=0,0,IF(SUM(Einstellungen!$G$15,Einstellungen!$G$24,Einstellungen!$G$32)&lt;&gt;100,"—",ROUND((K1459*Einstellungen!$G$15+L1459*Einstellungen!$G$24+M1459*Einstellungen!$G$32)/100,1)))))</f>
        <v/>
      </c>
      <c r="O1459" s="37" t="str">
        <f>IF(Kundendaten!C1460="","",IF(K1459=-1,"⚠ Datenfehler",IF(K1459=0,"Inaktiv",IF(SUM(Einstellungen!$G$15,Einstellungen!$G$24,Einstellungen!$G$32)&lt;&gt;100,"—",IF(N1459&gt;=4,"Champion",IF(N1459&gt;=3,"Entwicklung",IF(N1459&gt;=2,"Gefährdet","Abwanderung")))))))</f>
        <v/>
      </c>
    </row>
    <row r="1460" spans="2:15" ht="14.25" customHeight="1" x14ac:dyDescent="0.35">
      <c r="B1460" s="37" t="str">
        <f>IF(Kundendaten!C1461="","",Kundendaten!B1461)</f>
        <v/>
      </c>
      <c r="C1460" s="38" t="str">
        <f>IF(Kundendaten!C1461="","",IF(Kundendaten!C1461="","",Kundendaten!C1461))</f>
        <v/>
      </c>
      <c r="D1460" s="38" t="str">
        <f>IF(Kundendaten!C1461="","",IF(Kundendaten!D1461="","",Kundendaten!D1461))</f>
        <v/>
      </c>
      <c r="E1460" s="38" t="str">
        <f>IF(Kundendaten!C1461="","",IF(Kundendaten!E1461="","",Kundendaten!E1461))</f>
        <v/>
      </c>
      <c r="F1460" s="38" t="str">
        <f>IF(Kundendaten!C1461="","",IF(Kundendaten!F1461="","",Kundendaten!F1461))</f>
        <v/>
      </c>
      <c r="G1460" s="37" t="str">
        <f>IF(Kundendaten!C1461="","",IF(Kundendaten!G1461="","",Kundendaten!G1461))</f>
        <v/>
      </c>
      <c r="H1460" s="38" t="str">
        <f>IF(Kundendaten!C1461="","",IF(Kundendaten!H1461="","",Kundendaten!H1461))</f>
        <v/>
      </c>
      <c r="I1460" s="37" t="str">
        <f>IF(Kundendaten!C1461="","",IF(Kundendaten!I1461="","",IF(OR(UPPER(Kundendaten!I1461)="D",UPPER(Kundendaten!I1461)="DE",UPPER(Kundendaten!I1461)="DEU",UPPER(Kundendaten!I1461)="DEUTSCHLAND",UPPER(Kundendaten!I1461)="GERMANY",UPPER(Kundendaten!I1461)="GER"),"",IFERROR(UPPER(VLOOKUP(UPPER(Kundendaten!I1461),Laendercodes!$A:$B,2,FALSE())),UPPER(Kundendaten!I1461)))))</f>
        <v/>
      </c>
      <c r="J1460" s="59" t="str">
        <f>IF(Kundendaten!C1461="","",Einstellungen!$C$9-Kundendaten!J1461)</f>
        <v/>
      </c>
      <c r="K1460" s="37" t="str">
        <f>IF(Kundendaten!C1461="","",IF(J1460&lt;0,-1,IF(J1460&gt;Einstellungen!$C$11,0,IF(J1460&lt;=Einstellungen!$D$15,5,IF(J1460&lt;=Einstellungen!$D$16,4,IF(J1460&lt;=Einstellungen!$D$17,3,IF(J1460&lt;=Einstellungen!$D$18,2,1)))))))</f>
        <v/>
      </c>
      <c r="L1460" s="37" t="str">
        <f>IF(Kundendaten!C1461="","",IF(J1460&lt;0,-1,IF(J1460&gt;Einstellungen!$C$11,0,IF(Kundendaten!K1461&gt;=Einstellungen!$C$24,5,IF(Kundendaten!K1461&gt;=Einstellungen!$C$25,4,IF(Kundendaten!K1461&gt;=Einstellungen!$C$26,3,IF(Kundendaten!K1461&gt;=Einstellungen!$C$27,2,1)))))))</f>
        <v/>
      </c>
      <c r="M1460" s="37" t="str">
        <f>IF(Kundendaten!C1461="","",IF(J1460&lt;0,-1,IF(J1460&gt;Einstellungen!$C$11,0,IF(Kundendaten!L1461&gt;=Einstellungen!$C$32,5,IF(Kundendaten!L1461&gt;=Einstellungen!$C$33,4,IF(Kundendaten!L1461&gt;=Einstellungen!$C$34,3,IF(Kundendaten!L1461&gt;=Einstellungen!$C$35,2,1)))))))</f>
        <v/>
      </c>
      <c r="N1460" s="37" t="str">
        <f>IF(Kundendaten!C1461="","",IF(K1460=-1,"",IF(K1460=0,0,IF(SUM(Einstellungen!$G$15,Einstellungen!$G$24,Einstellungen!$G$32)&lt;&gt;100,"—",ROUND((K1460*Einstellungen!$G$15+L1460*Einstellungen!$G$24+M1460*Einstellungen!$G$32)/100,1)))))</f>
        <v/>
      </c>
      <c r="O1460" s="37" t="str">
        <f>IF(Kundendaten!C1461="","",IF(K1460=-1,"⚠ Datenfehler",IF(K1460=0,"Inaktiv",IF(SUM(Einstellungen!$G$15,Einstellungen!$G$24,Einstellungen!$G$32)&lt;&gt;100,"—",IF(N1460&gt;=4,"Champion",IF(N1460&gt;=3,"Entwicklung",IF(N1460&gt;=2,"Gefährdet","Abwanderung")))))))</f>
        <v/>
      </c>
    </row>
    <row r="1461" spans="2:15" ht="14.25" customHeight="1" x14ac:dyDescent="0.35">
      <c r="B1461" s="37" t="str">
        <f>IF(Kundendaten!C1462="","",Kundendaten!B1462)</f>
        <v/>
      </c>
      <c r="C1461" s="38" t="str">
        <f>IF(Kundendaten!C1462="","",IF(Kundendaten!C1462="","",Kundendaten!C1462))</f>
        <v/>
      </c>
      <c r="D1461" s="38" t="str">
        <f>IF(Kundendaten!C1462="","",IF(Kundendaten!D1462="","",Kundendaten!D1462))</f>
        <v/>
      </c>
      <c r="E1461" s="38" t="str">
        <f>IF(Kundendaten!C1462="","",IF(Kundendaten!E1462="","",Kundendaten!E1462))</f>
        <v/>
      </c>
      <c r="F1461" s="38" t="str">
        <f>IF(Kundendaten!C1462="","",IF(Kundendaten!F1462="","",Kundendaten!F1462))</f>
        <v/>
      </c>
      <c r="G1461" s="37" t="str">
        <f>IF(Kundendaten!C1462="","",IF(Kundendaten!G1462="","",Kundendaten!G1462))</f>
        <v/>
      </c>
      <c r="H1461" s="38" t="str">
        <f>IF(Kundendaten!C1462="","",IF(Kundendaten!H1462="","",Kundendaten!H1462))</f>
        <v/>
      </c>
      <c r="I1461" s="37" t="str">
        <f>IF(Kundendaten!C1462="","",IF(Kundendaten!I1462="","",IF(OR(UPPER(Kundendaten!I1462)="D",UPPER(Kundendaten!I1462)="DE",UPPER(Kundendaten!I1462)="DEU",UPPER(Kundendaten!I1462)="DEUTSCHLAND",UPPER(Kundendaten!I1462)="GERMANY",UPPER(Kundendaten!I1462)="GER"),"",IFERROR(UPPER(VLOOKUP(UPPER(Kundendaten!I1462),Laendercodes!$A:$B,2,FALSE())),UPPER(Kundendaten!I1462)))))</f>
        <v/>
      </c>
      <c r="J1461" s="59" t="str">
        <f>IF(Kundendaten!C1462="","",Einstellungen!$C$9-Kundendaten!J1462)</f>
        <v/>
      </c>
      <c r="K1461" s="37" t="str">
        <f>IF(Kundendaten!C1462="","",IF(J1461&lt;0,-1,IF(J1461&gt;Einstellungen!$C$11,0,IF(J1461&lt;=Einstellungen!$D$15,5,IF(J1461&lt;=Einstellungen!$D$16,4,IF(J1461&lt;=Einstellungen!$D$17,3,IF(J1461&lt;=Einstellungen!$D$18,2,1)))))))</f>
        <v/>
      </c>
      <c r="L1461" s="37" t="str">
        <f>IF(Kundendaten!C1462="","",IF(J1461&lt;0,-1,IF(J1461&gt;Einstellungen!$C$11,0,IF(Kundendaten!K1462&gt;=Einstellungen!$C$24,5,IF(Kundendaten!K1462&gt;=Einstellungen!$C$25,4,IF(Kundendaten!K1462&gt;=Einstellungen!$C$26,3,IF(Kundendaten!K1462&gt;=Einstellungen!$C$27,2,1)))))))</f>
        <v/>
      </c>
      <c r="M1461" s="37" t="str">
        <f>IF(Kundendaten!C1462="","",IF(J1461&lt;0,-1,IF(J1461&gt;Einstellungen!$C$11,0,IF(Kundendaten!L1462&gt;=Einstellungen!$C$32,5,IF(Kundendaten!L1462&gt;=Einstellungen!$C$33,4,IF(Kundendaten!L1462&gt;=Einstellungen!$C$34,3,IF(Kundendaten!L1462&gt;=Einstellungen!$C$35,2,1)))))))</f>
        <v/>
      </c>
      <c r="N1461" s="37" t="str">
        <f>IF(Kundendaten!C1462="","",IF(K1461=-1,"",IF(K1461=0,0,IF(SUM(Einstellungen!$G$15,Einstellungen!$G$24,Einstellungen!$G$32)&lt;&gt;100,"—",ROUND((K1461*Einstellungen!$G$15+L1461*Einstellungen!$G$24+M1461*Einstellungen!$G$32)/100,1)))))</f>
        <v/>
      </c>
      <c r="O1461" s="37" t="str">
        <f>IF(Kundendaten!C1462="","",IF(K1461=-1,"⚠ Datenfehler",IF(K1461=0,"Inaktiv",IF(SUM(Einstellungen!$G$15,Einstellungen!$G$24,Einstellungen!$G$32)&lt;&gt;100,"—",IF(N1461&gt;=4,"Champion",IF(N1461&gt;=3,"Entwicklung",IF(N1461&gt;=2,"Gefährdet","Abwanderung")))))))</f>
        <v/>
      </c>
    </row>
    <row r="1462" spans="2:15" ht="14.25" customHeight="1" x14ac:dyDescent="0.35">
      <c r="B1462" s="37" t="str">
        <f>IF(Kundendaten!C1463="","",Kundendaten!B1463)</f>
        <v/>
      </c>
      <c r="C1462" s="38" t="str">
        <f>IF(Kundendaten!C1463="","",IF(Kundendaten!C1463="","",Kundendaten!C1463))</f>
        <v/>
      </c>
      <c r="D1462" s="38" t="str">
        <f>IF(Kundendaten!C1463="","",IF(Kundendaten!D1463="","",Kundendaten!D1463))</f>
        <v/>
      </c>
      <c r="E1462" s="38" t="str">
        <f>IF(Kundendaten!C1463="","",IF(Kundendaten!E1463="","",Kundendaten!E1463))</f>
        <v/>
      </c>
      <c r="F1462" s="38" t="str">
        <f>IF(Kundendaten!C1463="","",IF(Kundendaten!F1463="","",Kundendaten!F1463))</f>
        <v/>
      </c>
      <c r="G1462" s="37" t="str">
        <f>IF(Kundendaten!C1463="","",IF(Kundendaten!G1463="","",Kundendaten!G1463))</f>
        <v/>
      </c>
      <c r="H1462" s="38" t="str">
        <f>IF(Kundendaten!C1463="","",IF(Kundendaten!H1463="","",Kundendaten!H1463))</f>
        <v/>
      </c>
      <c r="I1462" s="37" t="str">
        <f>IF(Kundendaten!C1463="","",IF(Kundendaten!I1463="","",IF(OR(UPPER(Kundendaten!I1463)="D",UPPER(Kundendaten!I1463)="DE",UPPER(Kundendaten!I1463)="DEU",UPPER(Kundendaten!I1463)="DEUTSCHLAND",UPPER(Kundendaten!I1463)="GERMANY",UPPER(Kundendaten!I1463)="GER"),"",IFERROR(UPPER(VLOOKUP(UPPER(Kundendaten!I1463),Laendercodes!$A:$B,2,FALSE())),UPPER(Kundendaten!I1463)))))</f>
        <v/>
      </c>
      <c r="J1462" s="59" t="str">
        <f>IF(Kundendaten!C1463="","",Einstellungen!$C$9-Kundendaten!J1463)</f>
        <v/>
      </c>
      <c r="K1462" s="37" t="str">
        <f>IF(Kundendaten!C1463="","",IF(J1462&lt;0,-1,IF(J1462&gt;Einstellungen!$C$11,0,IF(J1462&lt;=Einstellungen!$D$15,5,IF(J1462&lt;=Einstellungen!$D$16,4,IF(J1462&lt;=Einstellungen!$D$17,3,IF(J1462&lt;=Einstellungen!$D$18,2,1)))))))</f>
        <v/>
      </c>
      <c r="L1462" s="37" t="str">
        <f>IF(Kundendaten!C1463="","",IF(J1462&lt;0,-1,IF(J1462&gt;Einstellungen!$C$11,0,IF(Kundendaten!K1463&gt;=Einstellungen!$C$24,5,IF(Kundendaten!K1463&gt;=Einstellungen!$C$25,4,IF(Kundendaten!K1463&gt;=Einstellungen!$C$26,3,IF(Kundendaten!K1463&gt;=Einstellungen!$C$27,2,1)))))))</f>
        <v/>
      </c>
      <c r="M1462" s="37" t="str">
        <f>IF(Kundendaten!C1463="","",IF(J1462&lt;0,-1,IF(J1462&gt;Einstellungen!$C$11,0,IF(Kundendaten!L1463&gt;=Einstellungen!$C$32,5,IF(Kundendaten!L1463&gt;=Einstellungen!$C$33,4,IF(Kundendaten!L1463&gt;=Einstellungen!$C$34,3,IF(Kundendaten!L1463&gt;=Einstellungen!$C$35,2,1)))))))</f>
        <v/>
      </c>
      <c r="N1462" s="37" t="str">
        <f>IF(Kundendaten!C1463="","",IF(K1462=-1,"",IF(K1462=0,0,IF(SUM(Einstellungen!$G$15,Einstellungen!$G$24,Einstellungen!$G$32)&lt;&gt;100,"—",ROUND((K1462*Einstellungen!$G$15+L1462*Einstellungen!$G$24+M1462*Einstellungen!$G$32)/100,1)))))</f>
        <v/>
      </c>
      <c r="O1462" s="37" t="str">
        <f>IF(Kundendaten!C1463="","",IF(K1462=-1,"⚠ Datenfehler",IF(K1462=0,"Inaktiv",IF(SUM(Einstellungen!$G$15,Einstellungen!$G$24,Einstellungen!$G$32)&lt;&gt;100,"—",IF(N1462&gt;=4,"Champion",IF(N1462&gt;=3,"Entwicklung",IF(N1462&gt;=2,"Gefährdet","Abwanderung")))))))</f>
        <v/>
      </c>
    </row>
    <row r="1463" spans="2:15" ht="14.25" customHeight="1" x14ac:dyDescent="0.35">
      <c r="B1463" s="37" t="str">
        <f>IF(Kundendaten!C1464="","",Kundendaten!B1464)</f>
        <v/>
      </c>
      <c r="C1463" s="38" t="str">
        <f>IF(Kundendaten!C1464="","",IF(Kundendaten!C1464="","",Kundendaten!C1464))</f>
        <v/>
      </c>
      <c r="D1463" s="38" t="str">
        <f>IF(Kundendaten!C1464="","",IF(Kundendaten!D1464="","",Kundendaten!D1464))</f>
        <v/>
      </c>
      <c r="E1463" s="38" t="str">
        <f>IF(Kundendaten!C1464="","",IF(Kundendaten!E1464="","",Kundendaten!E1464))</f>
        <v/>
      </c>
      <c r="F1463" s="38" t="str">
        <f>IF(Kundendaten!C1464="","",IF(Kundendaten!F1464="","",Kundendaten!F1464))</f>
        <v/>
      </c>
      <c r="G1463" s="37" t="str">
        <f>IF(Kundendaten!C1464="","",IF(Kundendaten!G1464="","",Kundendaten!G1464))</f>
        <v/>
      </c>
      <c r="H1463" s="38" t="str">
        <f>IF(Kundendaten!C1464="","",IF(Kundendaten!H1464="","",Kundendaten!H1464))</f>
        <v/>
      </c>
      <c r="I1463" s="37" t="str">
        <f>IF(Kundendaten!C1464="","",IF(Kundendaten!I1464="","",IF(OR(UPPER(Kundendaten!I1464)="D",UPPER(Kundendaten!I1464)="DE",UPPER(Kundendaten!I1464)="DEU",UPPER(Kundendaten!I1464)="DEUTSCHLAND",UPPER(Kundendaten!I1464)="GERMANY",UPPER(Kundendaten!I1464)="GER"),"",IFERROR(UPPER(VLOOKUP(UPPER(Kundendaten!I1464),Laendercodes!$A:$B,2,FALSE())),UPPER(Kundendaten!I1464)))))</f>
        <v/>
      </c>
      <c r="J1463" s="59" t="str">
        <f>IF(Kundendaten!C1464="","",Einstellungen!$C$9-Kundendaten!J1464)</f>
        <v/>
      </c>
      <c r="K1463" s="37" t="str">
        <f>IF(Kundendaten!C1464="","",IF(J1463&lt;0,-1,IF(J1463&gt;Einstellungen!$C$11,0,IF(J1463&lt;=Einstellungen!$D$15,5,IF(J1463&lt;=Einstellungen!$D$16,4,IF(J1463&lt;=Einstellungen!$D$17,3,IF(J1463&lt;=Einstellungen!$D$18,2,1)))))))</f>
        <v/>
      </c>
      <c r="L1463" s="37" t="str">
        <f>IF(Kundendaten!C1464="","",IF(J1463&lt;0,-1,IF(J1463&gt;Einstellungen!$C$11,0,IF(Kundendaten!K1464&gt;=Einstellungen!$C$24,5,IF(Kundendaten!K1464&gt;=Einstellungen!$C$25,4,IF(Kundendaten!K1464&gt;=Einstellungen!$C$26,3,IF(Kundendaten!K1464&gt;=Einstellungen!$C$27,2,1)))))))</f>
        <v/>
      </c>
      <c r="M1463" s="37" t="str">
        <f>IF(Kundendaten!C1464="","",IF(J1463&lt;0,-1,IF(J1463&gt;Einstellungen!$C$11,0,IF(Kundendaten!L1464&gt;=Einstellungen!$C$32,5,IF(Kundendaten!L1464&gt;=Einstellungen!$C$33,4,IF(Kundendaten!L1464&gt;=Einstellungen!$C$34,3,IF(Kundendaten!L1464&gt;=Einstellungen!$C$35,2,1)))))))</f>
        <v/>
      </c>
      <c r="N1463" s="37" t="str">
        <f>IF(Kundendaten!C1464="","",IF(K1463=-1,"",IF(K1463=0,0,IF(SUM(Einstellungen!$G$15,Einstellungen!$G$24,Einstellungen!$G$32)&lt;&gt;100,"—",ROUND((K1463*Einstellungen!$G$15+L1463*Einstellungen!$G$24+M1463*Einstellungen!$G$32)/100,1)))))</f>
        <v/>
      </c>
      <c r="O1463" s="37" t="str">
        <f>IF(Kundendaten!C1464="","",IF(K1463=-1,"⚠ Datenfehler",IF(K1463=0,"Inaktiv",IF(SUM(Einstellungen!$G$15,Einstellungen!$G$24,Einstellungen!$G$32)&lt;&gt;100,"—",IF(N1463&gt;=4,"Champion",IF(N1463&gt;=3,"Entwicklung",IF(N1463&gt;=2,"Gefährdet","Abwanderung")))))))</f>
        <v/>
      </c>
    </row>
    <row r="1464" spans="2:15" ht="14.25" customHeight="1" x14ac:dyDescent="0.35">
      <c r="B1464" s="37" t="str">
        <f>IF(Kundendaten!C1465="","",Kundendaten!B1465)</f>
        <v/>
      </c>
      <c r="C1464" s="38" t="str">
        <f>IF(Kundendaten!C1465="","",IF(Kundendaten!C1465="","",Kundendaten!C1465))</f>
        <v/>
      </c>
      <c r="D1464" s="38" t="str">
        <f>IF(Kundendaten!C1465="","",IF(Kundendaten!D1465="","",Kundendaten!D1465))</f>
        <v/>
      </c>
      <c r="E1464" s="38" t="str">
        <f>IF(Kundendaten!C1465="","",IF(Kundendaten!E1465="","",Kundendaten!E1465))</f>
        <v/>
      </c>
      <c r="F1464" s="38" t="str">
        <f>IF(Kundendaten!C1465="","",IF(Kundendaten!F1465="","",Kundendaten!F1465))</f>
        <v/>
      </c>
      <c r="G1464" s="37" t="str">
        <f>IF(Kundendaten!C1465="","",IF(Kundendaten!G1465="","",Kundendaten!G1465))</f>
        <v/>
      </c>
      <c r="H1464" s="38" t="str">
        <f>IF(Kundendaten!C1465="","",IF(Kundendaten!H1465="","",Kundendaten!H1465))</f>
        <v/>
      </c>
      <c r="I1464" s="37" t="str">
        <f>IF(Kundendaten!C1465="","",IF(Kundendaten!I1465="","",IF(OR(UPPER(Kundendaten!I1465)="D",UPPER(Kundendaten!I1465)="DE",UPPER(Kundendaten!I1465)="DEU",UPPER(Kundendaten!I1465)="DEUTSCHLAND",UPPER(Kundendaten!I1465)="GERMANY",UPPER(Kundendaten!I1465)="GER"),"",IFERROR(UPPER(VLOOKUP(UPPER(Kundendaten!I1465),Laendercodes!$A:$B,2,FALSE())),UPPER(Kundendaten!I1465)))))</f>
        <v/>
      </c>
      <c r="J1464" s="59" t="str">
        <f>IF(Kundendaten!C1465="","",Einstellungen!$C$9-Kundendaten!J1465)</f>
        <v/>
      </c>
      <c r="K1464" s="37" t="str">
        <f>IF(Kundendaten!C1465="","",IF(J1464&lt;0,-1,IF(J1464&gt;Einstellungen!$C$11,0,IF(J1464&lt;=Einstellungen!$D$15,5,IF(J1464&lt;=Einstellungen!$D$16,4,IF(J1464&lt;=Einstellungen!$D$17,3,IF(J1464&lt;=Einstellungen!$D$18,2,1)))))))</f>
        <v/>
      </c>
      <c r="L1464" s="37" t="str">
        <f>IF(Kundendaten!C1465="","",IF(J1464&lt;0,-1,IF(J1464&gt;Einstellungen!$C$11,0,IF(Kundendaten!K1465&gt;=Einstellungen!$C$24,5,IF(Kundendaten!K1465&gt;=Einstellungen!$C$25,4,IF(Kundendaten!K1465&gt;=Einstellungen!$C$26,3,IF(Kundendaten!K1465&gt;=Einstellungen!$C$27,2,1)))))))</f>
        <v/>
      </c>
      <c r="M1464" s="37" t="str">
        <f>IF(Kundendaten!C1465="","",IF(J1464&lt;0,-1,IF(J1464&gt;Einstellungen!$C$11,0,IF(Kundendaten!L1465&gt;=Einstellungen!$C$32,5,IF(Kundendaten!L1465&gt;=Einstellungen!$C$33,4,IF(Kundendaten!L1465&gt;=Einstellungen!$C$34,3,IF(Kundendaten!L1465&gt;=Einstellungen!$C$35,2,1)))))))</f>
        <v/>
      </c>
      <c r="N1464" s="37" t="str">
        <f>IF(Kundendaten!C1465="","",IF(K1464=-1,"",IF(K1464=0,0,IF(SUM(Einstellungen!$G$15,Einstellungen!$G$24,Einstellungen!$G$32)&lt;&gt;100,"—",ROUND((K1464*Einstellungen!$G$15+L1464*Einstellungen!$G$24+M1464*Einstellungen!$G$32)/100,1)))))</f>
        <v/>
      </c>
      <c r="O1464" s="37" t="str">
        <f>IF(Kundendaten!C1465="","",IF(K1464=-1,"⚠ Datenfehler",IF(K1464=0,"Inaktiv",IF(SUM(Einstellungen!$G$15,Einstellungen!$G$24,Einstellungen!$G$32)&lt;&gt;100,"—",IF(N1464&gt;=4,"Champion",IF(N1464&gt;=3,"Entwicklung",IF(N1464&gt;=2,"Gefährdet","Abwanderung")))))))</f>
        <v/>
      </c>
    </row>
    <row r="1465" spans="2:15" ht="14.25" customHeight="1" x14ac:dyDescent="0.35">
      <c r="B1465" s="37" t="str">
        <f>IF(Kundendaten!C1466="","",Kundendaten!B1466)</f>
        <v/>
      </c>
      <c r="C1465" s="38" t="str">
        <f>IF(Kundendaten!C1466="","",IF(Kundendaten!C1466="","",Kundendaten!C1466))</f>
        <v/>
      </c>
      <c r="D1465" s="38" t="str">
        <f>IF(Kundendaten!C1466="","",IF(Kundendaten!D1466="","",Kundendaten!D1466))</f>
        <v/>
      </c>
      <c r="E1465" s="38" t="str">
        <f>IF(Kundendaten!C1466="","",IF(Kundendaten!E1466="","",Kundendaten!E1466))</f>
        <v/>
      </c>
      <c r="F1465" s="38" t="str">
        <f>IF(Kundendaten!C1466="","",IF(Kundendaten!F1466="","",Kundendaten!F1466))</f>
        <v/>
      </c>
      <c r="G1465" s="37" t="str">
        <f>IF(Kundendaten!C1466="","",IF(Kundendaten!G1466="","",Kundendaten!G1466))</f>
        <v/>
      </c>
      <c r="H1465" s="38" t="str">
        <f>IF(Kundendaten!C1466="","",IF(Kundendaten!H1466="","",Kundendaten!H1466))</f>
        <v/>
      </c>
      <c r="I1465" s="37" t="str">
        <f>IF(Kundendaten!C1466="","",IF(Kundendaten!I1466="","",IF(OR(UPPER(Kundendaten!I1466)="D",UPPER(Kundendaten!I1466)="DE",UPPER(Kundendaten!I1466)="DEU",UPPER(Kundendaten!I1466)="DEUTSCHLAND",UPPER(Kundendaten!I1466)="GERMANY",UPPER(Kundendaten!I1466)="GER"),"",IFERROR(UPPER(VLOOKUP(UPPER(Kundendaten!I1466),Laendercodes!$A:$B,2,FALSE())),UPPER(Kundendaten!I1466)))))</f>
        <v/>
      </c>
      <c r="J1465" s="59" t="str">
        <f>IF(Kundendaten!C1466="","",Einstellungen!$C$9-Kundendaten!J1466)</f>
        <v/>
      </c>
      <c r="K1465" s="37" t="str">
        <f>IF(Kundendaten!C1466="","",IF(J1465&lt;0,-1,IF(J1465&gt;Einstellungen!$C$11,0,IF(J1465&lt;=Einstellungen!$D$15,5,IF(J1465&lt;=Einstellungen!$D$16,4,IF(J1465&lt;=Einstellungen!$D$17,3,IF(J1465&lt;=Einstellungen!$D$18,2,1)))))))</f>
        <v/>
      </c>
      <c r="L1465" s="37" t="str">
        <f>IF(Kundendaten!C1466="","",IF(J1465&lt;0,-1,IF(J1465&gt;Einstellungen!$C$11,0,IF(Kundendaten!K1466&gt;=Einstellungen!$C$24,5,IF(Kundendaten!K1466&gt;=Einstellungen!$C$25,4,IF(Kundendaten!K1466&gt;=Einstellungen!$C$26,3,IF(Kundendaten!K1466&gt;=Einstellungen!$C$27,2,1)))))))</f>
        <v/>
      </c>
      <c r="M1465" s="37" t="str">
        <f>IF(Kundendaten!C1466="","",IF(J1465&lt;0,-1,IF(J1465&gt;Einstellungen!$C$11,0,IF(Kundendaten!L1466&gt;=Einstellungen!$C$32,5,IF(Kundendaten!L1466&gt;=Einstellungen!$C$33,4,IF(Kundendaten!L1466&gt;=Einstellungen!$C$34,3,IF(Kundendaten!L1466&gt;=Einstellungen!$C$35,2,1)))))))</f>
        <v/>
      </c>
      <c r="N1465" s="37" t="str">
        <f>IF(Kundendaten!C1466="","",IF(K1465=-1,"",IF(K1465=0,0,IF(SUM(Einstellungen!$G$15,Einstellungen!$G$24,Einstellungen!$G$32)&lt;&gt;100,"—",ROUND((K1465*Einstellungen!$G$15+L1465*Einstellungen!$G$24+M1465*Einstellungen!$G$32)/100,1)))))</f>
        <v/>
      </c>
      <c r="O1465" s="37" t="str">
        <f>IF(Kundendaten!C1466="","",IF(K1465=-1,"⚠ Datenfehler",IF(K1465=0,"Inaktiv",IF(SUM(Einstellungen!$G$15,Einstellungen!$G$24,Einstellungen!$G$32)&lt;&gt;100,"—",IF(N1465&gt;=4,"Champion",IF(N1465&gt;=3,"Entwicklung",IF(N1465&gt;=2,"Gefährdet","Abwanderung")))))))</f>
        <v/>
      </c>
    </row>
    <row r="1466" spans="2:15" ht="14.25" customHeight="1" x14ac:dyDescent="0.35">
      <c r="B1466" s="37" t="str">
        <f>IF(Kundendaten!C1467="","",Kundendaten!B1467)</f>
        <v/>
      </c>
      <c r="C1466" s="38" t="str">
        <f>IF(Kundendaten!C1467="","",IF(Kundendaten!C1467="","",Kundendaten!C1467))</f>
        <v/>
      </c>
      <c r="D1466" s="38" t="str">
        <f>IF(Kundendaten!C1467="","",IF(Kundendaten!D1467="","",Kundendaten!D1467))</f>
        <v/>
      </c>
      <c r="E1466" s="38" t="str">
        <f>IF(Kundendaten!C1467="","",IF(Kundendaten!E1467="","",Kundendaten!E1467))</f>
        <v/>
      </c>
      <c r="F1466" s="38" t="str">
        <f>IF(Kundendaten!C1467="","",IF(Kundendaten!F1467="","",Kundendaten!F1467))</f>
        <v/>
      </c>
      <c r="G1466" s="37" t="str">
        <f>IF(Kundendaten!C1467="","",IF(Kundendaten!G1467="","",Kundendaten!G1467))</f>
        <v/>
      </c>
      <c r="H1466" s="38" t="str">
        <f>IF(Kundendaten!C1467="","",IF(Kundendaten!H1467="","",Kundendaten!H1467))</f>
        <v/>
      </c>
      <c r="I1466" s="37" t="str">
        <f>IF(Kundendaten!C1467="","",IF(Kundendaten!I1467="","",IF(OR(UPPER(Kundendaten!I1467)="D",UPPER(Kundendaten!I1467)="DE",UPPER(Kundendaten!I1467)="DEU",UPPER(Kundendaten!I1467)="DEUTSCHLAND",UPPER(Kundendaten!I1467)="GERMANY",UPPER(Kundendaten!I1467)="GER"),"",IFERROR(UPPER(VLOOKUP(UPPER(Kundendaten!I1467),Laendercodes!$A:$B,2,FALSE())),UPPER(Kundendaten!I1467)))))</f>
        <v/>
      </c>
      <c r="J1466" s="59" t="str">
        <f>IF(Kundendaten!C1467="","",Einstellungen!$C$9-Kundendaten!J1467)</f>
        <v/>
      </c>
      <c r="K1466" s="37" t="str">
        <f>IF(Kundendaten!C1467="","",IF(J1466&lt;0,-1,IF(J1466&gt;Einstellungen!$C$11,0,IF(J1466&lt;=Einstellungen!$D$15,5,IF(J1466&lt;=Einstellungen!$D$16,4,IF(J1466&lt;=Einstellungen!$D$17,3,IF(J1466&lt;=Einstellungen!$D$18,2,1)))))))</f>
        <v/>
      </c>
      <c r="L1466" s="37" t="str">
        <f>IF(Kundendaten!C1467="","",IF(J1466&lt;0,-1,IF(J1466&gt;Einstellungen!$C$11,0,IF(Kundendaten!K1467&gt;=Einstellungen!$C$24,5,IF(Kundendaten!K1467&gt;=Einstellungen!$C$25,4,IF(Kundendaten!K1467&gt;=Einstellungen!$C$26,3,IF(Kundendaten!K1467&gt;=Einstellungen!$C$27,2,1)))))))</f>
        <v/>
      </c>
      <c r="M1466" s="37" t="str">
        <f>IF(Kundendaten!C1467="","",IF(J1466&lt;0,-1,IF(J1466&gt;Einstellungen!$C$11,0,IF(Kundendaten!L1467&gt;=Einstellungen!$C$32,5,IF(Kundendaten!L1467&gt;=Einstellungen!$C$33,4,IF(Kundendaten!L1467&gt;=Einstellungen!$C$34,3,IF(Kundendaten!L1467&gt;=Einstellungen!$C$35,2,1)))))))</f>
        <v/>
      </c>
      <c r="N1466" s="37" t="str">
        <f>IF(Kundendaten!C1467="","",IF(K1466=-1,"",IF(K1466=0,0,IF(SUM(Einstellungen!$G$15,Einstellungen!$G$24,Einstellungen!$G$32)&lt;&gt;100,"—",ROUND((K1466*Einstellungen!$G$15+L1466*Einstellungen!$G$24+M1466*Einstellungen!$G$32)/100,1)))))</f>
        <v/>
      </c>
      <c r="O1466" s="37" t="str">
        <f>IF(Kundendaten!C1467="","",IF(K1466=-1,"⚠ Datenfehler",IF(K1466=0,"Inaktiv",IF(SUM(Einstellungen!$G$15,Einstellungen!$G$24,Einstellungen!$G$32)&lt;&gt;100,"—",IF(N1466&gt;=4,"Champion",IF(N1466&gt;=3,"Entwicklung",IF(N1466&gt;=2,"Gefährdet","Abwanderung")))))))</f>
        <v/>
      </c>
    </row>
    <row r="1467" spans="2:15" ht="14.25" customHeight="1" x14ac:dyDescent="0.35">
      <c r="B1467" s="37" t="str">
        <f>IF(Kundendaten!C1468="","",Kundendaten!B1468)</f>
        <v/>
      </c>
      <c r="C1467" s="38" t="str">
        <f>IF(Kundendaten!C1468="","",IF(Kundendaten!C1468="","",Kundendaten!C1468))</f>
        <v/>
      </c>
      <c r="D1467" s="38" t="str">
        <f>IF(Kundendaten!C1468="","",IF(Kundendaten!D1468="","",Kundendaten!D1468))</f>
        <v/>
      </c>
      <c r="E1467" s="38" t="str">
        <f>IF(Kundendaten!C1468="","",IF(Kundendaten!E1468="","",Kundendaten!E1468))</f>
        <v/>
      </c>
      <c r="F1467" s="38" t="str">
        <f>IF(Kundendaten!C1468="","",IF(Kundendaten!F1468="","",Kundendaten!F1468))</f>
        <v/>
      </c>
      <c r="G1467" s="37" t="str">
        <f>IF(Kundendaten!C1468="","",IF(Kundendaten!G1468="","",Kundendaten!G1468))</f>
        <v/>
      </c>
      <c r="H1467" s="38" t="str">
        <f>IF(Kundendaten!C1468="","",IF(Kundendaten!H1468="","",Kundendaten!H1468))</f>
        <v/>
      </c>
      <c r="I1467" s="37" t="str">
        <f>IF(Kundendaten!C1468="","",IF(Kundendaten!I1468="","",IF(OR(UPPER(Kundendaten!I1468)="D",UPPER(Kundendaten!I1468)="DE",UPPER(Kundendaten!I1468)="DEU",UPPER(Kundendaten!I1468)="DEUTSCHLAND",UPPER(Kundendaten!I1468)="GERMANY",UPPER(Kundendaten!I1468)="GER"),"",IFERROR(UPPER(VLOOKUP(UPPER(Kundendaten!I1468),Laendercodes!$A:$B,2,FALSE())),UPPER(Kundendaten!I1468)))))</f>
        <v/>
      </c>
      <c r="J1467" s="59" t="str">
        <f>IF(Kundendaten!C1468="","",Einstellungen!$C$9-Kundendaten!J1468)</f>
        <v/>
      </c>
      <c r="K1467" s="37" t="str">
        <f>IF(Kundendaten!C1468="","",IF(J1467&lt;0,-1,IF(J1467&gt;Einstellungen!$C$11,0,IF(J1467&lt;=Einstellungen!$D$15,5,IF(J1467&lt;=Einstellungen!$D$16,4,IF(J1467&lt;=Einstellungen!$D$17,3,IF(J1467&lt;=Einstellungen!$D$18,2,1)))))))</f>
        <v/>
      </c>
      <c r="L1467" s="37" t="str">
        <f>IF(Kundendaten!C1468="","",IF(J1467&lt;0,-1,IF(J1467&gt;Einstellungen!$C$11,0,IF(Kundendaten!K1468&gt;=Einstellungen!$C$24,5,IF(Kundendaten!K1468&gt;=Einstellungen!$C$25,4,IF(Kundendaten!K1468&gt;=Einstellungen!$C$26,3,IF(Kundendaten!K1468&gt;=Einstellungen!$C$27,2,1)))))))</f>
        <v/>
      </c>
      <c r="M1467" s="37" t="str">
        <f>IF(Kundendaten!C1468="","",IF(J1467&lt;0,-1,IF(J1467&gt;Einstellungen!$C$11,0,IF(Kundendaten!L1468&gt;=Einstellungen!$C$32,5,IF(Kundendaten!L1468&gt;=Einstellungen!$C$33,4,IF(Kundendaten!L1468&gt;=Einstellungen!$C$34,3,IF(Kundendaten!L1468&gt;=Einstellungen!$C$35,2,1)))))))</f>
        <v/>
      </c>
      <c r="N1467" s="37" t="str">
        <f>IF(Kundendaten!C1468="","",IF(K1467=-1,"",IF(K1467=0,0,IF(SUM(Einstellungen!$G$15,Einstellungen!$G$24,Einstellungen!$G$32)&lt;&gt;100,"—",ROUND((K1467*Einstellungen!$G$15+L1467*Einstellungen!$G$24+M1467*Einstellungen!$G$32)/100,1)))))</f>
        <v/>
      </c>
      <c r="O1467" s="37" t="str">
        <f>IF(Kundendaten!C1468="","",IF(K1467=-1,"⚠ Datenfehler",IF(K1467=0,"Inaktiv",IF(SUM(Einstellungen!$G$15,Einstellungen!$G$24,Einstellungen!$G$32)&lt;&gt;100,"—",IF(N1467&gt;=4,"Champion",IF(N1467&gt;=3,"Entwicklung",IF(N1467&gt;=2,"Gefährdet","Abwanderung")))))))</f>
        <v/>
      </c>
    </row>
    <row r="1468" spans="2:15" ht="14.25" customHeight="1" x14ac:dyDescent="0.35">
      <c r="B1468" s="37" t="str">
        <f>IF(Kundendaten!C1469="","",Kundendaten!B1469)</f>
        <v/>
      </c>
      <c r="C1468" s="38" t="str">
        <f>IF(Kundendaten!C1469="","",IF(Kundendaten!C1469="","",Kundendaten!C1469))</f>
        <v/>
      </c>
      <c r="D1468" s="38" t="str">
        <f>IF(Kundendaten!C1469="","",IF(Kundendaten!D1469="","",Kundendaten!D1469))</f>
        <v/>
      </c>
      <c r="E1468" s="38" t="str">
        <f>IF(Kundendaten!C1469="","",IF(Kundendaten!E1469="","",Kundendaten!E1469))</f>
        <v/>
      </c>
      <c r="F1468" s="38" t="str">
        <f>IF(Kundendaten!C1469="","",IF(Kundendaten!F1469="","",Kundendaten!F1469))</f>
        <v/>
      </c>
      <c r="G1468" s="37" t="str">
        <f>IF(Kundendaten!C1469="","",IF(Kundendaten!G1469="","",Kundendaten!G1469))</f>
        <v/>
      </c>
      <c r="H1468" s="38" t="str">
        <f>IF(Kundendaten!C1469="","",IF(Kundendaten!H1469="","",Kundendaten!H1469))</f>
        <v/>
      </c>
      <c r="I1468" s="37" t="str">
        <f>IF(Kundendaten!C1469="","",IF(Kundendaten!I1469="","",IF(OR(UPPER(Kundendaten!I1469)="D",UPPER(Kundendaten!I1469)="DE",UPPER(Kundendaten!I1469)="DEU",UPPER(Kundendaten!I1469)="DEUTSCHLAND",UPPER(Kundendaten!I1469)="GERMANY",UPPER(Kundendaten!I1469)="GER"),"",IFERROR(UPPER(VLOOKUP(UPPER(Kundendaten!I1469),Laendercodes!$A:$B,2,FALSE())),UPPER(Kundendaten!I1469)))))</f>
        <v/>
      </c>
      <c r="J1468" s="59" t="str">
        <f>IF(Kundendaten!C1469="","",Einstellungen!$C$9-Kundendaten!J1469)</f>
        <v/>
      </c>
      <c r="K1468" s="37" t="str">
        <f>IF(Kundendaten!C1469="","",IF(J1468&lt;0,-1,IF(J1468&gt;Einstellungen!$C$11,0,IF(J1468&lt;=Einstellungen!$D$15,5,IF(J1468&lt;=Einstellungen!$D$16,4,IF(J1468&lt;=Einstellungen!$D$17,3,IF(J1468&lt;=Einstellungen!$D$18,2,1)))))))</f>
        <v/>
      </c>
      <c r="L1468" s="37" t="str">
        <f>IF(Kundendaten!C1469="","",IF(J1468&lt;0,-1,IF(J1468&gt;Einstellungen!$C$11,0,IF(Kundendaten!K1469&gt;=Einstellungen!$C$24,5,IF(Kundendaten!K1469&gt;=Einstellungen!$C$25,4,IF(Kundendaten!K1469&gt;=Einstellungen!$C$26,3,IF(Kundendaten!K1469&gt;=Einstellungen!$C$27,2,1)))))))</f>
        <v/>
      </c>
      <c r="M1468" s="37" t="str">
        <f>IF(Kundendaten!C1469="","",IF(J1468&lt;0,-1,IF(J1468&gt;Einstellungen!$C$11,0,IF(Kundendaten!L1469&gt;=Einstellungen!$C$32,5,IF(Kundendaten!L1469&gt;=Einstellungen!$C$33,4,IF(Kundendaten!L1469&gt;=Einstellungen!$C$34,3,IF(Kundendaten!L1469&gt;=Einstellungen!$C$35,2,1)))))))</f>
        <v/>
      </c>
      <c r="N1468" s="37" t="str">
        <f>IF(Kundendaten!C1469="","",IF(K1468=-1,"",IF(K1468=0,0,IF(SUM(Einstellungen!$G$15,Einstellungen!$G$24,Einstellungen!$G$32)&lt;&gt;100,"—",ROUND((K1468*Einstellungen!$G$15+L1468*Einstellungen!$G$24+M1468*Einstellungen!$G$32)/100,1)))))</f>
        <v/>
      </c>
      <c r="O1468" s="37" t="str">
        <f>IF(Kundendaten!C1469="","",IF(K1468=-1,"⚠ Datenfehler",IF(K1468=0,"Inaktiv",IF(SUM(Einstellungen!$G$15,Einstellungen!$G$24,Einstellungen!$G$32)&lt;&gt;100,"—",IF(N1468&gt;=4,"Champion",IF(N1468&gt;=3,"Entwicklung",IF(N1468&gt;=2,"Gefährdet","Abwanderung")))))))</f>
        <v/>
      </c>
    </row>
    <row r="1469" spans="2:15" ht="14.25" customHeight="1" x14ac:dyDescent="0.35">
      <c r="B1469" s="37" t="str">
        <f>IF(Kundendaten!C1470="","",Kundendaten!B1470)</f>
        <v/>
      </c>
      <c r="C1469" s="38" t="str">
        <f>IF(Kundendaten!C1470="","",IF(Kundendaten!C1470="","",Kundendaten!C1470))</f>
        <v/>
      </c>
      <c r="D1469" s="38" t="str">
        <f>IF(Kundendaten!C1470="","",IF(Kundendaten!D1470="","",Kundendaten!D1470))</f>
        <v/>
      </c>
      <c r="E1469" s="38" t="str">
        <f>IF(Kundendaten!C1470="","",IF(Kundendaten!E1470="","",Kundendaten!E1470))</f>
        <v/>
      </c>
      <c r="F1469" s="38" t="str">
        <f>IF(Kundendaten!C1470="","",IF(Kundendaten!F1470="","",Kundendaten!F1470))</f>
        <v/>
      </c>
      <c r="G1469" s="37" t="str">
        <f>IF(Kundendaten!C1470="","",IF(Kundendaten!G1470="","",Kundendaten!G1470))</f>
        <v/>
      </c>
      <c r="H1469" s="38" t="str">
        <f>IF(Kundendaten!C1470="","",IF(Kundendaten!H1470="","",Kundendaten!H1470))</f>
        <v/>
      </c>
      <c r="I1469" s="37" t="str">
        <f>IF(Kundendaten!C1470="","",IF(Kundendaten!I1470="","",IF(OR(UPPER(Kundendaten!I1470)="D",UPPER(Kundendaten!I1470)="DE",UPPER(Kundendaten!I1470)="DEU",UPPER(Kundendaten!I1470)="DEUTSCHLAND",UPPER(Kundendaten!I1470)="GERMANY",UPPER(Kundendaten!I1470)="GER"),"",IFERROR(UPPER(VLOOKUP(UPPER(Kundendaten!I1470),Laendercodes!$A:$B,2,FALSE())),UPPER(Kundendaten!I1470)))))</f>
        <v/>
      </c>
      <c r="J1469" s="59" t="str">
        <f>IF(Kundendaten!C1470="","",Einstellungen!$C$9-Kundendaten!J1470)</f>
        <v/>
      </c>
      <c r="K1469" s="37" t="str">
        <f>IF(Kundendaten!C1470="","",IF(J1469&lt;0,-1,IF(J1469&gt;Einstellungen!$C$11,0,IF(J1469&lt;=Einstellungen!$D$15,5,IF(J1469&lt;=Einstellungen!$D$16,4,IF(J1469&lt;=Einstellungen!$D$17,3,IF(J1469&lt;=Einstellungen!$D$18,2,1)))))))</f>
        <v/>
      </c>
      <c r="L1469" s="37" t="str">
        <f>IF(Kundendaten!C1470="","",IF(J1469&lt;0,-1,IF(J1469&gt;Einstellungen!$C$11,0,IF(Kundendaten!K1470&gt;=Einstellungen!$C$24,5,IF(Kundendaten!K1470&gt;=Einstellungen!$C$25,4,IF(Kundendaten!K1470&gt;=Einstellungen!$C$26,3,IF(Kundendaten!K1470&gt;=Einstellungen!$C$27,2,1)))))))</f>
        <v/>
      </c>
      <c r="M1469" s="37" t="str">
        <f>IF(Kundendaten!C1470="","",IF(J1469&lt;0,-1,IF(J1469&gt;Einstellungen!$C$11,0,IF(Kundendaten!L1470&gt;=Einstellungen!$C$32,5,IF(Kundendaten!L1470&gt;=Einstellungen!$C$33,4,IF(Kundendaten!L1470&gt;=Einstellungen!$C$34,3,IF(Kundendaten!L1470&gt;=Einstellungen!$C$35,2,1)))))))</f>
        <v/>
      </c>
      <c r="N1469" s="37" t="str">
        <f>IF(Kundendaten!C1470="","",IF(K1469=-1,"",IF(K1469=0,0,IF(SUM(Einstellungen!$G$15,Einstellungen!$G$24,Einstellungen!$G$32)&lt;&gt;100,"—",ROUND((K1469*Einstellungen!$G$15+L1469*Einstellungen!$G$24+M1469*Einstellungen!$G$32)/100,1)))))</f>
        <v/>
      </c>
      <c r="O1469" s="37" t="str">
        <f>IF(Kundendaten!C1470="","",IF(K1469=-1,"⚠ Datenfehler",IF(K1469=0,"Inaktiv",IF(SUM(Einstellungen!$G$15,Einstellungen!$G$24,Einstellungen!$G$32)&lt;&gt;100,"—",IF(N1469&gt;=4,"Champion",IF(N1469&gt;=3,"Entwicklung",IF(N1469&gt;=2,"Gefährdet","Abwanderung")))))))</f>
        <v/>
      </c>
    </row>
    <row r="1470" spans="2:15" ht="14.25" customHeight="1" x14ac:dyDescent="0.35">
      <c r="B1470" s="37" t="str">
        <f>IF(Kundendaten!C1471="","",Kundendaten!B1471)</f>
        <v/>
      </c>
      <c r="C1470" s="38" t="str">
        <f>IF(Kundendaten!C1471="","",IF(Kundendaten!C1471="","",Kundendaten!C1471))</f>
        <v/>
      </c>
      <c r="D1470" s="38" t="str">
        <f>IF(Kundendaten!C1471="","",IF(Kundendaten!D1471="","",Kundendaten!D1471))</f>
        <v/>
      </c>
      <c r="E1470" s="38" t="str">
        <f>IF(Kundendaten!C1471="","",IF(Kundendaten!E1471="","",Kundendaten!E1471))</f>
        <v/>
      </c>
      <c r="F1470" s="38" t="str">
        <f>IF(Kundendaten!C1471="","",IF(Kundendaten!F1471="","",Kundendaten!F1471))</f>
        <v/>
      </c>
      <c r="G1470" s="37" t="str">
        <f>IF(Kundendaten!C1471="","",IF(Kundendaten!G1471="","",Kundendaten!G1471))</f>
        <v/>
      </c>
      <c r="H1470" s="38" t="str">
        <f>IF(Kundendaten!C1471="","",IF(Kundendaten!H1471="","",Kundendaten!H1471))</f>
        <v/>
      </c>
      <c r="I1470" s="37" t="str">
        <f>IF(Kundendaten!C1471="","",IF(Kundendaten!I1471="","",IF(OR(UPPER(Kundendaten!I1471)="D",UPPER(Kundendaten!I1471)="DE",UPPER(Kundendaten!I1471)="DEU",UPPER(Kundendaten!I1471)="DEUTSCHLAND",UPPER(Kundendaten!I1471)="GERMANY",UPPER(Kundendaten!I1471)="GER"),"",IFERROR(UPPER(VLOOKUP(UPPER(Kundendaten!I1471),Laendercodes!$A:$B,2,FALSE())),UPPER(Kundendaten!I1471)))))</f>
        <v/>
      </c>
      <c r="J1470" s="59" t="str">
        <f>IF(Kundendaten!C1471="","",Einstellungen!$C$9-Kundendaten!J1471)</f>
        <v/>
      </c>
      <c r="K1470" s="37" t="str">
        <f>IF(Kundendaten!C1471="","",IF(J1470&lt;0,-1,IF(J1470&gt;Einstellungen!$C$11,0,IF(J1470&lt;=Einstellungen!$D$15,5,IF(J1470&lt;=Einstellungen!$D$16,4,IF(J1470&lt;=Einstellungen!$D$17,3,IF(J1470&lt;=Einstellungen!$D$18,2,1)))))))</f>
        <v/>
      </c>
      <c r="L1470" s="37" t="str">
        <f>IF(Kundendaten!C1471="","",IF(J1470&lt;0,-1,IF(J1470&gt;Einstellungen!$C$11,0,IF(Kundendaten!K1471&gt;=Einstellungen!$C$24,5,IF(Kundendaten!K1471&gt;=Einstellungen!$C$25,4,IF(Kundendaten!K1471&gt;=Einstellungen!$C$26,3,IF(Kundendaten!K1471&gt;=Einstellungen!$C$27,2,1)))))))</f>
        <v/>
      </c>
      <c r="M1470" s="37" t="str">
        <f>IF(Kundendaten!C1471="","",IF(J1470&lt;0,-1,IF(J1470&gt;Einstellungen!$C$11,0,IF(Kundendaten!L1471&gt;=Einstellungen!$C$32,5,IF(Kundendaten!L1471&gt;=Einstellungen!$C$33,4,IF(Kundendaten!L1471&gt;=Einstellungen!$C$34,3,IF(Kundendaten!L1471&gt;=Einstellungen!$C$35,2,1)))))))</f>
        <v/>
      </c>
      <c r="N1470" s="37" t="str">
        <f>IF(Kundendaten!C1471="","",IF(K1470=-1,"",IF(K1470=0,0,IF(SUM(Einstellungen!$G$15,Einstellungen!$G$24,Einstellungen!$G$32)&lt;&gt;100,"—",ROUND((K1470*Einstellungen!$G$15+L1470*Einstellungen!$G$24+M1470*Einstellungen!$G$32)/100,1)))))</f>
        <v/>
      </c>
      <c r="O1470" s="37" t="str">
        <f>IF(Kundendaten!C1471="","",IF(K1470=-1,"⚠ Datenfehler",IF(K1470=0,"Inaktiv",IF(SUM(Einstellungen!$G$15,Einstellungen!$G$24,Einstellungen!$G$32)&lt;&gt;100,"—",IF(N1470&gt;=4,"Champion",IF(N1470&gt;=3,"Entwicklung",IF(N1470&gt;=2,"Gefährdet","Abwanderung")))))))</f>
        <v/>
      </c>
    </row>
    <row r="1471" spans="2:15" ht="14.25" customHeight="1" x14ac:dyDescent="0.35">
      <c r="B1471" s="37" t="str">
        <f>IF(Kundendaten!C1472="","",Kundendaten!B1472)</f>
        <v/>
      </c>
      <c r="C1471" s="38" t="str">
        <f>IF(Kundendaten!C1472="","",IF(Kundendaten!C1472="","",Kundendaten!C1472))</f>
        <v/>
      </c>
      <c r="D1471" s="38" t="str">
        <f>IF(Kundendaten!C1472="","",IF(Kundendaten!D1472="","",Kundendaten!D1472))</f>
        <v/>
      </c>
      <c r="E1471" s="38" t="str">
        <f>IF(Kundendaten!C1472="","",IF(Kundendaten!E1472="","",Kundendaten!E1472))</f>
        <v/>
      </c>
      <c r="F1471" s="38" t="str">
        <f>IF(Kundendaten!C1472="","",IF(Kundendaten!F1472="","",Kundendaten!F1472))</f>
        <v/>
      </c>
      <c r="G1471" s="37" t="str">
        <f>IF(Kundendaten!C1472="","",IF(Kundendaten!G1472="","",Kundendaten!G1472))</f>
        <v/>
      </c>
      <c r="H1471" s="38" t="str">
        <f>IF(Kundendaten!C1472="","",IF(Kundendaten!H1472="","",Kundendaten!H1472))</f>
        <v/>
      </c>
      <c r="I1471" s="37" t="str">
        <f>IF(Kundendaten!C1472="","",IF(Kundendaten!I1472="","",IF(OR(UPPER(Kundendaten!I1472)="D",UPPER(Kundendaten!I1472)="DE",UPPER(Kundendaten!I1472)="DEU",UPPER(Kundendaten!I1472)="DEUTSCHLAND",UPPER(Kundendaten!I1472)="GERMANY",UPPER(Kundendaten!I1472)="GER"),"",IFERROR(UPPER(VLOOKUP(UPPER(Kundendaten!I1472),Laendercodes!$A:$B,2,FALSE())),UPPER(Kundendaten!I1472)))))</f>
        <v/>
      </c>
      <c r="J1471" s="59" t="str">
        <f>IF(Kundendaten!C1472="","",Einstellungen!$C$9-Kundendaten!J1472)</f>
        <v/>
      </c>
      <c r="K1471" s="37" t="str">
        <f>IF(Kundendaten!C1472="","",IF(J1471&lt;0,-1,IF(J1471&gt;Einstellungen!$C$11,0,IF(J1471&lt;=Einstellungen!$D$15,5,IF(J1471&lt;=Einstellungen!$D$16,4,IF(J1471&lt;=Einstellungen!$D$17,3,IF(J1471&lt;=Einstellungen!$D$18,2,1)))))))</f>
        <v/>
      </c>
      <c r="L1471" s="37" t="str">
        <f>IF(Kundendaten!C1472="","",IF(J1471&lt;0,-1,IF(J1471&gt;Einstellungen!$C$11,0,IF(Kundendaten!K1472&gt;=Einstellungen!$C$24,5,IF(Kundendaten!K1472&gt;=Einstellungen!$C$25,4,IF(Kundendaten!K1472&gt;=Einstellungen!$C$26,3,IF(Kundendaten!K1472&gt;=Einstellungen!$C$27,2,1)))))))</f>
        <v/>
      </c>
      <c r="M1471" s="37" t="str">
        <f>IF(Kundendaten!C1472="","",IF(J1471&lt;0,-1,IF(J1471&gt;Einstellungen!$C$11,0,IF(Kundendaten!L1472&gt;=Einstellungen!$C$32,5,IF(Kundendaten!L1472&gt;=Einstellungen!$C$33,4,IF(Kundendaten!L1472&gt;=Einstellungen!$C$34,3,IF(Kundendaten!L1472&gt;=Einstellungen!$C$35,2,1)))))))</f>
        <v/>
      </c>
      <c r="N1471" s="37" t="str">
        <f>IF(Kundendaten!C1472="","",IF(K1471=-1,"",IF(K1471=0,0,IF(SUM(Einstellungen!$G$15,Einstellungen!$G$24,Einstellungen!$G$32)&lt;&gt;100,"—",ROUND((K1471*Einstellungen!$G$15+L1471*Einstellungen!$G$24+M1471*Einstellungen!$G$32)/100,1)))))</f>
        <v/>
      </c>
      <c r="O1471" s="37" t="str">
        <f>IF(Kundendaten!C1472="","",IF(K1471=-1,"⚠ Datenfehler",IF(K1471=0,"Inaktiv",IF(SUM(Einstellungen!$G$15,Einstellungen!$G$24,Einstellungen!$G$32)&lt;&gt;100,"—",IF(N1471&gt;=4,"Champion",IF(N1471&gt;=3,"Entwicklung",IF(N1471&gt;=2,"Gefährdet","Abwanderung")))))))</f>
        <v/>
      </c>
    </row>
    <row r="1472" spans="2:15" ht="14.25" customHeight="1" x14ac:dyDescent="0.35">
      <c r="B1472" s="37" t="str">
        <f>IF(Kundendaten!C1473="","",Kundendaten!B1473)</f>
        <v/>
      </c>
      <c r="C1472" s="38" t="str">
        <f>IF(Kundendaten!C1473="","",IF(Kundendaten!C1473="","",Kundendaten!C1473))</f>
        <v/>
      </c>
      <c r="D1472" s="38" t="str">
        <f>IF(Kundendaten!C1473="","",IF(Kundendaten!D1473="","",Kundendaten!D1473))</f>
        <v/>
      </c>
      <c r="E1472" s="38" t="str">
        <f>IF(Kundendaten!C1473="","",IF(Kundendaten!E1473="","",Kundendaten!E1473))</f>
        <v/>
      </c>
      <c r="F1472" s="38" t="str">
        <f>IF(Kundendaten!C1473="","",IF(Kundendaten!F1473="","",Kundendaten!F1473))</f>
        <v/>
      </c>
      <c r="G1472" s="37" t="str">
        <f>IF(Kundendaten!C1473="","",IF(Kundendaten!G1473="","",Kundendaten!G1473))</f>
        <v/>
      </c>
      <c r="H1472" s="38" t="str">
        <f>IF(Kundendaten!C1473="","",IF(Kundendaten!H1473="","",Kundendaten!H1473))</f>
        <v/>
      </c>
      <c r="I1472" s="37" t="str">
        <f>IF(Kundendaten!C1473="","",IF(Kundendaten!I1473="","",IF(OR(UPPER(Kundendaten!I1473)="D",UPPER(Kundendaten!I1473)="DE",UPPER(Kundendaten!I1473)="DEU",UPPER(Kundendaten!I1473)="DEUTSCHLAND",UPPER(Kundendaten!I1473)="GERMANY",UPPER(Kundendaten!I1473)="GER"),"",IFERROR(UPPER(VLOOKUP(UPPER(Kundendaten!I1473),Laendercodes!$A:$B,2,FALSE())),UPPER(Kundendaten!I1473)))))</f>
        <v/>
      </c>
      <c r="J1472" s="59" t="str">
        <f>IF(Kundendaten!C1473="","",Einstellungen!$C$9-Kundendaten!J1473)</f>
        <v/>
      </c>
      <c r="K1472" s="37" t="str">
        <f>IF(Kundendaten!C1473="","",IF(J1472&lt;0,-1,IF(J1472&gt;Einstellungen!$C$11,0,IF(J1472&lt;=Einstellungen!$D$15,5,IF(J1472&lt;=Einstellungen!$D$16,4,IF(J1472&lt;=Einstellungen!$D$17,3,IF(J1472&lt;=Einstellungen!$D$18,2,1)))))))</f>
        <v/>
      </c>
      <c r="L1472" s="37" t="str">
        <f>IF(Kundendaten!C1473="","",IF(J1472&lt;0,-1,IF(J1472&gt;Einstellungen!$C$11,0,IF(Kundendaten!K1473&gt;=Einstellungen!$C$24,5,IF(Kundendaten!K1473&gt;=Einstellungen!$C$25,4,IF(Kundendaten!K1473&gt;=Einstellungen!$C$26,3,IF(Kundendaten!K1473&gt;=Einstellungen!$C$27,2,1)))))))</f>
        <v/>
      </c>
      <c r="M1472" s="37" t="str">
        <f>IF(Kundendaten!C1473="","",IF(J1472&lt;0,-1,IF(J1472&gt;Einstellungen!$C$11,0,IF(Kundendaten!L1473&gt;=Einstellungen!$C$32,5,IF(Kundendaten!L1473&gt;=Einstellungen!$C$33,4,IF(Kundendaten!L1473&gt;=Einstellungen!$C$34,3,IF(Kundendaten!L1473&gt;=Einstellungen!$C$35,2,1)))))))</f>
        <v/>
      </c>
      <c r="N1472" s="37" t="str">
        <f>IF(Kundendaten!C1473="","",IF(K1472=-1,"",IF(K1472=0,0,IF(SUM(Einstellungen!$G$15,Einstellungen!$G$24,Einstellungen!$G$32)&lt;&gt;100,"—",ROUND((K1472*Einstellungen!$G$15+L1472*Einstellungen!$G$24+M1472*Einstellungen!$G$32)/100,1)))))</f>
        <v/>
      </c>
      <c r="O1472" s="37" t="str">
        <f>IF(Kundendaten!C1473="","",IF(K1472=-1,"⚠ Datenfehler",IF(K1472=0,"Inaktiv",IF(SUM(Einstellungen!$G$15,Einstellungen!$G$24,Einstellungen!$G$32)&lt;&gt;100,"—",IF(N1472&gt;=4,"Champion",IF(N1472&gt;=3,"Entwicklung",IF(N1472&gt;=2,"Gefährdet","Abwanderung")))))))</f>
        <v/>
      </c>
    </row>
    <row r="1473" spans="2:15" ht="14.25" customHeight="1" x14ac:dyDescent="0.35">
      <c r="B1473" s="37" t="str">
        <f>IF(Kundendaten!C1474="","",Kundendaten!B1474)</f>
        <v/>
      </c>
      <c r="C1473" s="38" t="str">
        <f>IF(Kundendaten!C1474="","",IF(Kundendaten!C1474="","",Kundendaten!C1474))</f>
        <v/>
      </c>
      <c r="D1473" s="38" t="str">
        <f>IF(Kundendaten!C1474="","",IF(Kundendaten!D1474="","",Kundendaten!D1474))</f>
        <v/>
      </c>
      <c r="E1473" s="38" t="str">
        <f>IF(Kundendaten!C1474="","",IF(Kundendaten!E1474="","",Kundendaten!E1474))</f>
        <v/>
      </c>
      <c r="F1473" s="38" t="str">
        <f>IF(Kundendaten!C1474="","",IF(Kundendaten!F1474="","",Kundendaten!F1474))</f>
        <v/>
      </c>
      <c r="G1473" s="37" t="str">
        <f>IF(Kundendaten!C1474="","",IF(Kundendaten!G1474="","",Kundendaten!G1474))</f>
        <v/>
      </c>
      <c r="H1473" s="38" t="str">
        <f>IF(Kundendaten!C1474="","",IF(Kundendaten!H1474="","",Kundendaten!H1474))</f>
        <v/>
      </c>
      <c r="I1473" s="37" t="str">
        <f>IF(Kundendaten!C1474="","",IF(Kundendaten!I1474="","",IF(OR(UPPER(Kundendaten!I1474)="D",UPPER(Kundendaten!I1474)="DE",UPPER(Kundendaten!I1474)="DEU",UPPER(Kundendaten!I1474)="DEUTSCHLAND",UPPER(Kundendaten!I1474)="GERMANY",UPPER(Kundendaten!I1474)="GER"),"",IFERROR(UPPER(VLOOKUP(UPPER(Kundendaten!I1474),Laendercodes!$A:$B,2,FALSE())),UPPER(Kundendaten!I1474)))))</f>
        <v/>
      </c>
      <c r="J1473" s="59" t="str">
        <f>IF(Kundendaten!C1474="","",Einstellungen!$C$9-Kundendaten!J1474)</f>
        <v/>
      </c>
      <c r="K1473" s="37" t="str">
        <f>IF(Kundendaten!C1474="","",IF(J1473&lt;0,-1,IF(J1473&gt;Einstellungen!$C$11,0,IF(J1473&lt;=Einstellungen!$D$15,5,IF(J1473&lt;=Einstellungen!$D$16,4,IF(J1473&lt;=Einstellungen!$D$17,3,IF(J1473&lt;=Einstellungen!$D$18,2,1)))))))</f>
        <v/>
      </c>
      <c r="L1473" s="37" t="str">
        <f>IF(Kundendaten!C1474="","",IF(J1473&lt;0,-1,IF(J1473&gt;Einstellungen!$C$11,0,IF(Kundendaten!K1474&gt;=Einstellungen!$C$24,5,IF(Kundendaten!K1474&gt;=Einstellungen!$C$25,4,IF(Kundendaten!K1474&gt;=Einstellungen!$C$26,3,IF(Kundendaten!K1474&gt;=Einstellungen!$C$27,2,1)))))))</f>
        <v/>
      </c>
      <c r="M1473" s="37" t="str">
        <f>IF(Kundendaten!C1474="","",IF(J1473&lt;0,-1,IF(J1473&gt;Einstellungen!$C$11,0,IF(Kundendaten!L1474&gt;=Einstellungen!$C$32,5,IF(Kundendaten!L1474&gt;=Einstellungen!$C$33,4,IF(Kundendaten!L1474&gt;=Einstellungen!$C$34,3,IF(Kundendaten!L1474&gt;=Einstellungen!$C$35,2,1)))))))</f>
        <v/>
      </c>
      <c r="N1473" s="37" t="str">
        <f>IF(Kundendaten!C1474="","",IF(K1473=-1,"",IF(K1473=0,0,IF(SUM(Einstellungen!$G$15,Einstellungen!$G$24,Einstellungen!$G$32)&lt;&gt;100,"—",ROUND((K1473*Einstellungen!$G$15+L1473*Einstellungen!$G$24+M1473*Einstellungen!$G$32)/100,1)))))</f>
        <v/>
      </c>
      <c r="O1473" s="37" t="str">
        <f>IF(Kundendaten!C1474="","",IF(K1473=-1,"⚠ Datenfehler",IF(K1473=0,"Inaktiv",IF(SUM(Einstellungen!$G$15,Einstellungen!$G$24,Einstellungen!$G$32)&lt;&gt;100,"—",IF(N1473&gt;=4,"Champion",IF(N1473&gt;=3,"Entwicklung",IF(N1473&gt;=2,"Gefährdet","Abwanderung")))))))</f>
        <v/>
      </c>
    </row>
    <row r="1474" spans="2:15" ht="14.25" customHeight="1" x14ac:dyDescent="0.35">
      <c r="B1474" s="37" t="str">
        <f>IF(Kundendaten!C1475="","",Kundendaten!B1475)</f>
        <v/>
      </c>
      <c r="C1474" s="38" t="str">
        <f>IF(Kundendaten!C1475="","",IF(Kundendaten!C1475="","",Kundendaten!C1475))</f>
        <v/>
      </c>
      <c r="D1474" s="38" t="str">
        <f>IF(Kundendaten!C1475="","",IF(Kundendaten!D1475="","",Kundendaten!D1475))</f>
        <v/>
      </c>
      <c r="E1474" s="38" t="str">
        <f>IF(Kundendaten!C1475="","",IF(Kundendaten!E1475="","",Kundendaten!E1475))</f>
        <v/>
      </c>
      <c r="F1474" s="38" t="str">
        <f>IF(Kundendaten!C1475="","",IF(Kundendaten!F1475="","",Kundendaten!F1475))</f>
        <v/>
      </c>
      <c r="G1474" s="37" t="str">
        <f>IF(Kundendaten!C1475="","",IF(Kundendaten!G1475="","",Kundendaten!G1475))</f>
        <v/>
      </c>
      <c r="H1474" s="38" t="str">
        <f>IF(Kundendaten!C1475="","",IF(Kundendaten!H1475="","",Kundendaten!H1475))</f>
        <v/>
      </c>
      <c r="I1474" s="37" t="str">
        <f>IF(Kundendaten!C1475="","",IF(Kundendaten!I1475="","",IF(OR(UPPER(Kundendaten!I1475)="D",UPPER(Kundendaten!I1475)="DE",UPPER(Kundendaten!I1475)="DEU",UPPER(Kundendaten!I1475)="DEUTSCHLAND",UPPER(Kundendaten!I1475)="GERMANY",UPPER(Kundendaten!I1475)="GER"),"",IFERROR(UPPER(VLOOKUP(UPPER(Kundendaten!I1475),Laendercodes!$A:$B,2,FALSE())),UPPER(Kundendaten!I1475)))))</f>
        <v/>
      </c>
      <c r="J1474" s="59" t="str">
        <f>IF(Kundendaten!C1475="","",Einstellungen!$C$9-Kundendaten!J1475)</f>
        <v/>
      </c>
      <c r="K1474" s="37" t="str">
        <f>IF(Kundendaten!C1475="","",IF(J1474&lt;0,-1,IF(J1474&gt;Einstellungen!$C$11,0,IF(J1474&lt;=Einstellungen!$D$15,5,IF(J1474&lt;=Einstellungen!$D$16,4,IF(J1474&lt;=Einstellungen!$D$17,3,IF(J1474&lt;=Einstellungen!$D$18,2,1)))))))</f>
        <v/>
      </c>
      <c r="L1474" s="37" t="str">
        <f>IF(Kundendaten!C1475="","",IF(J1474&lt;0,-1,IF(J1474&gt;Einstellungen!$C$11,0,IF(Kundendaten!K1475&gt;=Einstellungen!$C$24,5,IF(Kundendaten!K1475&gt;=Einstellungen!$C$25,4,IF(Kundendaten!K1475&gt;=Einstellungen!$C$26,3,IF(Kundendaten!K1475&gt;=Einstellungen!$C$27,2,1)))))))</f>
        <v/>
      </c>
      <c r="M1474" s="37" t="str">
        <f>IF(Kundendaten!C1475="","",IF(J1474&lt;0,-1,IF(J1474&gt;Einstellungen!$C$11,0,IF(Kundendaten!L1475&gt;=Einstellungen!$C$32,5,IF(Kundendaten!L1475&gt;=Einstellungen!$C$33,4,IF(Kundendaten!L1475&gt;=Einstellungen!$C$34,3,IF(Kundendaten!L1475&gt;=Einstellungen!$C$35,2,1)))))))</f>
        <v/>
      </c>
      <c r="N1474" s="37" t="str">
        <f>IF(Kundendaten!C1475="","",IF(K1474=-1,"",IF(K1474=0,0,IF(SUM(Einstellungen!$G$15,Einstellungen!$G$24,Einstellungen!$G$32)&lt;&gt;100,"—",ROUND((K1474*Einstellungen!$G$15+L1474*Einstellungen!$G$24+M1474*Einstellungen!$G$32)/100,1)))))</f>
        <v/>
      </c>
      <c r="O1474" s="37" t="str">
        <f>IF(Kundendaten!C1475="","",IF(K1474=-1,"⚠ Datenfehler",IF(K1474=0,"Inaktiv",IF(SUM(Einstellungen!$G$15,Einstellungen!$G$24,Einstellungen!$G$32)&lt;&gt;100,"—",IF(N1474&gt;=4,"Champion",IF(N1474&gt;=3,"Entwicklung",IF(N1474&gt;=2,"Gefährdet","Abwanderung")))))))</f>
        <v/>
      </c>
    </row>
    <row r="1475" spans="2:15" ht="14.25" customHeight="1" x14ac:dyDescent="0.35">
      <c r="B1475" s="37" t="str">
        <f>IF(Kundendaten!C1476="","",Kundendaten!B1476)</f>
        <v/>
      </c>
      <c r="C1475" s="38" t="str">
        <f>IF(Kundendaten!C1476="","",IF(Kundendaten!C1476="","",Kundendaten!C1476))</f>
        <v/>
      </c>
      <c r="D1475" s="38" t="str">
        <f>IF(Kundendaten!C1476="","",IF(Kundendaten!D1476="","",Kundendaten!D1476))</f>
        <v/>
      </c>
      <c r="E1475" s="38" t="str">
        <f>IF(Kundendaten!C1476="","",IF(Kundendaten!E1476="","",Kundendaten!E1476))</f>
        <v/>
      </c>
      <c r="F1475" s="38" t="str">
        <f>IF(Kundendaten!C1476="","",IF(Kundendaten!F1476="","",Kundendaten!F1476))</f>
        <v/>
      </c>
      <c r="G1475" s="37" t="str">
        <f>IF(Kundendaten!C1476="","",IF(Kundendaten!G1476="","",Kundendaten!G1476))</f>
        <v/>
      </c>
      <c r="H1475" s="38" t="str">
        <f>IF(Kundendaten!C1476="","",IF(Kundendaten!H1476="","",Kundendaten!H1476))</f>
        <v/>
      </c>
      <c r="I1475" s="37" t="str">
        <f>IF(Kundendaten!C1476="","",IF(Kundendaten!I1476="","",IF(OR(UPPER(Kundendaten!I1476)="D",UPPER(Kundendaten!I1476)="DE",UPPER(Kundendaten!I1476)="DEU",UPPER(Kundendaten!I1476)="DEUTSCHLAND",UPPER(Kundendaten!I1476)="GERMANY",UPPER(Kundendaten!I1476)="GER"),"",IFERROR(UPPER(VLOOKUP(UPPER(Kundendaten!I1476),Laendercodes!$A:$B,2,FALSE())),UPPER(Kundendaten!I1476)))))</f>
        <v/>
      </c>
      <c r="J1475" s="59" t="str">
        <f>IF(Kundendaten!C1476="","",Einstellungen!$C$9-Kundendaten!J1476)</f>
        <v/>
      </c>
      <c r="K1475" s="37" t="str">
        <f>IF(Kundendaten!C1476="","",IF(J1475&lt;0,-1,IF(J1475&gt;Einstellungen!$C$11,0,IF(J1475&lt;=Einstellungen!$D$15,5,IF(J1475&lt;=Einstellungen!$D$16,4,IF(J1475&lt;=Einstellungen!$D$17,3,IF(J1475&lt;=Einstellungen!$D$18,2,1)))))))</f>
        <v/>
      </c>
      <c r="L1475" s="37" t="str">
        <f>IF(Kundendaten!C1476="","",IF(J1475&lt;0,-1,IF(J1475&gt;Einstellungen!$C$11,0,IF(Kundendaten!K1476&gt;=Einstellungen!$C$24,5,IF(Kundendaten!K1476&gt;=Einstellungen!$C$25,4,IF(Kundendaten!K1476&gt;=Einstellungen!$C$26,3,IF(Kundendaten!K1476&gt;=Einstellungen!$C$27,2,1)))))))</f>
        <v/>
      </c>
      <c r="M1475" s="37" t="str">
        <f>IF(Kundendaten!C1476="","",IF(J1475&lt;0,-1,IF(J1475&gt;Einstellungen!$C$11,0,IF(Kundendaten!L1476&gt;=Einstellungen!$C$32,5,IF(Kundendaten!L1476&gt;=Einstellungen!$C$33,4,IF(Kundendaten!L1476&gt;=Einstellungen!$C$34,3,IF(Kundendaten!L1476&gt;=Einstellungen!$C$35,2,1)))))))</f>
        <v/>
      </c>
      <c r="N1475" s="37" t="str">
        <f>IF(Kundendaten!C1476="","",IF(K1475=-1,"",IF(K1475=0,0,IF(SUM(Einstellungen!$G$15,Einstellungen!$G$24,Einstellungen!$G$32)&lt;&gt;100,"—",ROUND((K1475*Einstellungen!$G$15+L1475*Einstellungen!$G$24+M1475*Einstellungen!$G$32)/100,1)))))</f>
        <v/>
      </c>
      <c r="O1475" s="37" t="str">
        <f>IF(Kundendaten!C1476="","",IF(K1475=-1,"⚠ Datenfehler",IF(K1475=0,"Inaktiv",IF(SUM(Einstellungen!$G$15,Einstellungen!$G$24,Einstellungen!$G$32)&lt;&gt;100,"—",IF(N1475&gt;=4,"Champion",IF(N1475&gt;=3,"Entwicklung",IF(N1475&gt;=2,"Gefährdet","Abwanderung")))))))</f>
        <v/>
      </c>
    </row>
    <row r="1476" spans="2:15" ht="14.25" customHeight="1" x14ac:dyDescent="0.35">
      <c r="B1476" s="37" t="str">
        <f>IF(Kundendaten!C1477="","",Kundendaten!B1477)</f>
        <v/>
      </c>
      <c r="C1476" s="38" t="str">
        <f>IF(Kundendaten!C1477="","",IF(Kundendaten!C1477="","",Kundendaten!C1477))</f>
        <v/>
      </c>
      <c r="D1476" s="38" t="str">
        <f>IF(Kundendaten!C1477="","",IF(Kundendaten!D1477="","",Kundendaten!D1477))</f>
        <v/>
      </c>
      <c r="E1476" s="38" t="str">
        <f>IF(Kundendaten!C1477="","",IF(Kundendaten!E1477="","",Kundendaten!E1477))</f>
        <v/>
      </c>
      <c r="F1476" s="38" t="str">
        <f>IF(Kundendaten!C1477="","",IF(Kundendaten!F1477="","",Kundendaten!F1477))</f>
        <v/>
      </c>
      <c r="G1476" s="37" t="str">
        <f>IF(Kundendaten!C1477="","",IF(Kundendaten!G1477="","",Kundendaten!G1477))</f>
        <v/>
      </c>
      <c r="H1476" s="38" t="str">
        <f>IF(Kundendaten!C1477="","",IF(Kundendaten!H1477="","",Kundendaten!H1477))</f>
        <v/>
      </c>
      <c r="I1476" s="37" t="str">
        <f>IF(Kundendaten!C1477="","",IF(Kundendaten!I1477="","",IF(OR(UPPER(Kundendaten!I1477)="D",UPPER(Kundendaten!I1477)="DE",UPPER(Kundendaten!I1477)="DEU",UPPER(Kundendaten!I1477)="DEUTSCHLAND",UPPER(Kundendaten!I1477)="GERMANY",UPPER(Kundendaten!I1477)="GER"),"",IFERROR(UPPER(VLOOKUP(UPPER(Kundendaten!I1477),Laendercodes!$A:$B,2,FALSE())),UPPER(Kundendaten!I1477)))))</f>
        <v/>
      </c>
      <c r="J1476" s="59" t="str">
        <f>IF(Kundendaten!C1477="","",Einstellungen!$C$9-Kundendaten!J1477)</f>
        <v/>
      </c>
      <c r="K1476" s="37" t="str">
        <f>IF(Kundendaten!C1477="","",IF(J1476&lt;0,-1,IF(J1476&gt;Einstellungen!$C$11,0,IF(J1476&lt;=Einstellungen!$D$15,5,IF(J1476&lt;=Einstellungen!$D$16,4,IF(J1476&lt;=Einstellungen!$D$17,3,IF(J1476&lt;=Einstellungen!$D$18,2,1)))))))</f>
        <v/>
      </c>
      <c r="L1476" s="37" t="str">
        <f>IF(Kundendaten!C1477="","",IF(J1476&lt;0,-1,IF(J1476&gt;Einstellungen!$C$11,0,IF(Kundendaten!K1477&gt;=Einstellungen!$C$24,5,IF(Kundendaten!K1477&gt;=Einstellungen!$C$25,4,IF(Kundendaten!K1477&gt;=Einstellungen!$C$26,3,IF(Kundendaten!K1477&gt;=Einstellungen!$C$27,2,1)))))))</f>
        <v/>
      </c>
      <c r="M1476" s="37" t="str">
        <f>IF(Kundendaten!C1477="","",IF(J1476&lt;0,-1,IF(J1476&gt;Einstellungen!$C$11,0,IF(Kundendaten!L1477&gt;=Einstellungen!$C$32,5,IF(Kundendaten!L1477&gt;=Einstellungen!$C$33,4,IF(Kundendaten!L1477&gt;=Einstellungen!$C$34,3,IF(Kundendaten!L1477&gt;=Einstellungen!$C$35,2,1)))))))</f>
        <v/>
      </c>
      <c r="N1476" s="37" t="str">
        <f>IF(Kundendaten!C1477="","",IF(K1476=-1,"",IF(K1476=0,0,IF(SUM(Einstellungen!$G$15,Einstellungen!$G$24,Einstellungen!$G$32)&lt;&gt;100,"—",ROUND((K1476*Einstellungen!$G$15+L1476*Einstellungen!$G$24+M1476*Einstellungen!$G$32)/100,1)))))</f>
        <v/>
      </c>
      <c r="O1476" s="37" t="str">
        <f>IF(Kundendaten!C1477="","",IF(K1476=-1,"⚠ Datenfehler",IF(K1476=0,"Inaktiv",IF(SUM(Einstellungen!$G$15,Einstellungen!$G$24,Einstellungen!$G$32)&lt;&gt;100,"—",IF(N1476&gt;=4,"Champion",IF(N1476&gt;=3,"Entwicklung",IF(N1476&gt;=2,"Gefährdet","Abwanderung")))))))</f>
        <v/>
      </c>
    </row>
    <row r="1477" spans="2:15" ht="14.25" customHeight="1" x14ac:dyDescent="0.35">
      <c r="B1477" s="37" t="str">
        <f>IF(Kundendaten!C1478="","",Kundendaten!B1478)</f>
        <v/>
      </c>
      <c r="C1477" s="38" t="str">
        <f>IF(Kundendaten!C1478="","",IF(Kundendaten!C1478="","",Kundendaten!C1478))</f>
        <v/>
      </c>
      <c r="D1477" s="38" t="str">
        <f>IF(Kundendaten!C1478="","",IF(Kundendaten!D1478="","",Kundendaten!D1478))</f>
        <v/>
      </c>
      <c r="E1477" s="38" t="str">
        <f>IF(Kundendaten!C1478="","",IF(Kundendaten!E1478="","",Kundendaten!E1478))</f>
        <v/>
      </c>
      <c r="F1477" s="38" t="str">
        <f>IF(Kundendaten!C1478="","",IF(Kundendaten!F1478="","",Kundendaten!F1478))</f>
        <v/>
      </c>
      <c r="G1477" s="37" t="str">
        <f>IF(Kundendaten!C1478="","",IF(Kundendaten!G1478="","",Kundendaten!G1478))</f>
        <v/>
      </c>
      <c r="H1477" s="38" t="str">
        <f>IF(Kundendaten!C1478="","",IF(Kundendaten!H1478="","",Kundendaten!H1478))</f>
        <v/>
      </c>
      <c r="I1477" s="37" t="str">
        <f>IF(Kundendaten!C1478="","",IF(Kundendaten!I1478="","",IF(OR(UPPER(Kundendaten!I1478)="D",UPPER(Kundendaten!I1478)="DE",UPPER(Kundendaten!I1478)="DEU",UPPER(Kundendaten!I1478)="DEUTSCHLAND",UPPER(Kundendaten!I1478)="GERMANY",UPPER(Kundendaten!I1478)="GER"),"",IFERROR(UPPER(VLOOKUP(UPPER(Kundendaten!I1478),Laendercodes!$A:$B,2,FALSE())),UPPER(Kundendaten!I1478)))))</f>
        <v/>
      </c>
      <c r="J1477" s="59" t="str">
        <f>IF(Kundendaten!C1478="","",Einstellungen!$C$9-Kundendaten!J1478)</f>
        <v/>
      </c>
      <c r="K1477" s="37" t="str">
        <f>IF(Kundendaten!C1478="","",IF(J1477&lt;0,-1,IF(J1477&gt;Einstellungen!$C$11,0,IF(J1477&lt;=Einstellungen!$D$15,5,IF(J1477&lt;=Einstellungen!$D$16,4,IF(J1477&lt;=Einstellungen!$D$17,3,IF(J1477&lt;=Einstellungen!$D$18,2,1)))))))</f>
        <v/>
      </c>
      <c r="L1477" s="37" t="str">
        <f>IF(Kundendaten!C1478="","",IF(J1477&lt;0,-1,IF(J1477&gt;Einstellungen!$C$11,0,IF(Kundendaten!K1478&gt;=Einstellungen!$C$24,5,IF(Kundendaten!K1478&gt;=Einstellungen!$C$25,4,IF(Kundendaten!K1478&gt;=Einstellungen!$C$26,3,IF(Kundendaten!K1478&gt;=Einstellungen!$C$27,2,1)))))))</f>
        <v/>
      </c>
      <c r="M1477" s="37" t="str">
        <f>IF(Kundendaten!C1478="","",IF(J1477&lt;0,-1,IF(J1477&gt;Einstellungen!$C$11,0,IF(Kundendaten!L1478&gt;=Einstellungen!$C$32,5,IF(Kundendaten!L1478&gt;=Einstellungen!$C$33,4,IF(Kundendaten!L1478&gt;=Einstellungen!$C$34,3,IF(Kundendaten!L1478&gt;=Einstellungen!$C$35,2,1)))))))</f>
        <v/>
      </c>
      <c r="N1477" s="37" t="str">
        <f>IF(Kundendaten!C1478="","",IF(K1477=-1,"",IF(K1477=0,0,IF(SUM(Einstellungen!$G$15,Einstellungen!$G$24,Einstellungen!$G$32)&lt;&gt;100,"—",ROUND((K1477*Einstellungen!$G$15+L1477*Einstellungen!$G$24+M1477*Einstellungen!$G$32)/100,1)))))</f>
        <v/>
      </c>
      <c r="O1477" s="37" t="str">
        <f>IF(Kundendaten!C1478="","",IF(K1477=-1,"⚠ Datenfehler",IF(K1477=0,"Inaktiv",IF(SUM(Einstellungen!$G$15,Einstellungen!$G$24,Einstellungen!$G$32)&lt;&gt;100,"—",IF(N1477&gt;=4,"Champion",IF(N1477&gt;=3,"Entwicklung",IF(N1477&gt;=2,"Gefährdet","Abwanderung")))))))</f>
        <v/>
      </c>
    </row>
    <row r="1478" spans="2:15" ht="14.25" customHeight="1" x14ac:dyDescent="0.35">
      <c r="B1478" s="37" t="str">
        <f>IF(Kundendaten!C1479="","",Kundendaten!B1479)</f>
        <v/>
      </c>
      <c r="C1478" s="38" t="str">
        <f>IF(Kundendaten!C1479="","",IF(Kundendaten!C1479="","",Kundendaten!C1479))</f>
        <v/>
      </c>
      <c r="D1478" s="38" t="str">
        <f>IF(Kundendaten!C1479="","",IF(Kundendaten!D1479="","",Kundendaten!D1479))</f>
        <v/>
      </c>
      <c r="E1478" s="38" t="str">
        <f>IF(Kundendaten!C1479="","",IF(Kundendaten!E1479="","",Kundendaten!E1479))</f>
        <v/>
      </c>
      <c r="F1478" s="38" t="str">
        <f>IF(Kundendaten!C1479="","",IF(Kundendaten!F1479="","",Kundendaten!F1479))</f>
        <v/>
      </c>
      <c r="G1478" s="37" t="str">
        <f>IF(Kundendaten!C1479="","",IF(Kundendaten!G1479="","",Kundendaten!G1479))</f>
        <v/>
      </c>
      <c r="H1478" s="38" t="str">
        <f>IF(Kundendaten!C1479="","",IF(Kundendaten!H1479="","",Kundendaten!H1479))</f>
        <v/>
      </c>
      <c r="I1478" s="37" t="str">
        <f>IF(Kundendaten!C1479="","",IF(Kundendaten!I1479="","",IF(OR(UPPER(Kundendaten!I1479)="D",UPPER(Kundendaten!I1479)="DE",UPPER(Kundendaten!I1479)="DEU",UPPER(Kundendaten!I1479)="DEUTSCHLAND",UPPER(Kundendaten!I1479)="GERMANY",UPPER(Kundendaten!I1479)="GER"),"",IFERROR(UPPER(VLOOKUP(UPPER(Kundendaten!I1479),Laendercodes!$A:$B,2,FALSE())),UPPER(Kundendaten!I1479)))))</f>
        <v/>
      </c>
      <c r="J1478" s="59" t="str">
        <f>IF(Kundendaten!C1479="","",Einstellungen!$C$9-Kundendaten!J1479)</f>
        <v/>
      </c>
      <c r="K1478" s="37" t="str">
        <f>IF(Kundendaten!C1479="","",IF(J1478&lt;0,-1,IF(J1478&gt;Einstellungen!$C$11,0,IF(J1478&lt;=Einstellungen!$D$15,5,IF(J1478&lt;=Einstellungen!$D$16,4,IF(J1478&lt;=Einstellungen!$D$17,3,IF(J1478&lt;=Einstellungen!$D$18,2,1)))))))</f>
        <v/>
      </c>
      <c r="L1478" s="37" t="str">
        <f>IF(Kundendaten!C1479="","",IF(J1478&lt;0,-1,IF(J1478&gt;Einstellungen!$C$11,0,IF(Kundendaten!K1479&gt;=Einstellungen!$C$24,5,IF(Kundendaten!K1479&gt;=Einstellungen!$C$25,4,IF(Kundendaten!K1479&gt;=Einstellungen!$C$26,3,IF(Kundendaten!K1479&gt;=Einstellungen!$C$27,2,1)))))))</f>
        <v/>
      </c>
      <c r="M1478" s="37" t="str">
        <f>IF(Kundendaten!C1479="","",IF(J1478&lt;0,-1,IF(J1478&gt;Einstellungen!$C$11,0,IF(Kundendaten!L1479&gt;=Einstellungen!$C$32,5,IF(Kundendaten!L1479&gt;=Einstellungen!$C$33,4,IF(Kundendaten!L1479&gt;=Einstellungen!$C$34,3,IF(Kundendaten!L1479&gt;=Einstellungen!$C$35,2,1)))))))</f>
        <v/>
      </c>
      <c r="N1478" s="37" t="str">
        <f>IF(Kundendaten!C1479="","",IF(K1478=-1,"",IF(K1478=0,0,IF(SUM(Einstellungen!$G$15,Einstellungen!$G$24,Einstellungen!$G$32)&lt;&gt;100,"—",ROUND((K1478*Einstellungen!$G$15+L1478*Einstellungen!$G$24+M1478*Einstellungen!$G$32)/100,1)))))</f>
        <v/>
      </c>
      <c r="O1478" s="37" t="str">
        <f>IF(Kundendaten!C1479="","",IF(K1478=-1,"⚠ Datenfehler",IF(K1478=0,"Inaktiv",IF(SUM(Einstellungen!$G$15,Einstellungen!$G$24,Einstellungen!$G$32)&lt;&gt;100,"—",IF(N1478&gt;=4,"Champion",IF(N1478&gt;=3,"Entwicklung",IF(N1478&gt;=2,"Gefährdet","Abwanderung")))))))</f>
        <v/>
      </c>
    </row>
    <row r="1479" spans="2:15" ht="14.25" customHeight="1" x14ac:dyDescent="0.35">
      <c r="B1479" s="37" t="str">
        <f>IF(Kundendaten!C1480="","",Kundendaten!B1480)</f>
        <v/>
      </c>
      <c r="C1479" s="38" t="str">
        <f>IF(Kundendaten!C1480="","",IF(Kundendaten!C1480="","",Kundendaten!C1480))</f>
        <v/>
      </c>
      <c r="D1479" s="38" t="str">
        <f>IF(Kundendaten!C1480="","",IF(Kundendaten!D1480="","",Kundendaten!D1480))</f>
        <v/>
      </c>
      <c r="E1479" s="38" t="str">
        <f>IF(Kundendaten!C1480="","",IF(Kundendaten!E1480="","",Kundendaten!E1480))</f>
        <v/>
      </c>
      <c r="F1479" s="38" t="str">
        <f>IF(Kundendaten!C1480="","",IF(Kundendaten!F1480="","",Kundendaten!F1480))</f>
        <v/>
      </c>
      <c r="G1479" s="37" t="str">
        <f>IF(Kundendaten!C1480="","",IF(Kundendaten!G1480="","",Kundendaten!G1480))</f>
        <v/>
      </c>
      <c r="H1479" s="38" t="str">
        <f>IF(Kundendaten!C1480="","",IF(Kundendaten!H1480="","",Kundendaten!H1480))</f>
        <v/>
      </c>
      <c r="I1479" s="37" t="str">
        <f>IF(Kundendaten!C1480="","",IF(Kundendaten!I1480="","",IF(OR(UPPER(Kundendaten!I1480)="D",UPPER(Kundendaten!I1480)="DE",UPPER(Kundendaten!I1480)="DEU",UPPER(Kundendaten!I1480)="DEUTSCHLAND",UPPER(Kundendaten!I1480)="GERMANY",UPPER(Kundendaten!I1480)="GER"),"",IFERROR(UPPER(VLOOKUP(UPPER(Kundendaten!I1480),Laendercodes!$A:$B,2,FALSE())),UPPER(Kundendaten!I1480)))))</f>
        <v/>
      </c>
      <c r="J1479" s="59" t="str">
        <f>IF(Kundendaten!C1480="","",Einstellungen!$C$9-Kundendaten!J1480)</f>
        <v/>
      </c>
      <c r="K1479" s="37" t="str">
        <f>IF(Kundendaten!C1480="","",IF(J1479&lt;0,-1,IF(J1479&gt;Einstellungen!$C$11,0,IF(J1479&lt;=Einstellungen!$D$15,5,IF(J1479&lt;=Einstellungen!$D$16,4,IF(J1479&lt;=Einstellungen!$D$17,3,IF(J1479&lt;=Einstellungen!$D$18,2,1)))))))</f>
        <v/>
      </c>
      <c r="L1479" s="37" t="str">
        <f>IF(Kundendaten!C1480="","",IF(J1479&lt;0,-1,IF(J1479&gt;Einstellungen!$C$11,0,IF(Kundendaten!K1480&gt;=Einstellungen!$C$24,5,IF(Kundendaten!K1480&gt;=Einstellungen!$C$25,4,IF(Kundendaten!K1480&gt;=Einstellungen!$C$26,3,IF(Kundendaten!K1480&gt;=Einstellungen!$C$27,2,1)))))))</f>
        <v/>
      </c>
      <c r="M1479" s="37" t="str">
        <f>IF(Kundendaten!C1480="","",IF(J1479&lt;0,-1,IF(J1479&gt;Einstellungen!$C$11,0,IF(Kundendaten!L1480&gt;=Einstellungen!$C$32,5,IF(Kundendaten!L1480&gt;=Einstellungen!$C$33,4,IF(Kundendaten!L1480&gt;=Einstellungen!$C$34,3,IF(Kundendaten!L1480&gt;=Einstellungen!$C$35,2,1)))))))</f>
        <v/>
      </c>
      <c r="N1479" s="37" t="str">
        <f>IF(Kundendaten!C1480="","",IF(K1479=-1,"",IF(K1479=0,0,IF(SUM(Einstellungen!$G$15,Einstellungen!$G$24,Einstellungen!$G$32)&lt;&gt;100,"—",ROUND((K1479*Einstellungen!$G$15+L1479*Einstellungen!$G$24+M1479*Einstellungen!$G$32)/100,1)))))</f>
        <v/>
      </c>
      <c r="O1479" s="37" t="str">
        <f>IF(Kundendaten!C1480="","",IF(K1479=-1,"⚠ Datenfehler",IF(K1479=0,"Inaktiv",IF(SUM(Einstellungen!$G$15,Einstellungen!$G$24,Einstellungen!$G$32)&lt;&gt;100,"—",IF(N1479&gt;=4,"Champion",IF(N1479&gt;=3,"Entwicklung",IF(N1479&gt;=2,"Gefährdet","Abwanderung")))))))</f>
        <v/>
      </c>
    </row>
    <row r="1480" spans="2:15" ht="14.25" customHeight="1" x14ac:dyDescent="0.35">
      <c r="B1480" s="37" t="str">
        <f>IF(Kundendaten!C1481="","",Kundendaten!B1481)</f>
        <v/>
      </c>
      <c r="C1480" s="38" t="str">
        <f>IF(Kundendaten!C1481="","",IF(Kundendaten!C1481="","",Kundendaten!C1481))</f>
        <v/>
      </c>
      <c r="D1480" s="38" t="str">
        <f>IF(Kundendaten!C1481="","",IF(Kundendaten!D1481="","",Kundendaten!D1481))</f>
        <v/>
      </c>
      <c r="E1480" s="38" t="str">
        <f>IF(Kundendaten!C1481="","",IF(Kundendaten!E1481="","",Kundendaten!E1481))</f>
        <v/>
      </c>
      <c r="F1480" s="38" t="str">
        <f>IF(Kundendaten!C1481="","",IF(Kundendaten!F1481="","",Kundendaten!F1481))</f>
        <v/>
      </c>
      <c r="G1480" s="37" t="str">
        <f>IF(Kundendaten!C1481="","",IF(Kundendaten!G1481="","",Kundendaten!G1481))</f>
        <v/>
      </c>
      <c r="H1480" s="38" t="str">
        <f>IF(Kundendaten!C1481="","",IF(Kundendaten!H1481="","",Kundendaten!H1481))</f>
        <v/>
      </c>
      <c r="I1480" s="37" t="str">
        <f>IF(Kundendaten!C1481="","",IF(Kundendaten!I1481="","",IF(OR(UPPER(Kundendaten!I1481)="D",UPPER(Kundendaten!I1481)="DE",UPPER(Kundendaten!I1481)="DEU",UPPER(Kundendaten!I1481)="DEUTSCHLAND",UPPER(Kundendaten!I1481)="GERMANY",UPPER(Kundendaten!I1481)="GER"),"",IFERROR(UPPER(VLOOKUP(UPPER(Kundendaten!I1481),Laendercodes!$A:$B,2,FALSE())),UPPER(Kundendaten!I1481)))))</f>
        <v/>
      </c>
      <c r="J1480" s="59" t="str">
        <f>IF(Kundendaten!C1481="","",Einstellungen!$C$9-Kundendaten!J1481)</f>
        <v/>
      </c>
      <c r="K1480" s="37" t="str">
        <f>IF(Kundendaten!C1481="","",IF(J1480&lt;0,-1,IF(J1480&gt;Einstellungen!$C$11,0,IF(J1480&lt;=Einstellungen!$D$15,5,IF(J1480&lt;=Einstellungen!$D$16,4,IF(J1480&lt;=Einstellungen!$D$17,3,IF(J1480&lt;=Einstellungen!$D$18,2,1)))))))</f>
        <v/>
      </c>
      <c r="L1480" s="37" t="str">
        <f>IF(Kundendaten!C1481="","",IF(J1480&lt;0,-1,IF(J1480&gt;Einstellungen!$C$11,0,IF(Kundendaten!K1481&gt;=Einstellungen!$C$24,5,IF(Kundendaten!K1481&gt;=Einstellungen!$C$25,4,IF(Kundendaten!K1481&gt;=Einstellungen!$C$26,3,IF(Kundendaten!K1481&gt;=Einstellungen!$C$27,2,1)))))))</f>
        <v/>
      </c>
      <c r="M1480" s="37" t="str">
        <f>IF(Kundendaten!C1481="","",IF(J1480&lt;0,-1,IF(J1480&gt;Einstellungen!$C$11,0,IF(Kundendaten!L1481&gt;=Einstellungen!$C$32,5,IF(Kundendaten!L1481&gt;=Einstellungen!$C$33,4,IF(Kundendaten!L1481&gt;=Einstellungen!$C$34,3,IF(Kundendaten!L1481&gt;=Einstellungen!$C$35,2,1)))))))</f>
        <v/>
      </c>
      <c r="N1480" s="37" t="str">
        <f>IF(Kundendaten!C1481="","",IF(K1480=-1,"",IF(K1480=0,0,IF(SUM(Einstellungen!$G$15,Einstellungen!$G$24,Einstellungen!$G$32)&lt;&gt;100,"—",ROUND((K1480*Einstellungen!$G$15+L1480*Einstellungen!$G$24+M1480*Einstellungen!$G$32)/100,1)))))</f>
        <v/>
      </c>
      <c r="O1480" s="37" t="str">
        <f>IF(Kundendaten!C1481="","",IF(K1480=-1,"⚠ Datenfehler",IF(K1480=0,"Inaktiv",IF(SUM(Einstellungen!$G$15,Einstellungen!$G$24,Einstellungen!$G$32)&lt;&gt;100,"—",IF(N1480&gt;=4,"Champion",IF(N1480&gt;=3,"Entwicklung",IF(N1480&gt;=2,"Gefährdet","Abwanderung")))))))</f>
        <v/>
      </c>
    </row>
    <row r="1481" spans="2:15" ht="14.25" customHeight="1" x14ac:dyDescent="0.35">
      <c r="B1481" s="37" t="str">
        <f>IF(Kundendaten!C1482="","",Kundendaten!B1482)</f>
        <v/>
      </c>
      <c r="C1481" s="38" t="str">
        <f>IF(Kundendaten!C1482="","",IF(Kundendaten!C1482="","",Kundendaten!C1482))</f>
        <v/>
      </c>
      <c r="D1481" s="38" t="str">
        <f>IF(Kundendaten!C1482="","",IF(Kundendaten!D1482="","",Kundendaten!D1482))</f>
        <v/>
      </c>
      <c r="E1481" s="38" t="str">
        <f>IF(Kundendaten!C1482="","",IF(Kundendaten!E1482="","",Kundendaten!E1482))</f>
        <v/>
      </c>
      <c r="F1481" s="38" t="str">
        <f>IF(Kundendaten!C1482="","",IF(Kundendaten!F1482="","",Kundendaten!F1482))</f>
        <v/>
      </c>
      <c r="G1481" s="37" t="str">
        <f>IF(Kundendaten!C1482="","",IF(Kundendaten!G1482="","",Kundendaten!G1482))</f>
        <v/>
      </c>
      <c r="H1481" s="38" t="str">
        <f>IF(Kundendaten!C1482="","",IF(Kundendaten!H1482="","",Kundendaten!H1482))</f>
        <v/>
      </c>
      <c r="I1481" s="37" t="str">
        <f>IF(Kundendaten!C1482="","",IF(Kundendaten!I1482="","",IF(OR(UPPER(Kundendaten!I1482)="D",UPPER(Kundendaten!I1482)="DE",UPPER(Kundendaten!I1482)="DEU",UPPER(Kundendaten!I1482)="DEUTSCHLAND",UPPER(Kundendaten!I1482)="GERMANY",UPPER(Kundendaten!I1482)="GER"),"",IFERROR(UPPER(VLOOKUP(UPPER(Kundendaten!I1482),Laendercodes!$A:$B,2,FALSE())),UPPER(Kundendaten!I1482)))))</f>
        <v/>
      </c>
      <c r="J1481" s="59" t="str">
        <f>IF(Kundendaten!C1482="","",Einstellungen!$C$9-Kundendaten!J1482)</f>
        <v/>
      </c>
      <c r="K1481" s="37" t="str">
        <f>IF(Kundendaten!C1482="","",IF(J1481&lt;0,-1,IF(J1481&gt;Einstellungen!$C$11,0,IF(J1481&lt;=Einstellungen!$D$15,5,IF(J1481&lt;=Einstellungen!$D$16,4,IF(J1481&lt;=Einstellungen!$D$17,3,IF(J1481&lt;=Einstellungen!$D$18,2,1)))))))</f>
        <v/>
      </c>
      <c r="L1481" s="37" t="str">
        <f>IF(Kundendaten!C1482="","",IF(J1481&lt;0,-1,IF(J1481&gt;Einstellungen!$C$11,0,IF(Kundendaten!K1482&gt;=Einstellungen!$C$24,5,IF(Kundendaten!K1482&gt;=Einstellungen!$C$25,4,IF(Kundendaten!K1482&gt;=Einstellungen!$C$26,3,IF(Kundendaten!K1482&gt;=Einstellungen!$C$27,2,1)))))))</f>
        <v/>
      </c>
      <c r="M1481" s="37" t="str">
        <f>IF(Kundendaten!C1482="","",IF(J1481&lt;0,-1,IF(J1481&gt;Einstellungen!$C$11,0,IF(Kundendaten!L1482&gt;=Einstellungen!$C$32,5,IF(Kundendaten!L1482&gt;=Einstellungen!$C$33,4,IF(Kundendaten!L1482&gt;=Einstellungen!$C$34,3,IF(Kundendaten!L1482&gt;=Einstellungen!$C$35,2,1)))))))</f>
        <v/>
      </c>
      <c r="N1481" s="37" t="str">
        <f>IF(Kundendaten!C1482="","",IF(K1481=-1,"",IF(K1481=0,0,IF(SUM(Einstellungen!$G$15,Einstellungen!$G$24,Einstellungen!$G$32)&lt;&gt;100,"—",ROUND((K1481*Einstellungen!$G$15+L1481*Einstellungen!$G$24+M1481*Einstellungen!$G$32)/100,1)))))</f>
        <v/>
      </c>
      <c r="O1481" s="37" t="str">
        <f>IF(Kundendaten!C1482="","",IF(K1481=-1,"⚠ Datenfehler",IF(K1481=0,"Inaktiv",IF(SUM(Einstellungen!$G$15,Einstellungen!$G$24,Einstellungen!$G$32)&lt;&gt;100,"—",IF(N1481&gt;=4,"Champion",IF(N1481&gt;=3,"Entwicklung",IF(N1481&gt;=2,"Gefährdet","Abwanderung")))))))</f>
        <v/>
      </c>
    </row>
    <row r="1482" spans="2:15" ht="14.25" customHeight="1" x14ac:dyDescent="0.35">
      <c r="B1482" s="37" t="str">
        <f>IF(Kundendaten!C1483="","",Kundendaten!B1483)</f>
        <v/>
      </c>
      <c r="C1482" s="38" t="str">
        <f>IF(Kundendaten!C1483="","",IF(Kundendaten!C1483="","",Kundendaten!C1483))</f>
        <v/>
      </c>
      <c r="D1482" s="38" t="str">
        <f>IF(Kundendaten!C1483="","",IF(Kundendaten!D1483="","",Kundendaten!D1483))</f>
        <v/>
      </c>
      <c r="E1482" s="38" t="str">
        <f>IF(Kundendaten!C1483="","",IF(Kundendaten!E1483="","",Kundendaten!E1483))</f>
        <v/>
      </c>
      <c r="F1482" s="38" t="str">
        <f>IF(Kundendaten!C1483="","",IF(Kundendaten!F1483="","",Kundendaten!F1483))</f>
        <v/>
      </c>
      <c r="G1482" s="37" t="str">
        <f>IF(Kundendaten!C1483="","",IF(Kundendaten!G1483="","",Kundendaten!G1483))</f>
        <v/>
      </c>
      <c r="H1482" s="38" t="str">
        <f>IF(Kundendaten!C1483="","",IF(Kundendaten!H1483="","",Kundendaten!H1483))</f>
        <v/>
      </c>
      <c r="I1482" s="37" t="str">
        <f>IF(Kundendaten!C1483="","",IF(Kundendaten!I1483="","",IF(OR(UPPER(Kundendaten!I1483)="D",UPPER(Kundendaten!I1483)="DE",UPPER(Kundendaten!I1483)="DEU",UPPER(Kundendaten!I1483)="DEUTSCHLAND",UPPER(Kundendaten!I1483)="GERMANY",UPPER(Kundendaten!I1483)="GER"),"",IFERROR(UPPER(VLOOKUP(UPPER(Kundendaten!I1483),Laendercodes!$A:$B,2,FALSE())),UPPER(Kundendaten!I1483)))))</f>
        <v/>
      </c>
      <c r="J1482" s="59" t="str">
        <f>IF(Kundendaten!C1483="","",Einstellungen!$C$9-Kundendaten!J1483)</f>
        <v/>
      </c>
      <c r="K1482" s="37" t="str">
        <f>IF(Kundendaten!C1483="","",IF(J1482&lt;0,-1,IF(J1482&gt;Einstellungen!$C$11,0,IF(J1482&lt;=Einstellungen!$D$15,5,IF(J1482&lt;=Einstellungen!$D$16,4,IF(J1482&lt;=Einstellungen!$D$17,3,IF(J1482&lt;=Einstellungen!$D$18,2,1)))))))</f>
        <v/>
      </c>
      <c r="L1482" s="37" t="str">
        <f>IF(Kundendaten!C1483="","",IF(J1482&lt;0,-1,IF(J1482&gt;Einstellungen!$C$11,0,IF(Kundendaten!K1483&gt;=Einstellungen!$C$24,5,IF(Kundendaten!K1483&gt;=Einstellungen!$C$25,4,IF(Kundendaten!K1483&gt;=Einstellungen!$C$26,3,IF(Kundendaten!K1483&gt;=Einstellungen!$C$27,2,1)))))))</f>
        <v/>
      </c>
      <c r="M1482" s="37" t="str">
        <f>IF(Kundendaten!C1483="","",IF(J1482&lt;0,-1,IF(J1482&gt;Einstellungen!$C$11,0,IF(Kundendaten!L1483&gt;=Einstellungen!$C$32,5,IF(Kundendaten!L1483&gt;=Einstellungen!$C$33,4,IF(Kundendaten!L1483&gt;=Einstellungen!$C$34,3,IF(Kundendaten!L1483&gt;=Einstellungen!$C$35,2,1)))))))</f>
        <v/>
      </c>
      <c r="N1482" s="37" t="str">
        <f>IF(Kundendaten!C1483="","",IF(K1482=-1,"",IF(K1482=0,0,IF(SUM(Einstellungen!$G$15,Einstellungen!$G$24,Einstellungen!$G$32)&lt;&gt;100,"—",ROUND((K1482*Einstellungen!$G$15+L1482*Einstellungen!$G$24+M1482*Einstellungen!$G$32)/100,1)))))</f>
        <v/>
      </c>
      <c r="O1482" s="37" t="str">
        <f>IF(Kundendaten!C1483="","",IF(K1482=-1,"⚠ Datenfehler",IF(K1482=0,"Inaktiv",IF(SUM(Einstellungen!$G$15,Einstellungen!$G$24,Einstellungen!$G$32)&lt;&gt;100,"—",IF(N1482&gt;=4,"Champion",IF(N1482&gt;=3,"Entwicklung",IF(N1482&gt;=2,"Gefährdet","Abwanderung")))))))</f>
        <v/>
      </c>
    </row>
    <row r="1483" spans="2:15" ht="14.25" customHeight="1" x14ac:dyDescent="0.35">
      <c r="B1483" s="37" t="str">
        <f>IF(Kundendaten!C1484="","",Kundendaten!B1484)</f>
        <v/>
      </c>
      <c r="C1483" s="38" t="str">
        <f>IF(Kundendaten!C1484="","",IF(Kundendaten!C1484="","",Kundendaten!C1484))</f>
        <v/>
      </c>
      <c r="D1483" s="38" t="str">
        <f>IF(Kundendaten!C1484="","",IF(Kundendaten!D1484="","",Kundendaten!D1484))</f>
        <v/>
      </c>
      <c r="E1483" s="38" t="str">
        <f>IF(Kundendaten!C1484="","",IF(Kundendaten!E1484="","",Kundendaten!E1484))</f>
        <v/>
      </c>
      <c r="F1483" s="38" t="str">
        <f>IF(Kundendaten!C1484="","",IF(Kundendaten!F1484="","",Kundendaten!F1484))</f>
        <v/>
      </c>
      <c r="G1483" s="37" t="str">
        <f>IF(Kundendaten!C1484="","",IF(Kundendaten!G1484="","",Kundendaten!G1484))</f>
        <v/>
      </c>
      <c r="H1483" s="38" t="str">
        <f>IF(Kundendaten!C1484="","",IF(Kundendaten!H1484="","",Kundendaten!H1484))</f>
        <v/>
      </c>
      <c r="I1483" s="37" t="str">
        <f>IF(Kundendaten!C1484="","",IF(Kundendaten!I1484="","",IF(OR(UPPER(Kundendaten!I1484)="D",UPPER(Kundendaten!I1484)="DE",UPPER(Kundendaten!I1484)="DEU",UPPER(Kundendaten!I1484)="DEUTSCHLAND",UPPER(Kundendaten!I1484)="GERMANY",UPPER(Kundendaten!I1484)="GER"),"",IFERROR(UPPER(VLOOKUP(UPPER(Kundendaten!I1484),Laendercodes!$A:$B,2,FALSE())),UPPER(Kundendaten!I1484)))))</f>
        <v/>
      </c>
      <c r="J1483" s="59" t="str">
        <f>IF(Kundendaten!C1484="","",Einstellungen!$C$9-Kundendaten!J1484)</f>
        <v/>
      </c>
      <c r="K1483" s="37" t="str">
        <f>IF(Kundendaten!C1484="","",IF(J1483&lt;0,-1,IF(J1483&gt;Einstellungen!$C$11,0,IF(J1483&lt;=Einstellungen!$D$15,5,IF(J1483&lt;=Einstellungen!$D$16,4,IF(J1483&lt;=Einstellungen!$D$17,3,IF(J1483&lt;=Einstellungen!$D$18,2,1)))))))</f>
        <v/>
      </c>
      <c r="L1483" s="37" t="str">
        <f>IF(Kundendaten!C1484="","",IF(J1483&lt;0,-1,IF(J1483&gt;Einstellungen!$C$11,0,IF(Kundendaten!K1484&gt;=Einstellungen!$C$24,5,IF(Kundendaten!K1484&gt;=Einstellungen!$C$25,4,IF(Kundendaten!K1484&gt;=Einstellungen!$C$26,3,IF(Kundendaten!K1484&gt;=Einstellungen!$C$27,2,1)))))))</f>
        <v/>
      </c>
      <c r="M1483" s="37" t="str">
        <f>IF(Kundendaten!C1484="","",IF(J1483&lt;0,-1,IF(J1483&gt;Einstellungen!$C$11,0,IF(Kundendaten!L1484&gt;=Einstellungen!$C$32,5,IF(Kundendaten!L1484&gt;=Einstellungen!$C$33,4,IF(Kundendaten!L1484&gt;=Einstellungen!$C$34,3,IF(Kundendaten!L1484&gt;=Einstellungen!$C$35,2,1)))))))</f>
        <v/>
      </c>
      <c r="N1483" s="37" t="str">
        <f>IF(Kundendaten!C1484="","",IF(K1483=-1,"",IF(K1483=0,0,IF(SUM(Einstellungen!$G$15,Einstellungen!$G$24,Einstellungen!$G$32)&lt;&gt;100,"—",ROUND((K1483*Einstellungen!$G$15+L1483*Einstellungen!$G$24+M1483*Einstellungen!$G$32)/100,1)))))</f>
        <v/>
      </c>
      <c r="O1483" s="37" t="str">
        <f>IF(Kundendaten!C1484="","",IF(K1483=-1,"⚠ Datenfehler",IF(K1483=0,"Inaktiv",IF(SUM(Einstellungen!$G$15,Einstellungen!$G$24,Einstellungen!$G$32)&lt;&gt;100,"—",IF(N1483&gt;=4,"Champion",IF(N1483&gt;=3,"Entwicklung",IF(N1483&gt;=2,"Gefährdet","Abwanderung")))))))</f>
        <v/>
      </c>
    </row>
    <row r="1484" spans="2:15" ht="14.25" customHeight="1" x14ac:dyDescent="0.35">
      <c r="B1484" s="37" t="str">
        <f>IF(Kundendaten!C1485="","",Kundendaten!B1485)</f>
        <v/>
      </c>
      <c r="C1484" s="38" t="str">
        <f>IF(Kundendaten!C1485="","",IF(Kundendaten!C1485="","",Kundendaten!C1485))</f>
        <v/>
      </c>
      <c r="D1484" s="38" t="str">
        <f>IF(Kundendaten!C1485="","",IF(Kundendaten!D1485="","",Kundendaten!D1485))</f>
        <v/>
      </c>
      <c r="E1484" s="38" t="str">
        <f>IF(Kundendaten!C1485="","",IF(Kundendaten!E1485="","",Kundendaten!E1485))</f>
        <v/>
      </c>
      <c r="F1484" s="38" t="str">
        <f>IF(Kundendaten!C1485="","",IF(Kundendaten!F1485="","",Kundendaten!F1485))</f>
        <v/>
      </c>
      <c r="G1484" s="37" t="str">
        <f>IF(Kundendaten!C1485="","",IF(Kundendaten!G1485="","",Kundendaten!G1485))</f>
        <v/>
      </c>
      <c r="H1484" s="38" t="str">
        <f>IF(Kundendaten!C1485="","",IF(Kundendaten!H1485="","",Kundendaten!H1485))</f>
        <v/>
      </c>
      <c r="I1484" s="37" t="str">
        <f>IF(Kundendaten!C1485="","",IF(Kundendaten!I1485="","",IF(OR(UPPER(Kundendaten!I1485)="D",UPPER(Kundendaten!I1485)="DE",UPPER(Kundendaten!I1485)="DEU",UPPER(Kundendaten!I1485)="DEUTSCHLAND",UPPER(Kundendaten!I1485)="GERMANY",UPPER(Kundendaten!I1485)="GER"),"",IFERROR(UPPER(VLOOKUP(UPPER(Kundendaten!I1485),Laendercodes!$A:$B,2,FALSE())),UPPER(Kundendaten!I1485)))))</f>
        <v/>
      </c>
      <c r="J1484" s="59" t="str">
        <f>IF(Kundendaten!C1485="","",Einstellungen!$C$9-Kundendaten!J1485)</f>
        <v/>
      </c>
      <c r="K1484" s="37" t="str">
        <f>IF(Kundendaten!C1485="","",IF(J1484&lt;0,-1,IF(J1484&gt;Einstellungen!$C$11,0,IF(J1484&lt;=Einstellungen!$D$15,5,IF(J1484&lt;=Einstellungen!$D$16,4,IF(J1484&lt;=Einstellungen!$D$17,3,IF(J1484&lt;=Einstellungen!$D$18,2,1)))))))</f>
        <v/>
      </c>
      <c r="L1484" s="37" t="str">
        <f>IF(Kundendaten!C1485="","",IF(J1484&lt;0,-1,IF(J1484&gt;Einstellungen!$C$11,0,IF(Kundendaten!K1485&gt;=Einstellungen!$C$24,5,IF(Kundendaten!K1485&gt;=Einstellungen!$C$25,4,IF(Kundendaten!K1485&gt;=Einstellungen!$C$26,3,IF(Kundendaten!K1485&gt;=Einstellungen!$C$27,2,1)))))))</f>
        <v/>
      </c>
      <c r="M1484" s="37" t="str">
        <f>IF(Kundendaten!C1485="","",IF(J1484&lt;0,-1,IF(J1484&gt;Einstellungen!$C$11,0,IF(Kundendaten!L1485&gt;=Einstellungen!$C$32,5,IF(Kundendaten!L1485&gt;=Einstellungen!$C$33,4,IF(Kundendaten!L1485&gt;=Einstellungen!$C$34,3,IF(Kundendaten!L1485&gt;=Einstellungen!$C$35,2,1)))))))</f>
        <v/>
      </c>
      <c r="N1484" s="37" t="str">
        <f>IF(Kundendaten!C1485="","",IF(K1484=-1,"",IF(K1484=0,0,IF(SUM(Einstellungen!$G$15,Einstellungen!$G$24,Einstellungen!$G$32)&lt;&gt;100,"—",ROUND((K1484*Einstellungen!$G$15+L1484*Einstellungen!$G$24+M1484*Einstellungen!$G$32)/100,1)))))</f>
        <v/>
      </c>
      <c r="O1484" s="37" t="str">
        <f>IF(Kundendaten!C1485="","",IF(K1484=-1,"⚠ Datenfehler",IF(K1484=0,"Inaktiv",IF(SUM(Einstellungen!$G$15,Einstellungen!$G$24,Einstellungen!$G$32)&lt;&gt;100,"—",IF(N1484&gt;=4,"Champion",IF(N1484&gt;=3,"Entwicklung",IF(N1484&gt;=2,"Gefährdet","Abwanderung")))))))</f>
        <v/>
      </c>
    </row>
    <row r="1485" spans="2:15" ht="14.25" customHeight="1" x14ac:dyDescent="0.35">
      <c r="B1485" s="37" t="str">
        <f>IF(Kundendaten!C1486="","",Kundendaten!B1486)</f>
        <v/>
      </c>
      <c r="C1485" s="38" t="str">
        <f>IF(Kundendaten!C1486="","",IF(Kundendaten!C1486="","",Kundendaten!C1486))</f>
        <v/>
      </c>
      <c r="D1485" s="38" t="str">
        <f>IF(Kundendaten!C1486="","",IF(Kundendaten!D1486="","",Kundendaten!D1486))</f>
        <v/>
      </c>
      <c r="E1485" s="38" t="str">
        <f>IF(Kundendaten!C1486="","",IF(Kundendaten!E1486="","",Kundendaten!E1486))</f>
        <v/>
      </c>
      <c r="F1485" s="38" t="str">
        <f>IF(Kundendaten!C1486="","",IF(Kundendaten!F1486="","",Kundendaten!F1486))</f>
        <v/>
      </c>
      <c r="G1485" s="37" t="str">
        <f>IF(Kundendaten!C1486="","",IF(Kundendaten!G1486="","",Kundendaten!G1486))</f>
        <v/>
      </c>
      <c r="H1485" s="38" t="str">
        <f>IF(Kundendaten!C1486="","",IF(Kundendaten!H1486="","",Kundendaten!H1486))</f>
        <v/>
      </c>
      <c r="I1485" s="37" t="str">
        <f>IF(Kundendaten!C1486="","",IF(Kundendaten!I1486="","",IF(OR(UPPER(Kundendaten!I1486)="D",UPPER(Kundendaten!I1486)="DE",UPPER(Kundendaten!I1486)="DEU",UPPER(Kundendaten!I1486)="DEUTSCHLAND",UPPER(Kundendaten!I1486)="GERMANY",UPPER(Kundendaten!I1486)="GER"),"",IFERROR(UPPER(VLOOKUP(UPPER(Kundendaten!I1486),Laendercodes!$A:$B,2,FALSE())),UPPER(Kundendaten!I1486)))))</f>
        <v/>
      </c>
      <c r="J1485" s="59" t="str">
        <f>IF(Kundendaten!C1486="","",Einstellungen!$C$9-Kundendaten!J1486)</f>
        <v/>
      </c>
      <c r="K1485" s="37" t="str">
        <f>IF(Kundendaten!C1486="","",IF(J1485&lt;0,-1,IF(J1485&gt;Einstellungen!$C$11,0,IF(J1485&lt;=Einstellungen!$D$15,5,IF(J1485&lt;=Einstellungen!$D$16,4,IF(J1485&lt;=Einstellungen!$D$17,3,IF(J1485&lt;=Einstellungen!$D$18,2,1)))))))</f>
        <v/>
      </c>
      <c r="L1485" s="37" t="str">
        <f>IF(Kundendaten!C1486="","",IF(J1485&lt;0,-1,IF(J1485&gt;Einstellungen!$C$11,0,IF(Kundendaten!K1486&gt;=Einstellungen!$C$24,5,IF(Kundendaten!K1486&gt;=Einstellungen!$C$25,4,IF(Kundendaten!K1486&gt;=Einstellungen!$C$26,3,IF(Kundendaten!K1486&gt;=Einstellungen!$C$27,2,1)))))))</f>
        <v/>
      </c>
      <c r="M1485" s="37" t="str">
        <f>IF(Kundendaten!C1486="","",IF(J1485&lt;0,-1,IF(J1485&gt;Einstellungen!$C$11,0,IF(Kundendaten!L1486&gt;=Einstellungen!$C$32,5,IF(Kundendaten!L1486&gt;=Einstellungen!$C$33,4,IF(Kundendaten!L1486&gt;=Einstellungen!$C$34,3,IF(Kundendaten!L1486&gt;=Einstellungen!$C$35,2,1)))))))</f>
        <v/>
      </c>
      <c r="N1485" s="37" t="str">
        <f>IF(Kundendaten!C1486="","",IF(K1485=-1,"",IF(K1485=0,0,IF(SUM(Einstellungen!$G$15,Einstellungen!$G$24,Einstellungen!$G$32)&lt;&gt;100,"—",ROUND((K1485*Einstellungen!$G$15+L1485*Einstellungen!$G$24+M1485*Einstellungen!$G$32)/100,1)))))</f>
        <v/>
      </c>
      <c r="O1485" s="37" t="str">
        <f>IF(Kundendaten!C1486="","",IF(K1485=-1,"⚠ Datenfehler",IF(K1485=0,"Inaktiv",IF(SUM(Einstellungen!$G$15,Einstellungen!$G$24,Einstellungen!$G$32)&lt;&gt;100,"—",IF(N1485&gt;=4,"Champion",IF(N1485&gt;=3,"Entwicklung",IF(N1485&gt;=2,"Gefährdet","Abwanderung")))))))</f>
        <v/>
      </c>
    </row>
    <row r="1486" spans="2:15" ht="14.25" customHeight="1" x14ac:dyDescent="0.35">
      <c r="B1486" s="37" t="str">
        <f>IF(Kundendaten!C1487="","",Kundendaten!B1487)</f>
        <v/>
      </c>
      <c r="C1486" s="38" t="str">
        <f>IF(Kundendaten!C1487="","",IF(Kundendaten!C1487="","",Kundendaten!C1487))</f>
        <v/>
      </c>
      <c r="D1486" s="38" t="str">
        <f>IF(Kundendaten!C1487="","",IF(Kundendaten!D1487="","",Kundendaten!D1487))</f>
        <v/>
      </c>
      <c r="E1486" s="38" t="str">
        <f>IF(Kundendaten!C1487="","",IF(Kundendaten!E1487="","",Kundendaten!E1487))</f>
        <v/>
      </c>
      <c r="F1486" s="38" t="str">
        <f>IF(Kundendaten!C1487="","",IF(Kundendaten!F1487="","",Kundendaten!F1487))</f>
        <v/>
      </c>
      <c r="G1486" s="37" t="str">
        <f>IF(Kundendaten!C1487="","",IF(Kundendaten!G1487="","",Kundendaten!G1487))</f>
        <v/>
      </c>
      <c r="H1486" s="38" t="str">
        <f>IF(Kundendaten!C1487="","",IF(Kundendaten!H1487="","",Kundendaten!H1487))</f>
        <v/>
      </c>
      <c r="I1486" s="37" t="str">
        <f>IF(Kundendaten!C1487="","",IF(Kundendaten!I1487="","",IF(OR(UPPER(Kundendaten!I1487)="D",UPPER(Kundendaten!I1487)="DE",UPPER(Kundendaten!I1487)="DEU",UPPER(Kundendaten!I1487)="DEUTSCHLAND",UPPER(Kundendaten!I1487)="GERMANY",UPPER(Kundendaten!I1487)="GER"),"",IFERROR(UPPER(VLOOKUP(UPPER(Kundendaten!I1487),Laendercodes!$A:$B,2,FALSE())),UPPER(Kundendaten!I1487)))))</f>
        <v/>
      </c>
      <c r="J1486" s="59" t="str">
        <f>IF(Kundendaten!C1487="","",Einstellungen!$C$9-Kundendaten!J1487)</f>
        <v/>
      </c>
      <c r="K1486" s="37" t="str">
        <f>IF(Kundendaten!C1487="","",IF(J1486&lt;0,-1,IF(J1486&gt;Einstellungen!$C$11,0,IF(J1486&lt;=Einstellungen!$D$15,5,IF(J1486&lt;=Einstellungen!$D$16,4,IF(J1486&lt;=Einstellungen!$D$17,3,IF(J1486&lt;=Einstellungen!$D$18,2,1)))))))</f>
        <v/>
      </c>
      <c r="L1486" s="37" t="str">
        <f>IF(Kundendaten!C1487="","",IF(J1486&lt;0,-1,IF(J1486&gt;Einstellungen!$C$11,0,IF(Kundendaten!K1487&gt;=Einstellungen!$C$24,5,IF(Kundendaten!K1487&gt;=Einstellungen!$C$25,4,IF(Kundendaten!K1487&gt;=Einstellungen!$C$26,3,IF(Kundendaten!K1487&gt;=Einstellungen!$C$27,2,1)))))))</f>
        <v/>
      </c>
      <c r="M1486" s="37" t="str">
        <f>IF(Kundendaten!C1487="","",IF(J1486&lt;0,-1,IF(J1486&gt;Einstellungen!$C$11,0,IF(Kundendaten!L1487&gt;=Einstellungen!$C$32,5,IF(Kundendaten!L1487&gt;=Einstellungen!$C$33,4,IF(Kundendaten!L1487&gt;=Einstellungen!$C$34,3,IF(Kundendaten!L1487&gt;=Einstellungen!$C$35,2,1)))))))</f>
        <v/>
      </c>
      <c r="N1486" s="37" t="str">
        <f>IF(Kundendaten!C1487="","",IF(K1486=-1,"",IF(K1486=0,0,IF(SUM(Einstellungen!$G$15,Einstellungen!$G$24,Einstellungen!$G$32)&lt;&gt;100,"—",ROUND((K1486*Einstellungen!$G$15+L1486*Einstellungen!$G$24+M1486*Einstellungen!$G$32)/100,1)))))</f>
        <v/>
      </c>
      <c r="O1486" s="37" t="str">
        <f>IF(Kundendaten!C1487="","",IF(K1486=-1,"⚠ Datenfehler",IF(K1486=0,"Inaktiv",IF(SUM(Einstellungen!$G$15,Einstellungen!$G$24,Einstellungen!$G$32)&lt;&gt;100,"—",IF(N1486&gt;=4,"Champion",IF(N1486&gt;=3,"Entwicklung",IF(N1486&gt;=2,"Gefährdet","Abwanderung")))))))</f>
        <v/>
      </c>
    </row>
    <row r="1487" spans="2:15" ht="14.25" customHeight="1" x14ac:dyDescent="0.35">
      <c r="B1487" s="37" t="str">
        <f>IF(Kundendaten!C1488="","",Kundendaten!B1488)</f>
        <v/>
      </c>
      <c r="C1487" s="38" t="str">
        <f>IF(Kundendaten!C1488="","",IF(Kundendaten!C1488="","",Kundendaten!C1488))</f>
        <v/>
      </c>
      <c r="D1487" s="38" t="str">
        <f>IF(Kundendaten!C1488="","",IF(Kundendaten!D1488="","",Kundendaten!D1488))</f>
        <v/>
      </c>
      <c r="E1487" s="38" t="str">
        <f>IF(Kundendaten!C1488="","",IF(Kundendaten!E1488="","",Kundendaten!E1488))</f>
        <v/>
      </c>
      <c r="F1487" s="38" t="str">
        <f>IF(Kundendaten!C1488="","",IF(Kundendaten!F1488="","",Kundendaten!F1488))</f>
        <v/>
      </c>
      <c r="G1487" s="37" t="str">
        <f>IF(Kundendaten!C1488="","",IF(Kundendaten!G1488="","",Kundendaten!G1488))</f>
        <v/>
      </c>
      <c r="H1487" s="38" t="str">
        <f>IF(Kundendaten!C1488="","",IF(Kundendaten!H1488="","",Kundendaten!H1488))</f>
        <v/>
      </c>
      <c r="I1487" s="37" t="str">
        <f>IF(Kundendaten!C1488="","",IF(Kundendaten!I1488="","",IF(OR(UPPER(Kundendaten!I1488)="D",UPPER(Kundendaten!I1488)="DE",UPPER(Kundendaten!I1488)="DEU",UPPER(Kundendaten!I1488)="DEUTSCHLAND",UPPER(Kundendaten!I1488)="GERMANY",UPPER(Kundendaten!I1488)="GER"),"",IFERROR(UPPER(VLOOKUP(UPPER(Kundendaten!I1488),Laendercodes!$A:$B,2,FALSE())),UPPER(Kundendaten!I1488)))))</f>
        <v/>
      </c>
      <c r="J1487" s="59" t="str">
        <f>IF(Kundendaten!C1488="","",Einstellungen!$C$9-Kundendaten!J1488)</f>
        <v/>
      </c>
      <c r="K1487" s="37" t="str">
        <f>IF(Kundendaten!C1488="","",IF(J1487&lt;0,-1,IF(J1487&gt;Einstellungen!$C$11,0,IF(J1487&lt;=Einstellungen!$D$15,5,IF(J1487&lt;=Einstellungen!$D$16,4,IF(J1487&lt;=Einstellungen!$D$17,3,IF(J1487&lt;=Einstellungen!$D$18,2,1)))))))</f>
        <v/>
      </c>
      <c r="L1487" s="37" t="str">
        <f>IF(Kundendaten!C1488="","",IF(J1487&lt;0,-1,IF(J1487&gt;Einstellungen!$C$11,0,IF(Kundendaten!K1488&gt;=Einstellungen!$C$24,5,IF(Kundendaten!K1488&gt;=Einstellungen!$C$25,4,IF(Kundendaten!K1488&gt;=Einstellungen!$C$26,3,IF(Kundendaten!K1488&gt;=Einstellungen!$C$27,2,1)))))))</f>
        <v/>
      </c>
      <c r="M1487" s="37" t="str">
        <f>IF(Kundendaten!C1488="","",IF(J1487&lt;0,-1,IF(J1487&gt;Einstellungen!$C$11,0,IF(Kundendaten!L1488&gt;=Einstellungen!$C$32,5,IF(Kundendaten!L1488&gt;=Einstellungen!$C$33,4,IF(Kundendaten!L1488&gt;=Einstellungen!$C$34,3,IF(Kundendaten!L1488&gt;=Einstellungen!$C$35,2,1)))))))</f>
        <v/>
      </c>
      <c r="N1487" s="37" t="str">
        <f>IF(Kundendaten!C1488="","",IF(K1487=-1,"",IF(K1487=0,0,IF(SUM(Einstellungen!$G$15,Einstellungen!$G$24,Einstellungen!$G$32)&lt;&gt;100,"—",ROUND((K1487*Einstellungen!$G$15+L1487*Einstellungen!$G$24+M1487*Einstellungen!$G$32)/100,1)))))</f>
        <v/>
      </c>
      <c r="O1487" s="37" t="str">
        <f>IF(Kundendaten!C1488="","",IF(K1487=-1,"⚠ Datenfehler",IF(K1487=0,"Inaktiv",IF(SUM(Einstellungen!$G$15,Einstellungen!$G$24,Einstellungen!$G$32)&lt;&gt;100,"—",IF(N1487&gt;=4,"Champion",IF(N1487&gt;=3,"Entwicklung",IF(N1487&gt;=2,"Gefährdet","Abwanderung")))))))</f>
        <v/>
      </c>
    </row>
    <row r="1488" spans="2:15" ht="14.25" customHeight="1" x14ac:dyDescent="0.35">
      <c r="B1488" s="37" t="str">
        <f>IF(Kundendaten!C1489="","",Kundendaten!B1489)</f>
        <v/>
      </c>
      <c r="C1488" s="38" t="str">
        <f>IF(Kundendaten!C1489="","",IF(Kundendaten!C1489="","",Kundendaten!C1489))</f>
        <v/>
      </c>
      <c r="D1488" s="38" t="str">
        <f>IF(Kundendaten!C1489="","",IF(Kundendaten!D1489="","",Kundendaten!D1489))</f>
        <v/>
      </c>
      <c r="E1488" s="38" t="str">
        <f>IF(Kundendaten!C1489="","",IF(Kundendaten!E1489="","",Kundendaten!E1489))</f>
        <v/>
      </c>
      <c r="F1488" s="38" t="str">
        <f>IF(Kundendaten!C1489="","",IF(Kundendaten!F1489="","",Kundendaten!F1489))</f>
        <v/>
      </c>
      <c r="G1488" s="37" t="str">
        <f>IF(Kundendaten!C1489="","",IF(Kundendaten!G1489="","",Kundendaten!G1489))</f>
        <v/>
      </c>
      <c r="H1488" s="38" t="str">
        <f>IF(Kundendaten!C1489="","",IF(Kundendaten!H1489="","",Kundendaten!H1489))</f>
        <v/>
      </c>
      <c r="I1488" s="37" t="str">
        <f>IF(Kundendaten!C1489="","",IF(Kundendaten!I1489="","",IF(OR(UPPER(Kundendaten!I1489)="D",UPPER(Kundendaten!I1489)="DE",UPPER(Kundendaten!I1489)="DEU",UPPER(Kundendaten!I1489)="DEUTSCHLAND",UPPER(Kundendaten!I1489)="GERMANY",UPPER(Kundendaten!I1489)="GER"),"",IFERROR(UPPER(VLOOKUP(UPPER(Kundendaten!I1489),Laendercodes!$A:$B,2,FALSE())),UPPER(Kundendaten!I1489)))))</f>
        <v/>
      </c>
      <c r="J1488" s="59" t="str">
        <f>IF(Kundendaten!C1489="","",Einstellungen!$C$9-Kundendaten!J1489)</f>
        <v/>
      </c>
      <c r="K1488" s="37" t="str">
        <f>IF(Kundendaten!C1489="","",IF(J1488&lt;0,-1,IF(J1488&gt;Einstellungen!$C$11,0,IF(J1488&lt;=Einstellungen!$D$15,5,IF(J1488&lt;=Einstellungen!$D$16,4,IF(J1488&lt;=Einstellungen!$D$17,3,IF(J1488&lt;=Einstellungen!$D$18,2,1)))))))</f>
        <v/>
      </c>
      <c r="L1488" s="37" t="str">
        <f>IF(Kundendaten!C1489="","",IF(J1488&lt;0,-1,IF(J1488&gt;Einstellungen!$C$11,0,IF(Kundendaten!K1489&gt;=Einstellungen!$C$24,5,IF(Kundendaten!K1489&gt;=Einstellungen!$C$25,4,IF(Kundendaten!K1489&gt;=Einstellungen!$C$26,3,IF(Kundendaten!K1489&gt;=Einstellungen!$C$27,2,1)))))))</f>
        <v/>
      </c>
      <c r="M1488" s="37" t="str">
        <f>IF(Kundendaten!C1489="","",IF(J1488&lt;0,-1,IF(J1488&gt;Einstellungen!$C$11,0,IF(Kundendaten!L1489&gt;=Einstellungen!$C$32,5,IF(Kundendaten!L1489&gt;=Einstellungen!$C$33,4,IF(Kundendaten!L1489&gt;=Einstellungen!$C$34,3,IF(Kundendaten!L1489&gt;=Einstellungen!$C$35,2,1)))))))</f>
        <v/>
      </c>
      <c r="N1488" s="37" t="str">
        <f>IF(Kundendaten!C1489="","",IF(K1488=-1,"",IF(K1488=0,0,IF(SUM(Einstellungen!$G$15,Einstellungen!$G$24,Einstellungen!$G$32)&lt;&gt;100,"—",ROUND((K1488*Einstellungen!$G$15+L1488*Einstellungen!$G$24+M1488*Einstellungen!$G$32)/100,1)))))</f>
        <v/>
      </c>
      <c r="O1488" s="37" t="str">
        <f>IF(Kundendaten!C1489="","",IF(K1488=-1,"⚠ Datenfehler",IF(K1488=0,"Inaktiv",IF(SUM(Einstellungen!$G$15,Einstellungen!$G$24,Einstellungen!$G$32)&lt;&gt;100,"—",IF(N1488&gt;=4,"Champion",IF(N1488&gt;=3,"Entwicklung",IF(N1488&gt;=2,"Gefährdet","Abwanderung")))))))</f>
        <v/>
      </c>
    </row>
    <row r="1489" spans="2:15" ht="14.25" customHeight="1" x14ac:dyDescent="0.35">
      <c r="B1489" s="37" t="str">
        <f>IF(Kundendaten!C1490="","",Kundendaten!B1490)</f>
        <v/>
      </c>
      <c r="C1489" s="38" t="str">
        <f>IF(Kundendaten!C1490="","",IF(Kundendaten!C1490="","",Kundendaten!C1490))</f>
        <v/>
      </c>
      <c r="D1489" s="38" t="str">
        <f>IF(Kundendaten!C1490="","",IF(Kundendaten!D1490="","",Kundendaten!D1490))</f>
        <v/>
      </c>
      <c r="E1489" s="38" t="str">
        <f>IF(Kundendaten!C1490="","",IF(Kundendaten!E1490="","",Kundendaten!E1490))</f>
        <v/>
      </c>
      <c r="F1489" s="38" t="str">
        <f>IF(Kundendaten!C1490="","",IF(Kundendaten!F1490="","",Kundendaten!F1490))</f>
        <v/>
      </c>
      <c r="G1489" s="37" t="str">
        <f>IF(Kundendaten!C1490="","",IF(Kundendaten!G1490="","",Kundendaten!G1490))</f>
        <v/>
      </c>
      <c r="H1489" s="38" t="str">
        <f>IF(Kundendaten!C1490="","",IF(Kundendaten!H1490="","",Kundendaten!H1490))</f>
        <v/>
      </c>
      <c r="I1489" s="37" t="str">
        <f>IF(Kundendaten!C1490="","",IF(Kundendaten!I1490="","",IF(OR(UPPER(Kundendaten!I1490)="D",UPPER(Kundendaten!I1490)="DE",UPPER(Kundendaten!I1490)="DEU",UPPER(Kundendaten!I1490)="DEUTSCHLAND",UPPER(Kundendaten!I1490)="GERMANY",UPPER(Kundendaten!I1490)="GER"),"",IFERROR(UPPER(VLOOKUP(UPPER(Kundendaten!I1490),Laendercodes!$A:$B,2,FALSE())),UPPER(Kundendaten!I1490)))))</f>
        <v/>
      </c>
      <c r="J1489" s="59" t="str">
        <f>IF(Kundendaten!C1490="","",Einstellungen!$C$9-Kundendaten!J1490)</f>
        <v/>
      </c>
      <c r="K1489" s="37" t="str">
        <f>IF(Kundendaten!C1490="","",IF(J1489&lt;0,-1,IF(J1489&gt;Einstellungen!$C$11,0,IF(J1489&lt;=Einstellungen!$D$15,5,IF(J1489&lt;=Einstellungen!$D$16,4,IF(J1489&lt;=Einstellungen!$D$17,3,IF(J1489&lt;=Einstellungen!$D$18,2,1)))))))</f>
        <v/>
      </c>
      <c r="L1489" s="37" t="str">
        <f>IF(Kundendaten!C1490="","",IF(J1489&lt;0,-1,IF(J1489&gt;Einstellungen!$C$11,0,IF(Kundendaten!K1490&gt;=Einstellungen!$C$24,5,IF(Kundendaten!K1490&gt;=Einstellungen!$C$25,4,IF(Kundendaten!K1490&gt;=Einstellungen!$C$26,3,IF(Kundendaten!K1490&gt;=Einstellungen!$C$27,2,1)))))))</f>
        <v/>
      </c>
      <c r="M1489" s="37" t="str">
        <f>IF(Kundendaten!C1490="","",IF(J1489&lt;0,-1,IF(J1489&gt;Einstellungen!$C$11,0,IF(Kundendaten!L1490&gt;=Einstellungen!$C$32,5,IF(Kundendaten!L1490&gt;=Einstellungen!$C$33,4,IF(Kundendaten!L1490&gt;=Einstellungen!$C$34,3,IF(Kundendaten!L1490&gt;=Einstellungen!$C$35,2,1)))))))</f>
        <v/>
      </c>
      <c r="N1489" s="37" t="str">
        <f>IF(Kundendaten!C1490="","",IF(K1489=-1,"",IF(K1489=0,0,IF(SUM(Einstellungen!$G$15,Einstellungen!$G$24,Einstellungen!$G$32)&lt;&gt;100,"—",ROUND((K1489*Einstellungen!$G$15+L1489*Einstellungen!$G$24+M1489*Einstellungen!$G$32)/100,1)))))</f>
        <v/>
      </c>
      <c r="O1489" s="37" t="str">
        <f>IF(Kundendaten!C1490="","",IF(K1489=-1,"⚠ Datenfehler",IF(K1489=0,"Inaktiv",IF(SUM(Einstellungen!$G$15,Einstellungen!$G$24,Einstellungen!$G$32)&lt;&gt;100,"—",IF(N1489&gt;=4,"Champion",IF(N1489&gt;=3,"Entwicklung",IF(N1489&gt;=2,"Gefährdet","Abwanderung")))))))</f>
        <v/>
      </c>
    </row>
    <row r="1490" spans="2:15" ht="14.25" customHeight="1" x14ac:dyDescent="0.35">
      <c r="B1490" s="37" t="str">
        <f>IF(Kundendaten!C1491="","",Kundendaten!B1491)</f>
        <v/>
      </c>
      <c r="C1490" s="38" t="str">
        <f>IF(Kundendaten!C1491="","",IF(Kundendaten!C1491="","",Kundendaten!C1491))</f>
        <v/>
      </c>
      <c r="D1490" s="38" t="str">
        <f>IF(Kundendaten!C1491="","",IF(Kundendaten!D1491="","",Kundendaten!D1491))</f>
        <v/>
      </c>
      <c r="E1490" s="38" t="str">
        <f>IF(Kundendaten!C1491="","",IF(Kundendaten!E1491="","",Kundendaten!E1491))</f>
        <v/>
      </c>
      <c r="F1490" s="38" t="str">
        <f>IF(Kundendaten!C1491="","",IF(Kundendaten!F1491="","",Kundendaten!F1491))</f>
        <v/>
      </c>
      <c r="G1490" s="37" t="str">
        <f>IF(Kundendaten!C1491="","",IF(Kundendaten!G1491="","",Kundendaten!G1491))</f>
        <v/>
      </c>
      <c r="H1490" s="38" t="str">
        <f>IF(Kundendaten!C1491="","",IF(Kundendaten!H1491="","",Kundendaten!H1491))</f>
        <v/>
      </c>
      <c r="I1490" s="37" t="str">
        <f>IF(Kundendaten!C1491="","",IF(Kundendaten!I1491="","",IF(OR(UPPER(Kundendaten!I1491)="D",UPPER(Kundendaten!I1491)="DE",UPPER(Kundendaten!I1491)="DEU",UPPER(Kundendaten!I1491)="DEUTSCHLAND",UPPER(Kundendaten!I1491)="GERMANY",UPPER(Kundendaten!I1491)="GER"),"",IFERROR(UPPER(VLOOKUP(UPPER(Kundendaten!I1491),Laendercodes!$A:$B,2,FALSE())),UPPER(Kundendaten!I1491)))))</f>
        <v/>
      </c>
      <c r="J1490" s="59" t="str">
        <f>IF(Kundendaten!C1491="","",Einstellungen!$C$9-Kundendaten!J1491)</f>
        <v/>
      </c>
      <c r="K1490" s="37" t="str">
        <f>IF(Kundendaten!C1491="","",IF(J1490&lt;0,-1,IF(J1490&gt;Einstellungen!$C$11,0,IF(J1490&lt;=Einstellungen!$D$15,5,IF(J1490&lt;=Einstellungen!$D$16,4,IF(J1490&lt;=Einstellungen!$D$17,3,IF(J1490&lt;=Einstellungen!$D$18,2,1)))))))</f>
        <v/>
      </c>
      <c r="L1490" s="37" t="str">
        <f>IF(Kundendaten!C1491="","",IF(J1490&lt;0,-1,IF(J1490&gt;Einstellungen!$C$11,0,IF(Kundendaten!K1491&gt;=Einstellungen!$C$24,5,IF(Kundendaten!K1491&gt;=Einstellungen!$C$25,4,IF(Kundendaten!K1491&gt;=Einstellungen!$C$26,3,IF(Kundendaten!K1491&gt;=Einstellungen!$C$27,2,1)))))))</f>
        <v/>
      </c>
      <c r="M1490" s="37" t="str">
        <f>IF(Kundendaten!C1491="","",IF(J1490&lt;0,-1,IF(J1490&gt;Einstellungen!$C$11,0,IF(Kundendaten!L1491&gt;=Einstellungen!$C$32,5,IF(Kundendaten!L1491&gt;=Einstellungen!$C$33,4,IF(Kundendaten!L1491&gt;=Einstellungen!$C$34,3,IF(Kundendaten!L1491&gt;=Einstellungen!$C$35,2,1)))))))</f>
        <v/>
      </c>
      <c r="N1490" s="37" t="str">
        <f>IF(Kundendaten!C1491="","",IF(K1490=-1,"",IF(K1490=0,0,IF(SUM(Einstellungen!$G$15,Einstellungen!$G$24,Einstellungen!$G$32)&lt;&gt;100,"—",ROUND((K1490*Einstellungen!$G$15+L1490*Einstellungen!$G$24+M1490*Einstellungen!$G$32)/100,1)))))</f>
        <v/>
      </c>
      <c r="O1490" s="37" t="str">
        <f>IF(Kundendaten!C1491="","",IF(K1490=-1,"⚠ Datenfehler",IF(K1490=0,"Inaktiv",IF(SUM(Einstellungen!$G$15,Einstellungen!$G$24,Einstellungen!$G$32)&lt;&gt;100,"—",IF(N1490&gt;=4,"Champion",IF(N1490&gt;=3,"Entwicklung",IF(N1490&gt;=2,"Gefährdet","Abwanderung")))))))</f>
        <v/>
      </c>
    </row>
    <row r="1491" spans="2:15" ht="14.25" customHeight="1" x14ac:dyDescent="0.35">
      <c r="B1491" s="37" t="str">
        <f>IF(Kundendaten!C1492="","",Kundendaten!B1492)</f>
        <v/>
      </c>
      <c r="C1491" s="38" t="str">
        <f>IF(Kundendaten!C1492="","",IF(Kundendaten!C1492="","",Kundendaten!C1492))</f>
        <v/>
      </c>
      <c r="D1491" s="38" t="str">
        <f>IF(Kundendaten!C1492="","",IF(Kundendaten!D1492="","",Kundendaten!D1492))</f>
        <v/>
      </c>
      <c r="E1491" s="38" t="str">
        <f>IF(Kundendaten!C1492="","",IF(Kundendaten!E1492="","",Kundendaten!E1492))</f>
        <v/>
      </c>
      <c r="F1491" s="38" t="str">
        <f>IF(Kundendaten!C1492="","",IF(Kundendaten!F1492="","",Kundendaten!F1492))</f>
        <v/>
      </c>
      <c r="G1491" s="37" t="str">
        <f>IF(Kundendaten!C1492="","",IF(Kundendaten!G1492="","",Kundendaten!G1492))</f>
        <v/>
      </c>
      <c r="H1491" s="38" t="str">
        <f>IF(Kundendaten!C1492="","",IF(Kundendaten!H1492="","",Kundendaten!H1492))</f>
        <v/>
      </c>
      <c r="I1491" s="37" t="str">
        <f>IF(Kundendaten!C1492="","",IF(Kundendaten!I1492="","",IF(OR(UPPER(Kundendaten!I1492)="D",UPPER(Kundendaten!I1492)="DE",UPPER(Kundendaten!I1492)="DEU",UPPER(Kundendaten!I1492)="DEUTSCHLAND",UPPER(Kundendaten!I1492)="GERMANY",UPPER(Kundendaten!I1492)="GER"),"",IFERROR(UPPER(VLOOKUP(UPPER(Kundendaten!I1492),Laendercodes!$A:$B,2,FALSE())),UPPER(Kundendaten!I1492)))))</f>
        <v/>
      </c>
      <c r="J1491" s="59" t="str">
        <f>IF(Kundendaten!C1492="","",Einstellungen!$C$9-Kundendaten!J1492)</f>
        <v/>
      </c>
      <c r="K1491" s="37" t="str">
        <f>IF(Kundendaten!C1492="","",IF(J1491&lt;0,-1,IF(J1491&gt;Einstellungen!$C$11,0,IF(J1491&lt;=Einstellungen!$D$15,5,IF(J1491&lt;=Einstellungen!$D$16,4,IF(J1491&lt;=Einstellungen!$D$17,3,IF(J1491&lt;=Einstellungen!$D$18,2,1)))))))</f>
        <v/>
      </c>
      <c r="L1491" s="37" t="str">
        <f>IF(Kundendaten!C1492="","",IF(J1491&lt;0,-1,IF(J1491&gt;Einstellungen!$C$11,0,IF(Kundendaten!K1492&gt;=Einstellungen!$C$24,5,IF(Kundendaten!K1492&gt;=Einstellungen!$C$25,4,IF(Kundendaten!K1492&gt;=Einstellungen!$C$26,3,IF(Kundendaten!K1492&gt;=Einstellungen!$C$27,2,1)))))))</f>
        <v/>
      </c>
      <c r="M1491" s="37" t="str">
        <f>IF(Kundendaten!C1492="","",IF(J1491&lt;0,-1,IF(J1491&gt;Einstellungen!$C$11,0,IF(Kundendaten!L1492&gt;=Einstellungen!$C$32,5,IF(Kundendaten!L1492&gt;=Einstellungen!$C$33,4,IF(Kundendaten!L1492&gt;=Einstellungen!$C$34,3,IF(Kundendaten!L1492&gt;=Einstellungen!$C$35,2,1)))))))</f>
        <v/>
      </c>
      <c r="N1491" s="37" t="str">
        <f>IF(Kundendaten!C1492="","",IF(K1491=-1,"",IF(K1491=0,0,IF(SUM(Einstellungen!$G$15,Einstellungen!$G$24,Einstellungen!$G$32)&lt;&gt;100,"—",ROUND((K1491*Einstellungen!$G$15+L1491*Einstellungen!$G$24+M1491*Einstellungen!$G$32)/100,1)))))</f>
        <v/>
      </c>
      <c r="O1491" s="37" t="str">
        <f>IF(Kundendaten!C1492="","",IF(K1491=-1,"⚠ Datenfehler",IF(K1491=0,"Inaktiv",IF(SUM(Einstellungen!$G$15,Einstellungen!$G$24,Einstellungen!$G$32)&lt;&gt;100,"—",IF(N1491&gt;=4,"Champion",IF(N1491&gt;=3,"Entwicklung",IF(N1491&gt;=2,"Gefährdet","Abwanderung")))))))</f>
        <v/>
      </c>
    </row>
    <row r="1492" spans="2:15" ht="14.25" customHeight="1" x14ac:dyDescent="0.35">
      <c r="B1492" s="37" t="str">
        <f>IF(Kundendaten!C1493="","",Kundendaten!B1493)</f>
        <v/>
      </c>
      <c r="C1492" s="38" t="str">
        <f>IF(Kundendaten!C1493="","",IF(Kundendaten!C1493="","",Kundendaten!C1493))</f>
        <v/>
      </c>
      <c r="D1492" s="38" t="str">
        <f>IF(Kundendaten!C1493="","",IF(Kundendaten!D1493="","",Kundendaten!D1493))</f>
        <v/>
      </c>
      <c r="E1492" s="38" t="str">
        <f>IF(Kundendaten!C1493="","",IF(Kundendaten!E1493="","",Kundendaten!E1493))</f>
        <v/>
      </c>
      <c r="F1492" s="38" t="str">
        <f>IF(Kundendaten!C1493="","",IF(Kundendaten!F1493="","",Kundendaten!F1493))</f>
        <v/>
      </c>
      <c r="G1492" s="37" t="str">
        <f>IF(Kundendaten!C1493="","",IF(Kundendaten!G1493="","",Kundendaten!G1493))</f>
        <v/>
      </c>
      <c r="H1492" s="38" t="str">
        <f>IF(Kundendaten!C1493="","",IF(Kundendaten!H1493="","",Kundendaten!H1493))</f>
        <v/>
      </c>
      <c r="I1492" s="37" t="str">
        <f>IF(Kundendaten!C1493="","",IF(Kundendaten!I1493="","",IF(OR(UPPER(Kundendaten!I1493)="D",UPPER(Kundendaten!I1493)="DE",UPPER(Kundendaten!I1493)="DEU",UPPER(Kundendaten!I1493)="DEUTSCHLAND",UPPER(Kundendaten!I1493)="GERMANY",UPPER(Kundendaten!I1493)="GER"),"",IFERROR(UPPER(VLOOKUP(UPPER(Kundendaten!I1493),Laendercodes!$A:$B,2,FALSE())),UPPER(Kundendaten!I1493)))))</f>
        <v/>
      </c>
      <c r="J1492" s="59" t="str">
        <f>IF(Kundendaten!C1493="","",Einstellungen!$C$9-Kundendaten!J1493)</f>
        <v/>
      </c>
      <c r="K1492" s="37" t="str">
        <f>IF(Kundendaten!C1493="","",IF(J1492&lt;0,-1,IF(J1492&gt;Einstellungen!$C$11,0,IF(J1492&lt;=Einstellungen!$D$15,5,IF(J1492&lt;=Einstellungen!$D$16,4,IF(J1492&lt;=Einstellungen!$D$17,3,IF(J1492&lt;=Einstellungen!$D$18,2,1)))))))</f>
        <v/>
      </c>
      <c r="L1492" s="37" t="str">
        <f>IF(Kundendaten!C1493="","",IF(J1492&lt;0,-1,IF(J1492&gt;Einstellungen!$C$11,0,IF(Kundendaten!K1493&gt;=Einstellungen!$C$24,5,IF(Kundendaten!K1493&gt;=Einstellungen!$C$25,4,IF(Kundendaten!K1493&gt;=Einstellungen!$C$26,3,IF(Kundendaten!K1493&gt;=Einstellungen!$C$27,2,1)))))))</f>
        <v/>
      </c>
      <c r="M1492" s="37" t="str">
        <f>IF(Kundendaten!C1493="","",IF(J1492&lt;0,-1,IF(J1492&gt;Einstellungen!$C$11,0,IF(Kundendaten!L1493&gt;=Einstellungen!$C$32,5,IF(Kundendaten!L1493&gt;=Einstellungen!$C$33,4,IF(Kundendaten!L1493&gt;=Einstellungen!$C$34,3,IF(Kundendaten!L1493&gt;=Einstellungen!$C$35,2,1)))))))</f>
        <v/>
      </c>
      <c r="N1492" s="37" t="str">
        <f>IF(Kundendaten!C1493="","",IF(K1492=-1,"",IF(K1492=0,0,IF(SUM(Einstellungen!$G$15,Einstellungen!$G$24,Einstellungen!$G$32)&lt;&gt;100,"—",ROUND((K1492*Einstellungen!$G$15+L1492*Einstellungen!$G$24+M1492*Einstellungen!$G$32)/100,1)))))</f>
        <v/>
      </c>
      <c r="O1492" s="37" t="str">
        <f>IF(Kundendaten!C1493="","",IF(K1492=-1,"⚠ Datenfehler",IF(K1492=0,"Inaktiv",IF(SUM(Einstellungen!$G$15,Einstellungen!$G$24,Einstellungen!$G$32)&lt;&gt;100,"—",IF(N1492&gt;=4,"Champion",IF(N1492&gt;=3,"Entwicklung",IF(N1492&gt;=2,"Gefährdet","Abwanderung")))))))</f>
        <v/>
      </c>
    </row>
    <row r="1493" spans="2:15" ht="14.25" customHeight="1" x14ac:dyDescent="0.35">
      <c r="B1493" s="37" t="str">
        <f>IF(Kundendaten!C1494="","",Kundendaten!B1494)</f>
        <v/>
      </c>
      <c r="C1493" s="38" t="str">
        <f>IF(Kundendaten!C1494="","",IF(Kundendaten!C1494="","",Kundendaten!C1494))</f>
        <v/>
      </c>
      <c r="D1493" s="38" t="str">
        <f>IF(Kundendaten!C1494="","",IF(Kundendaten!D1494="","",Kundendaten!D1494))</f>
        <v/>
      </c>
      <c r="E1493" s="38" t="str">
        <f>IF(Kundendaten!C1494="","",IF(Kundendaten!E1494="","",Kundendaten!E1494))</f>
        <v/>
      </c>
      <c r="F1493" s="38" t="str">
        <f>IF(Kundendaten!C1494="","",IF(Kundendaten!F1494="","",Kundendaten!F1494))</f>
        <v/>
      </c>
      <c r="G1493" s="37" t="str">
        <f>IF(Kundendaten!C1494="","",IF(Kundendaten!G1494="","",Kundendaten!G1494))</f>
        <v/>
      </c>
      <c r="H1493" s="38" t="str">
        <f>IF(Kundendaten!C1494="","",IF(Kundendaten!H1494="","",Kundendaten!H1494))</f>
        <v/>
      </c>
      <c r="I1493" s="37" t="str">
        <f>IF(Kundendaten!C1494="","",IF(Kundendaten!I1494="","",IF(OR(UPPER(Kundendaten!I1494)="D",UPPER(Kundendaten!I1494)="DE",UPPER(Kundendaten!I1494)="DEU",UPPER(Kundendaten!I1494)="DEUTSCHLAND",UPPER(Kundendaten!I1494)="GERMANY",UPPER(Kundendaten!I1494)="GER"),"",IFERROR(UPPER(VLOOKUP(UPPER(Kundendaten!I1494),Laendercodes!$A:$B,2,FALSE())),UPPER(Kundendaten!I1494)))))</f>
        <v/>
      </c>
      <c r="J1493" s="59" t="str">
        <f>IF(Kundendaten!C1494="","",Einstellungen!$C$9-Kundendaten!J1494)</f>
        <v/>
      </c>
      <c r="K1493" s="37" t="str">
        <f>IF(Kundendaten!C1494="","",IF(J1493&lt;0,-1,IF(J1493&gt;Einstellungen!$C$11,0,IF(J1493&lt;=Einstellungen!$D$15,5,IF(J1493&lt;=Einstellungen!$D$16,4,IF(J1493&lt;=Einstellungen!$D$17,3,IF(J1493&lt;=Einstellungen!$D$18,2,1)))))))</f>
        <v/>
      </c>
      <c r="L1493" s="37" t="str">
        <f>IF(Kundendaten!C1494="","",IF(J1493&lt;0,-1,IF(J1493&gt;Einstellungen!$C$11,0,IF(Kundendaten!K1494&gt;=Einstellungen!$C$24,5,IF(Kundendaten!K1494&gt;=Einstellungen!$C$25,4,IF(Kundendaten!K1494&gt;=Einstellungen!$C$26,3,IF(Kundendaten!K1494&gt;=Einstellungen!$C$27,2,1)))))))</f>
        <v/>
      </c>
      <c r="M1493" s="37" t="str">
        <f>IF(Kundendaten!C1494="","",IF(J1493&lt;0,-1,IF(J1493&gt;Einstellungen!$C$11,0,IF(Kundendaten!L1494&gt;=Einstellungen!$C$32,5,IF(Kundendaten!L1494&gt;=Einstellungen!$C$33,4,IF(Kundendaten!L1494&gt;=Einstellungen!$C$34,3,IF(Kundendaten!L1494&gt;=Einstellungen!$C$35,2,1)))))))</f>
        <v/>
      </c>
      <c r="N1493" s="37" t="str">
        <f>IF(Kundendaten!C1494="","",IF(K1493=-1,"",IF(K1493=0,0,IF(SUM(Einstellungen!$G$15,Einstellungen!$G$24,Einstellungen!$G$32)&lt;&gt;100,"—",ROUND((K1493*Einstellungen!$G$15+L1493*Einstellungen!$G$24+M1493*Einstellungen!$G$32)/100,1)))))</f>
        <v/>
      </c>
      <c r="O1493" s="37" t="str">
        <f>IF(Kundendaten!C1494="","",IF(K1493=-1,"⚠ Datenfehler",IF(K1493=0,"Inaktiv",IF(SUM(Einstellungen!$G$15,Einstellungen!$G$24,Einstellungen!$G$32)&lt;&gt;100,"—",IF(N1493&gt;=4,"Champion",IF(N1493&gt;=3,"Entwicklung",IF(N1493&gt;=2,"Gefährdet","Abwanderung")))))))</f>
        <v/>
      </c>
    </row>
    <row r="1494" spans="2:15" ht="14.25" customHeight="1" x14ac:dyDescent="0.35">
      <c r="B1494" s="37" t="str">
        <f>IF(Kundendaten!C1495="","",Kundendaten!B1495)</f>
        <v/>
      </c>
      <c r="C1494" s="38" t="str">
        <f>IF(Kundendaten!C1495="","",IF(Kundendaten!C1495="","",Kundendaten!C1495))</f>
        <v/>
      </c>
      <c r="D1494" s="38" t="str">
        <f>IF(Kundendaten!C1495="","",IF(Kundendaten!D1495="","",Kundendaten!D1495))</f>
        <v/>
      </c>
      <c r="E1494" s="38" t="str">
        <f>IF(Kundendaten!C1495="","",IF(Kundendaten!E1495="","",Kundendaten!E1495))</f>
        <v/>
      </c>
      <c r="F1494" s="38" t="str">
        <f>IF(Kundendaten!C1495="","",IF(Kundendaten!F1495="","",Kundendaten!F1495))</f>
        <v/>
      </c>
      <c r="G1494" s="37" t="str">
        <f>IF(Kundendaten!C1495="","",IF(Kundendaten!G1495="","",Kundendaten!G1495))</f>
        <v/>
      </c>
      <c r="H1494" s="38" t="str">
        <f>IF(Kundendaten!C1495="","",IF(Kundendaten!H1495="","",Kundendaten!H1495))</f>
        <v/>
      </c>
      <c r="I1494" s="37" t="str">
        <f>IF(Kundendaten!C1495="","",IF(Kundendaten!I1495="","",IF(OR(UPPER(Kundendaten!I1495)="D",UPPER(Kundendaten!I1495)="DE",UPPER(Kundendaten!I1495)="DEU",UPPER(Kundendaten!I1495)="DEUTSCHLAND",UPPER(Kundendaten!I1495)="GERMANY",UPPER(Kundendaten!I1495)="GER"),"",IFERROR(UPPER(VLOOKUP(UPPER(Kundendaten!I1495),Laendercodes!$A:$B,2,FALSE())),UPPER(Kundendaten!I1495)))))</f>
        <v/>
      </c>
      <c r="J1494" s="59" t="str">
        <f>IF(Kundendaten!C1495="","",Einstellungen!$C$9-Kundendaten!J1495)</f>
        <v/>
      </c>
      <c r="K1494" s="37" t="str">
        <f>IF(Kundendaten!C1495="","",IF(J1494&lt;0,-1,IF(J1494&gt;Einstellungen!$C$11,0,IF(J1494&lt;=Einstellungen!$D$15,5,IF(J1494&lt;=Einstellungen!$D$16,4,IF(J1494&lt;=Einstellungen!$D$17,3,IF(J1494&lt;=Einstellungen!$D$18,2,1)))))))</f>
        <v/>
      </c>
      <c r="L1494" s="37" t="str">
        <f>IF(Kundendaten!C1495="","",IF(J1494&lt;0,-1,IF(J1494&gt;Einstellungen!$C$11,0,IF(Kundendaten!K1495&gt;=Einstellungen!$C$24,5,IF(Kundendaten!K1495&gt;=Einstellungen!$C$25,4,IF(Kundendaten!K1495&gt;=Einstellungen!$C$26,3,IF(Kundendaten!K1495&gt;=Einstellungen!$C$27,2,1)))))))</f>
        <v/>
      </c>
      <c r="M1494" s="37" t="str">
        <f>IF(Kundendaten!C1495="","",IF(J1494&lt;0,-1,IF(J1494&gt;Einstellungen!$C$11,0,IF(Kundendaten!L1495&gt;=Einstellungen!$C$32,5,IF(Kundendaten!L1495&gt;=Einstellungen!$C$33,4,IF(Kundendaten!L1495&gt;=Einstellungen!$C$34,3,IF(Kundendaten!L1495&gt;=Einstellungen!$C$35,2,1)))))))</f>
        <v/>
      </c>
      <c r="N1494" s="37" t="str">
        <f>IF(Kundendaten!C1495="","",IF(K1494=-1,"",IF(K1494=0,0,IF(SUM(Einstellungen!$G$15,Einstellungen!$G$24,Einstellungen!$G$32)&lt;&gt;100,"—",ROUND((K1494*Einstellungen!$G$15+L1494*Einstellungen!$G$24+M1494*Einstellungen!$G$32)/100,1)))))</f>
        <v/>
      </c>
      <c r="O1494" s="37" t="str">
        <f>IF(Kundendaten!C1495="","",IF(K1494=-1,"⚠ Datenfehler",IF(K1494=0,"Inaktiv",IF(SUM(Einstellungen!$G$15,Einstellungen!$G$24,Einstellungen!$G$32)&lt;&gt;100,"—",IF(N1494&gt;=4,"Champion",IF(N1494&gt;=3,"Entwicklung",IF(N1494&gt;=2,"Gefährdet","Abwanderung")))))))</f>
        <v/>
      </c>
    </row>
    <row r="1495" spans="2:15" ht="14.25" customHeight="1" x14ac:dyDescent="0.35">
      <c r="B1495" s="37" t="str">
        <f>IF(Kundendaten!C1496="","",Kundendaten!B1496)</f>
        <v/>
      </c>
      <c r="C1495" s="38" t="str">
        <f>IF(Kundendaten!C1496="","",IF(Kundendaten!C1496="","",Kundendaten!C1496))</f>
        <v/>
      </c>
      <c r="D1495" s="38" t="str">
        <f>IF(Kundendaten!C1496="","",IF(Kundendaten!D1496="","",Kundendaten!D1496))</f>
        <v/>
      </c>
      <c r="E1495" s="38" t="str">
        <f>IF(Kundendaten!C1496="","",IF(Kundendaten!E1496="","",Kundendaten!E1496))</f>
        <v/>
      </c>
      <c r="F1495" s="38" t="str">
        <f>IF(Kundendaten!C1496="","",IF(Kundendaten!F1496="","",Kundendaten!F1496))</f>
        <v/>
      </c>
      <c r="G1495" s="37" t="str">
        <f>IF(Kundendaten!C1496="","",IF(Kundendaten!G1496="","",Kundendaten!G1496))</f>
        <v/>
      </c>
      <c r="H1495" s="38" t="str">
        <f>IF(Kundendaten!C1496="","",IF(Kundendaten!H1496="","",Kundendaten!H1496))</f>
        <v/>
      </c>
      <c r="I1495" s="37" t="str">
        <f>IF(Kundendaten!C1496="","",IF(Kundendaten!I1496="","",IF(OR(UPPER(Kundendaten!I1496)="D",UPPER(Kundendaten!I1496)="DE",UPPER(Kundendaten!I1496)="DEU",UPPER(Kundendaten!I1496)="DEUTSCHLAND",UPPER(Kundendaten!I1496)="GERMANY",UPPER(Kundendaten!I1496)="GER"),"",IFERROR(UPPER(VLOOKUP(UPPER(Kundendaten!I1496),Laendercodes!$A:$B,2,FALSE())),UPPER(Kundendaten!I1496)))))</f>
        <v/>
      </c>
      <c r="J1495" s="59" t="str">
        <f>IF(Kundendaten!C1496="","",Einstellungen!$C$9-Kundendaten!J1496)</f>
        <v/>
      </c>
      <c r="K1495" s="37" t="str">
        <f>IF(Kundendaten!C1496="","",IF(J1495&lt;0,-1,IF(J1495&gt;Einstellungen!$C$11,0,IF(J1495&lt;=Einstellungen!$D$15,5,IF(J1495&lt;=Einstellungen!$D$16,4,IF(J1495&lt;=Einstellungen!$D$17,3,IF(J1495&lt;=Einstellungen!$D$18,2,1)))))))</f>
        <v/>
      </c>
      <c r="L1495" s="37" t="str">
        <f>IF(Kundendaten!C1496="","",IF(J1495&lt;0,-1,IF(J1495&gt;Einstellungen!$C$11,0,IF(Kundendaten!K1496&gt;=Einstellungen!$C$24,5,IF(Kundendaten!K1496&gt;=Einstellungen!$C$25,4,IF(Kundendaten!K1496&gt;=Einstellungen!$C$26,3,IF(Kundendaten!K1496&gt;=Einstellungen!$C$27,2,1)))))))</f>
        <v/>
      </c>
      <c r="M1495" s="37" t="str">
        <f>IF(Kundendaten!C1496="","",IF(J1495&lt;0,-1,IF(J1495&gt;Einstellungen!$C$11,0,IF(Kundendaten!L1496&gt;=Einstellungen!$C$32,5,IF(Kundendaten!L1496&gt;=Einstellungen!$C$33,4,IF(Kundendaten!L1496&gt;=Einstellungen!$C$34,3,IF(Kundendaten!L1496&gt;=Einstellungen!$C$35,2,1)))))))</f>
        <v/>
      </c>
      <c r="N1495" s="37" t="str">
        <f>IF(Kundendaten!C1496="","",IF(K1495=-1,"",IF(K1495=0,0,IF(SUM(Einstellungen!$G$15,Einstellungen!$G$24,Einstellungen!$G$32)&lt;&gt;100,"—",ROUND((K1495*Einstellungen!$G$15+L1495*Einstellungen!$G$24+M1495*Einstellungen!$G$32)/100,1)))))</f>
        <v/>
      </c>
      <c r="O1495" s="37" t="str">
        <f>IF(Kundendaten!C1496="","",IF(K1495=-1,"⚠ Datenfehler",IF(K1495=0,"Inaktiv",IF(SUM(Einstellungen!$G$15,Einstellungen!$G$24,Einstellungen!$G$32)&lt;&gt;100,"—",IF(N1495&gt;=4,"Champion",IF(N1495&gt;=3,"Entwicklung",IF(N1495&gt;=2,"Gefährdet","Abwanderung")))))))</f>
        <v/>
      </c>
    </row>
    <row r="1496" spans="2:15" ht="14.25" customHeight="1" x14ac:dyDescent="0.35">
      <c r="B1496" s="37" t="str">
        <f>IF(Kundendaten!C1497="","",Kundendaten!B1497)</f>
        <v/>
      </c>
      <c r="C1496" s="38" t="str">
        <f>IF(Kundendaten!C1497="","",IF(Kundendaten!C1497="","",Kundendaten!C1497))</f>
        <v/>
      </c>
      <c r="D1496" s="38" t="str">
        <f>IF(Kundendaten!C1497="","",IF(Kundendaten!D1497="","",Kundendaten!D1497))</f>
        <v/>
      </c>
      <c r="E1496" s="38" t="str">
        <f>IF(Kundendaten!C1497="","",IF(Kundendaten!E1497="","",Kundendaten!E1497))</f>
        <v/>
      </c>
      <c r="F1496" s="38" t="str">
        <f>IF(Kundendaten!C1497="","",IF(Kundendaten!F1497="","",Kundendaten!F1497))</f>
        <v/>
      </c>
      <c r="G1496" s="37" t="str">
        <f>IF(Kundendaten!C1497="","",IF(Kundendaten!G1497="","",Kundendaten!G1497))</f>
        <v/>
      </c>
      <c r="H1496" s="38" t="str">
        <f>IF(Kundendaten!C1497="","",IF(Kundendaten!H1497="","",Kundendaten!H1497))</f>
        <v/>
      </c>
      <c r="I1496" s="37" t="str">
        <f>IF(Kundendaten!C1497="","",IF(Kundendaten!I1497="","",IF(OR(UPPER(Kundendaten!I1497)="D",UPPER(Kundendaten!I1497)="DE",UPPER(Kundendaten!I1497)="DEU",UPPER(Kundendaten!I1497)="DEUTSCHLAND",UPPER(Kundendaten!I1497)="GERMANY",UPPER(Kundendaten!I1497)="GER"),"",IFERROR(UPPER(VLOOKUP(UPPER(Kundendaten!I1497),Laendercodes!$A:$B,2,FALSE())),UPPER(Kundendaten!I1497)))))</f>
        <v/>
      </c>
      <c r="J1496" s="59" t="str">
        <f>IF(Kundendaten!C1497="","",Einstellungen!$C$9-Kundendaten!J1497)</f>
        <v/>
      </c>
      <c r="K1496" s="37" t="str">
        <f>IF(Kundendaten!C1497="","",IF(J1496&lt;0,-1,IF(J1496&gt;Einstellungen!$C$11,0,IF(J1496&lt;=Einstellungen!$D$15,5,IF(J1496&lt;=Einstellungen!$D$16,4,IF(J1496&lt;=Einstellungen!$D$17,3,IF(J1496&lt;=Einstellungen!$D$18,2,1)))))))</f>
        <v/>
      </c>
      <c r="L1496" s="37" t="str">
        <f>IF(Kundendaten!C1497="","",IF(J1496&lt;0,-1,IF(J1496&gt;Einstellungen!$C$11,0,IF(Kundendaten!K1497&gt;=Einstellungen!$C$24,5,IF(Kundendaten!K1497&gt;=Einstellungen!$C$25,4,IF(Kundendaten!K1497&gt;=Einstellungen!$C$26,3,IF(Kundendaten!K1497&gt;=Einstellungen!$C$27,2,1)))))))</f>
        <v/>
      </c>
      <c r="M1496" s="37" t="str">
        <f>IF(Kundendaten!C1497="","",IF(J1496&lt;0,-1,IF(J1496&gt;Einstellungen!$C$11,0,IF(Kundendaten!L1497&gt;=Einstellungen!$C$32,5,IF(Kundendaten!L1497&gt;=Einstellungen!$C$33,4,IF(Kundendaten!L1497&gt;=Einstellungen!$C$34,3,IF(Kundendaten!L1497&gt;=Einstellungen!$C$35,2,1)))))))</f>
        <v/>
      </c>
      <c r="N1496" s="37" t="str">
        <f>IF(Kundendaten!C1497="","",IF(K1496=-1,"",IF(K1496=0,0,IF(SUM(Einstellungen!$G$15,Einstellungen!$G$24,Einstellungen!$G$32)&lt;&gt;100,"—",ROUND((K1496*Einstellungen!$G$15+L1496*Einstellungen!$G$24+M1496*Einstellungen!$G$32)/100,1)))))</f>
        <v/>
      </c>
      <c r="O1496" s="37" t="str">
        <f>IF(Kundendaten!C1497="","",IF(K1496=-1,"⚠ Datenfehler",IF(K1496=0,"Inaktiv",IF(SUM(Einstellungen!$G$15,Einstellungen!$G$24,Einstellungen!$G$32)&lt;&gt;100,"—",IF(N1496&gt;=4,"Champion",IF(N1496&gt;=3,"Entwicklung",IF(N1496&gt;=2,"Gefährdet","Abwanderung")))))))</f>
        <v/>
      </c>
    </row>
    <row r="1497" spans="2:15" ht="14.25" customHeight="1" x14ac:dyDescent="0.35">
      <c r="B1497" s="37" t="str">
        <f>IF(Kundendaten!C1498="","",Kundendaten!B1498)</f>
        <v/>
      </c>
      <c r="C1497" s="38" t="str">
        <f>IF(Kundendaten!C1498="","",IF(Kundendaten!C1498="","",Kundendaten!C1498))</f>
        <v/>
      </c>
      <c r="D1497" s="38" t="str">
        <f>IF(Kundendaten!C1498="","",IF(Kundendaten!D1498="","",Kundendaten!D1498))</f>
        <v/>
      </c>
      <c r="E1497" s="38" t="str">
        <f>IF(Kundendaten!C1498="","",IF(Kundendaten!E1498="","",Kundendaten!E1498))</f>
        <v/>
      </c>
      <c r="F1497" s="38" t="str">
        <f>IF(Kundendaten!C1498="","",IF(Kundendaten!F1498="","",Kundendaten!F1498))</f>
        <v/>
      </c>
      <c r="G1497" s="37" t="str">
        <f>IF(Kundendaten!C1498="","",IF(Kundendaten!G1498="","",Kundendaten!G1498))</f>
        <v/>
      </c>
      <c r="H1497" s="38" t="str">
        <f>IF(Kundendaten!C1498="","",IF(Kundendaten!H1498="","",Kundendaten!H1498))</f>
        <v/>
      </c>
      <c r="I1497" s="37" t="str">
        <f>IF(Kundendaten!C1498="","",IF(Kundendaten!I1498="","",IF(OR(UPPER(Kundendaten!I1498)="D",UPPER(Kundendaten!I1498)="DE",UPPER(Kundendaten!I1498)="DEU",UPPER(Kundendaten!I1498)="DEUTSCHLAND",UPPER(Kundendaten!I1498)="GERMANY",UPPER(Kundendaten!I1498)="GER"),"",IFERROR(UPPER(VLOOKUP(UPPER(Kundendaten!I1498),Laendercodes!$A:$B,2,FALSE())),UPPER(Kundendaten!I1498)))))</f>
        <v/>
      </c>
      <c r="J1497" s="59" t="str">
        <f>IF(Kundendaten!C1498="","",Einstellungen!$C$9-Kundendaten!J1498)</f>
        <v/>
      </c>
      <c r="K1497" s="37" t="str">
        <f>IF(Kundendaten!C1498="","",IF(J1497&lt;0,-1,IF(J1497&gt;Einstellungen!$C$11,0,IF(J1497&lt;=Einstellungen!$D$15,5,IF(J1497&lt;=Einstellungen!$D$16,4,IF(J1497&lt;=Einstellungen!$D$17,3,IF(J1497&lt;=Einstellungen!$D$18,2,1)))))))</f>
        <v/>
      </c>
      <c r="L1497" s="37" t="str">
        <f>IF(Kundendaten!C1498="","",IF(J1497&lt;0,-1,IF(J1497&gt;Einstellungen!$C$11,0,IF(Kundendaten!K1498&gt;=Einstellungen!$C$24,5,IF(Kundendaten!K1498&gt;=Einstellungen!$C$25,4,IF(Kundendaten!K1498&gt;=Einstellungen!$C$26,3,IF(Kundendaten!K1498&gt;=Einstellungen!$C$27,2,1)))))))</f>
        <v/>
      </c>
      <c r="M1497" s="37" t="str">
        <f>IF(Kundendaten!C1498="","",IF(J1497&lt;0,-1,IF(J1497&gt;Einstellungen!$C$11,0,IF(Kundendaten!L1498&gt;=Einstellungen!$C$32,5,IF(Kundendaten!L1498&gt;=Einstellungen!$C$33,4,IF(Kundendaten!L1498&gt;=Einstellungen!$C$34,3,IF(Kundendaten!L1498&gt;=Einstellungen!$C$35,2,1)))))))</f>
        <v/>
      </c>
      <c r="N1497" s="37" t="str">
        <f>IF(Kundendaten!C1498="","",IF(K1497=-1,"",IF(K1497=0,0,IF(SUM(Einstellungen!$G$15,Einstellungen!$G$24,Einstellungen!$G$32)&lt;&gt;100,"—",ROUND((K1497*Einstellungen!$G$15+L1497*Einstellungen!$G$24+M1497*Einstellungen!$G$32)/100,1)))))</f>
        <v/>
      </c>
      <c r="O1497" s="37" t="str">
        <f>IF(Kundendaten!C1498="","",IF(K1497=-1,"⚠ Datenfehler",IF(K1497=0,"Inaktiv",IF(SUM(Einstellungen!$G$15,Einstellungen!$G$24,Einstellungen!$G$32)&lt;&gt;100,"—",IF(N1497&gt;=4,"Champion",IF(N1497&gt;=3,"Entwicklung",IF(N1497&gt;=2,"Gefährdet","Abwanderung")))))))</f>
        <v/>
      </c>
    </row>
    <row r="1498" spans="2:15" ht="14.25" customHeight="1" x14ac:dyDescent="0.35">
      <c r="B1498" s="37" t="str">
        <f>IF(Kundendaten!C1499="","",Kundendaten!B1499)</f>
        <v/>
      </c>
      <c r="C1498" s="38" t="str">
        <f>IF(Kundendaten!C1499="","",IF(Kundendaten!C1499="","",Kundendaten!C1499))</f>
        <v/>
      </c>
      <c r="D1498" s="38" t="str">
        <f>IF(Kundendaten!C1499="","",IF(Kundendaten!D1499="","",Kundendaten!D1499))</f>
        <v/>
      </c>
      <c r="E1498" s="38" t="str">
        <f>IF(Kundendaten!C1499="","",IF(Kundendaten!E1499="","",Kundendaten!E1499))</f>
        <v/>
      </c>
      <c r="F1498" s="38" t="str">
        <f>IF(Kundendaten!C1499="","",IF(Kundendaten!F1499="","",Kundendaten!F1499))</f>
        <v/>
      </c>
      <c r="G1498" s="37" t="str">
        <f>IF(Kundendaten!C1499="","",IF(Kundendaten!G1499="","",Kundendaten!G1499))</f>
        <v/>
      </c>
      <c r="H1498" s="38" t="str">
        <f>IF(Kundendaten!C1499="","",IF(Kundendaten!H1499="","",Kundendaten!H1499))</f>
        <v/>
      </c>
      <c r="I1498" s="37" t="str">
        <f>IF(Kundendaten!C1499="","",IF(Kundendaten!I1499="","",IF(OR(UPPER(Kundendaten!I1499)="D",UPPER(Kundendaten!I1499)="DE",UPPER(Kundendaten!I1499)="DEU",UPPER(Kundendaten!I1499)="DEUTSCHLAND",UPPER(Kundendaten!I1499)="GERMANY",UPPER(Kundendaten!I1499)="GER"),"",IFERROR(UPPER(VLOOKUP(UPPER(Kundendaten!I1499),Laendercodes!$A:$B,2,FALSE())),UPPER(Kundendaten!I1499)))))</f>
        <v/>
      </c>
      <c r="J1498" s="59" t="str">
        <f>IF(Kundendaten!C1499="","",Einstellungen!$C$9-Kundendaten!J1499)</f>
        <v/>
      </c>
      <c r="K1498" s="37" t="str">
        <f>IF(Kundendaten!C1499="","",IF(J1498&lt;0,-1,IF(J1498&gt;Einstellungen!$C$11,0,IF(J1498&lt;=Einstellungen!$D$15,5,IF(J1498&lt;=Einstellungen!$D$16,4,IF(J1498&lt;=Einstellungen!$D$17,3,IF(J1498&lt;=Einstellungen!$D$18,2,1)))))))</f>
        <v/>
      </c>
      <c r="L1498" s="37" t="str">
        <f>IF(Kundendaten!C1499="","",IF(J1498&lt;0,-1,IF(J1498&gt;Einstellungen!$C$11,0,IF(Kundendaten!K1499&gt;=Einstellungen!$C$24,5,IF(Kundendaten!K1499&gt;=Einstellungen!$C$25,4,IF(Kundendaten!K1499&gt;=Einstellungen!$C$26,3,IF(Kundendaten!K1499&gt;=Einstellungen!$C$27,2,1)))))))</f>
        <v/>
      </c>
      <c r="M1498" s="37" t="str">
        <f>IF(Kundendaten!C1499="","",IF(J1498&lt;0,-1,IF(J1498&gt;Einstellungen!$C$11,0,IF(Kundendaten!L1499&gt;=Einstellungen!$C$32,5,IF(Kundendaten!L1499&gt;=Einstellungen!$C$33,4,IF(Kundendaten!L1499&gt;=Einstellungen!$C$34,3,IF(Kundendaten!L1499&gt;=Einstellungen!$C$35,2,1)))))))</f>
        <v/>
      </c>
      <c r="N1498" s="37" t="str">
        <f>IF(Kundendaten!C1499="","",IF(K1498=-1,"",IF(K1498=0,0,IF(SUM(Einstellungen!$G$15,Einstellungen!$G$24,Einstellungen!$G$32)&lt;&gt;100,"—",ROUND((K1498*Einstellungen!$G$15+L1498*Einstellungen!$G$24+M1498*Einstellungen!$G$32)/100,1)))))</f>
        <v/>
      </c>
      <c r="O1498" s="37" t="str">
        <f>IF(Kundendaten!C1499="","",IF(K1498=-1,"⚠ Datenfehler",IF(K1498=0,"Inaktiv",IF(SUM(Einstellungen!$G$15,Einstellungen!$G$24,Einstellungen!$G$32)&lt;&gt;100,"—",IF(N1498&gt;=4,"Champion",IF(N1498&gt;=3,"Entwicklung",IF(N1498&gt;=2,"Gefährdet","Abwanderung")))))))</f>
        <v/>
      </c>
    </row>
    <row r="1499" spans="2:15" ht="14.25" customHeight="1" x14ac:dyDescent="0.35">
      <c r="B1499" s="37" t="str">
        <f>IF(Kundendaten!C1500="","",Kundendaten!B1500)</f>
        <v/>
      </c>
      <c r="C1499" s="38" t="str">
        <f>IF(Kundendaten!C1500="","",IF(Kundendaten!C1500="","",Kundendaten!C1500))</f>
        <v/>
      </c>
      <c r="D1499" s="38" t="str">
        <f>IF(Kundendaten!C1500="","",IF(Kundendaten!D1500="","",Kundendaten!D1500))</f>
        <v/>
      </c>
      <c r="E1499" s="38" t="str">
        <f>IF(Kundendaten!C1500="","",IF(Kundendaten!E1500="","",Kundendaten!E1500))</f>
        <v/>
      </c>
      <c r="F1499" s="38" t="str">
        <f>IF(Kundendaten!C1500="","",IF(Kundendaten!F1500="","",Kundendaten!F1500))</f>
        <v/>
      </c>
      <c r="G1499" s="37" t="str">
        <f>IF(Kundendaten!C1500="","",IF(Kundendaten!G1500="","",Kundendaten!G1500))</f>
        <v/>
      </c>
      <c r="H1499" s="38" t="str">
        <f>IF(Kundendaten!C1500="","",IF(Kundendaten!H1500="","",Kundendaten!H1500))</f>
        <v/>
      </c>
      <c r="I1499" s="37" t="str">
        <f>IF(Kundendaten!C1500="","",IF(Kundendaten!I1500="","",IF(OR(UPPER(Kundendaten!I1500)="D",UPPER(Kundendaten!I1500)="DE",UPPER(Kundendaten!I1500)="DEU",UPPER(Kundendaten!I1500)="DEUTSCHLAND",UPPER(Kundendaten!I1500)="GERMANY",UPPER(Kundendaten!I1500)="GER"),"",IFERROR(UPPER(VLOOKUP(UPPER(Kundendaten!I1500),Laendercodes!$A:$B,2,FALSE())),UPPER(Kundendaten!I1500)))))</f>
        <v/>
      </c>
      <c r="J1499" s="59" t="str">
        <f>IF(Kundendaten!C1500="","",Einstellungen!$C$9-Kundendaten!J1500)</f>
        <v/>
      </c>
      <c r="K1499" s="37" t="str">
        <f>IF(Kundendaten!C1500="","",IF(J1499&lt;0,-1,IF(J1499&gt;Einstellungen!$C$11,0,IF(J1499&lt;=Einstellungen!$D$15,5,IF(J1499&lt;=Einstellungen!$D$16,4,IF(J1499&lt;=Einstellungen!$D$17,3,IF(J1499&lt;=Einstellungen!$D$18,2,1)))))))</f>
        <v/>
      </c>
      <c r="L1499" s="37" t="str">
        <f>IF(Kundendaten!C1500="","",IF(J1499&lt;0,-1,IF(J1499&gt;Einstellungen!$C$11,0,IF(Kundendaten!K1500&gt;=Einstellungen!$C$24,5,IF(Kundendaten!K1500&gt;=Einstellungen!$C$25,4,IF(Kundendaten!K1500&gt;=Einstellungen!$C$26,3,IF(Kundendaten!K1500&gt;=Einstellungen!$C$27,2,1)))))))</f>
        <v/>
      </c>
      <c r="M1499" s="37" t="str">
        <f>IF(Kundendaten!C1500="","",IF(J1499&lt;0,-1,IF(J1499&gt;Einstellungen!$C$11,0,IF(Kundendaten!L1500&gt;=Einstellungen!$C$32,5,IF(Kundendaten!L1500&gt;=Einstellungen!$C$33,4,IF(Kundendaten!L1500&gt;=Einstellungen!$C$34,3,IF(Kundendaten!L1500&gt;=Einstellungen!$C$35,2,1)))))))</f>
        <v/>
      </c>
      <c r="N1499" s="37" t="str">
        <f>IF(Kundendaten!C1500="","",IF(K1499=-1,"",IF(K1499=0,0,IF(SUM(Einstellungen!$G$15,Einstellungen!$G$24,Einstellungen!$G$32)&lt;&gt;100,"—",ROUND((K1499*Einstellungen!$G$15+L1499*Einstellungen!$G$24+M1499*Einstellungen!$G$32)/100,1)))))</f>
        <v/>
      </c>
      <c r="O1499" s="37" t="str">
        <f>IF(Kundendaten!C1500="","",IF(K1499=-1,"⚠ Datenfehler",IF(K1499=0,"Inaktiv",IF(SUM(Einstellungen!$G$15,Einstellungen!$G$24,Einstellungen!$G$32)&lt;&gt;100,"—",IF(N1499&gt;=4,"Champion",IF(N1499&gt;=3,"Entwicklung",IF(N1499&gt;=2,"Gefährdet","Abwanderung")))))))</f>
        <v/>
      </c>
    </row>
    <row r="1500" spans="2:15" ht="14.25" customHeight="1" x14ac:dyDescent="0.35">
      <c r="B1500" s="37" t="str">
        <f>IF(Kundendaten!C1501="","",Kundendaten!B1501)</f>
        <v/>
      </c>
      <c r="C1500" s="38" t="str">
        <f>IF(Kundendaten!C1501="","",IF(Kundendaten!C1501="","",Kundendaten!C1501))</f>
        <v/>
      </c>
      <c r="D1500" s="38" t="str">
        <f>IF(Kundendaten!C1501="","",IF(Kundendaten!D1501="","",Kundendaten!D1501))</f>
        <v/>
      </c>
      <c r="E1500" s="38" t="str">
        <f>IF(Kundendaten!C1501="","",IF(Kundendaten!E1501="","",Kundendaten!E1501))</f>
        <v/>
      </c>
      <c r="F1500" s="38" t="str">
        <f>IF(Kundendaten!C1501="","",IF(Kundendaten!F1501="","",Kundendaten!F1501))</f>
        <v/>
      </c>
      <c r="G1500" s="37" t="str">
        <f>IF(Kundendaten!C1501="","",IF(Kundendaten!G1501="","",Kundendaten!G1501))</f>
        <v/>
      </c>
      <c r="H1500" s="38" t="str">
        <f>IF(Kundendaten!C1501="","",IF(Kundendaten!H1501="","",Kundendaten!H1501))</f>
        <v/>
      </c>
      <c r="I1500" s="37" t="str">
        <f>IF(Kundendaten!C1501="","",IF(Kundendaten!I1501="","",IF(OR(UPPER(Kundendaten!I1501)="D",UPPER(Kundendaten!I1501)="DE",UPPER(Kundendaten!I1501)="DEU",UPPER(Kundendaten!I1501)="DEUTSCHLAND",UPPER(Kundendaten!I1501)="GERMANY",UPPER(Kundendaten!I1501)="GER"),"",IFERROR(UPPER(VLOOKUP(UPPER(Kundendaten!I1501),Laendercodes!$A:$B,2,FALSE())),UPPER(Kundendaten!I1501)))))</f>
        <v/>
      </c>
      <c r="J1500" s="59" t="str">
        <f>IF(Kundendaten!C1501="","",Einstellungen!$C$9-Kundendaten!J1501)</f>
        <v/>
      </c>
      <c r="K1500" s="37" t="str">
        <f>IF(Kundendaten!C1501="","",IF(J1500&lt;0,-1,IF(J1500&gt;Einstellungen!$C$11,0,IF(J1500&lt;=Einstellungen!$D$15,5,IF(J1500&lt;=Einstellungen!$D$16,4,IF(J1500&lt;=Einstellungen!$D$17,3,IF(J1500&lt;=Einstellungen!$D$18,2,1)))))))</f>
        <v/>
      </c>
      <c r="L1500" s="37" t="str">
        <f>IF(Kundendaten!C1501="","",IF(J1500&lt;0,-1,IF(J1500&gt;Einstellungen!$C$11,0,IF(Kundendaten!K1501&gt;=Einstellungen!$C$24,5,IF(Kundendaten!K1501&gt;=Einstellungen!$C$25,4,IF(Kundendaten!K1501&gt;=Einstellungen!$C$26,3,IF(Kundendaten!K1501&gt;=Einstellungen!$C$27,2,1)))))))</f>
        <v/>
      </c>
      <c r="M1500" s="37" t="str">
        <f>IF(Kundendaten!C1501="","",IF(J1500&lt;0,-1,IF(J1500&gt;Einstellungen!$C$11,0,IF(Kundendaten!L1501&gt;=Einstellungen!$C$32,5,IF(Kundendaten!L1501&gt;=Einstellungen!$C$33,4,IF(Kundendaten!L1501&gt;=Einstellungen!$C$34,3,IF(Kundendaten!L1501&gt;=Einstellungen!$C$35,2,1)))))))</f>
        <v/>
      </c>
      <c r="N1500" s="37" t="str">
        <f>IF(Kundendaten!C1501="","",IF(K1500=-1,"",IF(K1500=0,0,IF(SUM(Einstellungen!$G$15,Einstellungen!$G$24,Einstellungen!$G$32)&lt;&gt;100,"—",ROUND((K1500*Einstellungen!$G$15+L1500*Einstellungen!$G$24+M1500*Einstellungen!$G$32)/100,1)))))</f>
        <v/>
      </c>
      <c r="O1500" s="37" t="str">
        <f>IF(Kundendaten!C1501="","",IF(K1500=-1,"⚠ Datenfehler",IF(K1500=0,"Inaktiv",IF(SUM(Einstellungen!$G$15,Einstellungen!$G$24,Einstellungen!$G$32)&lt;&gt;100,"—",IF(N1500&gt;=4,"Champion",IF(N1500&gt;=3,"Entwicklung",IF(N1500&gt;=2,"Gefährdet","Abwanderung")))))))</f>
        <v/>
      </c>
    </row>
    <row r="1501" spans="2:15" ht="14.25" customHeight="1" x14ac:dyDescent="0.35">
      <c r="B1501" s="37" t="str">
        <f>IF(Kundendaten!C1502="","",Kundendaten!B1502)</f>
        <v/>
      </c>
      <c r="C1501" s="38" t="str">
        <f>IF(Kundendaten!C1502="","",IF(Kundendaten!C1502="","",Kundendaten!C1502))</f>
        <v/>
      </c>
      <c r="D1501" s="38" t="str">
        <f>IF(Kundendaten!C1502="","",IF(Kundendaten!D1502="","",Kundendaten!D1502))</f>
        <v/>
      </c>
      <c r="E1501" s="38" t="str">
        <f>IF(Kundendaten!C1502="","",IF(Kundendaten!E1502="","",Kundendaten!E1502))</f>
        <v/>
      </c>
      <c r="F1501" s="38" t="str">
        <f>IF(Kundendaten!C1502="","",IF(Kundendaten!F1502="","",Kundendaten!F1502))</f>
        <v/>
      </c>
      <c r="G1501" s="37" t="str">
        <f>IF(Kundendaten!C1502="","",IF(Kundendaten!G1502="","",Kundendaten!G1502))</f>
        <v/>
      </c>
      <c r="H1501" s="38" t="str">
        <f>IF(Kundendaten!C1502="","",IF(Kundendaten!H1502="","",Kundendaten!H1502))</f>
        <v/>
      </c>
      <c r="I1501" s="37" t="str">
        <f>IF(Kundendaten!C1502="","",IF(Kundendaten!I1502="","",IF(OR(UPPER(Kundendaten!I1502)="D",UPPER(Kundendaten!I1502)="DE",UPPER(Kundendaten!I1502)="DEU",UPPER(Kundendaten!I1502)="DEUTSCHLAND",UPPER(Kundendaten!I1502)="GERMANY",UPPER(Kundendaten!I1502)="GER"),"",IFERROR(UPPER(VLOOKUP(UPPER(Kundendaten!I1502),Laendercodes!$A:$B,2,FALSE())),UPPER(Kundendaten!I1502)))))</f>
        <v/>
      </c>
      <c r="J1501" s="59" t="str">
        <f>IF(Kundendaten!C1502="","",Einstellungen!$C$9-Kundendaten!J1502)</f>
        <v/>
      </c>
      <c r="K1501" s="37" t="str">
        <f>IF(Kundendaten!C1502="","",IF(J1501&lt;0,-1,IF(J1501&gt;Einstellungen!$C$11,0,IF(J1501&lt;=Einstellungen!$D$15,5,IF(J1501&lt;=Einstellungen!$D$16,4,IF(J1501&lt;=Einstellungen!$D$17,3,IF(J1501&lt;=Einstellungen!$D$18,2,1)))))))</f>
        <v/>
      </c>
      <c r="L1501" s="37" t="str">
        <f>IF(Kundendaten!C1502="","",IF(J1501&lt;0,-1,IF(J1501&gt;Einstellungen!$C$11,0,IF(Kundendaten!K1502&gt;=Einstellungen!$C$24,5,IF(Kundendaten!K1502&gt;=Einstellungen!$C$25,4,IF(Kundendaten!K1502&gt;=Einstellungen!$C$26,3,IF(Kundendaten!K1502&gt;=Einstellungen!$C$27,2,1)))))))</f>
        <v/>
      </c>
      <c r="M1501" s="37" t="str">
        <f>IF(Kundendaten!C1502="","",IF(J1501&lt;0,-1,IF(J1501&gt;Einstellungen!$C$11,0,IF(Kundendaten!L1502&gt;=Einstellungen!$C$32,5,IF(Kundendaten!L1502&gt;=Einstellungen!$C$33,4,IF(Kundendaten!L1502&gt;=Einstellungen!$C$34,3,IF(Kundendaten!L1502&gt;=Einstellungen!$C$35,2,1)))))))</f>
        <v/>
      </c>
      <c r="N1501" s="37" t="str">
        <f>IF(Kundendaten!C1502="","",IF(K1501=-1,"",IF(K1501=0,0,IF(SUM(Einstellungen!$G$15,Einstellungen!$G$24,Einstellungen!$G$32)&lt;&gt;100,"—",ROUND((K1501*Einstellungen!$G$15+L1501*Einstellungen!$G$24+M1501*Einstellungen!$G$32)/100,1)))))</f>
        <v/>
      </c>
      <c r="O1501" s="37" t="str">
        <f>IF(Kundendaten!C1502="","",IF(K1501=-1,"⚠ Datenfehler",IF(K1501=0,"Inaktiv",IF(SUM(Einstellungen!$G$15,Einstellungen!$G$24,Einstellungen!$G$32)&lt;&gt;100,"—",IF(N1501&gt;=4,"Champion",IF(N1501&gt;=3,"Entwicklung",IF(N1501&gt;=2,"Gefährdet","Abwanderung")))))))</f>
        <v/>
      </c>
    </row>
    <row r="1502" spans="2:15" ht="14.25" customHeight="1" x14ac:dyDescent="0.35">
      <c r="B1502" s="37" t="str">
        <f>IF(Kundendaten!C1503="","",Kundendaten!B1503)</f>
        <v/>
      </c>
      <c r="C1502" s="38" t="str">
        <f>IF(Kundendaten!C1503="","",IF(Kundendaten!C1503="","",Kundendaten!C1503))</f>
        <v/>
      </c>
      <c r="D1502" s="38" t="str">
        <f>IF(Kundendaten!C1503="","",IF(Kundendaten!D1503="","",Kundendaten!D1503))</f>
        <v/>
      </c>
      <c r="E1502" s="38" t="str">
        <f>IF(Kundendaten!C1503="","",IF(Kundendaten!E1503="","",Kundendaten!E1503))</f>
        <v/>
      </c>
      <c r="F1502" s="38" t="str">
        <f>IF(Kundendaten!C1503="","",IF(Kundendaten!F1503="","",Kundendaten!F1503))</f>
        <v/>
      </c>
      <c r="G1502" s="37" t="str">
        <f>IF(Kundendaten!C1503="","",IF(Kundendaten!G1503="","",Kundendaten!G1503))</f>
        <v/>
      </c>
      <c r="H1502" s="38" t="str">
        <f>IF(Kundendaten!C1503="","",IF(Kundendaten!H1503="","",Kundendaten!H1503))</f>
        <v/>
      </c>
      <c r="I1502" s="37" t="str">
        <f>IF(Kundendaten!C1503="","",IF(Kundendaten!I1503="","",IF(OR(UPPER(Kundendaten!I1503)="D",UPPER(Kundendaten!I1503)="DE",UPPER(Kundendaten!I1503)="DEU",UPPER(Kundendaten!I1503)="DEUTSCHLAND",UPPER(Kundendaten!I1503)="GERMANY",UPPER(Kundendaten!I1503)="GER"),"",IFERROR(UPPER(VLOOKUP(UPPER(Kundendaten!I1503),Laendercodes!$A:$B,2,FALSE())),UPPER(Kundendaten!I1503)))))</f>
        <v/>
      </c>
      <c r="J1502" s="59" t="str">
        <f>IF(Kundendaten!C1503="","",Einstellungen!$C$9-Kundendaten!J1503)</f>
        <v/>
      </c>
      <c r="K1502" s="37" t="str">
        <f>IF(Kundendaten!C1503="","",IF(J1502&lt;0,-1,IF(J1502&gt;Einstellungen!$C$11,0,IF(J1502&lt;=Einstellungen!$D$15,5,IF(J1502&lt;=Einstellungen!$D$16,4,IF(J1502&lt;=Einstellungen!$D$17,3,IF(J1502&lt;=Einstellungen!$D$18,2,1)))))))</f>
        <v/>
      </c>
      <c r="L1502" s="37" t="str">
        <f>IF(Kundendaten!C1503="","",IF(J1502&lt;0,-1,IF(J1502&gt;Einstellungen!$C$11,0,IF(Kundendaten!K1503&gt;=Einstellungen!$C$24,5,IF(Kundendaten!K1503&gt;=Einstellungen!$C$25,4,IF(Kundendaten!K1503&gt;=Einstellungen!$C$26,3,IF(Kundendaten!K1503&gt;=Einstellungen!$C$27,2,1)))))))</f>
        <v/>
      </c>
      <c r="M1502" s="37" t="str">
        <f>IF(Kundendaten!C1503="","",IF(J1502&lt;0,-1,IF(J1502&gt;Einstellungen!$C$11,0,IF(Kundendaten!L1503&gt;=Einstellungen!$C$32,5,IF(Kundendaten!L1503&gt;=Einstellungen!$C$33,4,IF(Kundendaten!L1503&gt;=Einstellungen!$C$34,3,IF(Kundendaten!L1503&gt;=Einstellungen!$C$35,2,1)))))))</f>
        <v/>
      </c>
      <c r="N1502" s="37" t="str">
        <f>IF(Kundendaten!C1503="","",IF(K1502=-1,"",IF(K1502=0,0,IF(SUM(Einstellungen!$G$15,Einstellungen!$G$24,Einstellungen!$G$32)&lt;&gt;100,"—",ROUND((K1502*Einstellungen!$G$15+L1502*Einstellungen!$G$24+M1502*Einstellungen!$G$32)/100,1)))))</f>
        <v/>
      </c>
      <c r="O1502" s="37" t="str">
        <f>IF(Kundendaten!C1503="","",IF(K1502=-1,"⚠ Datenfehler",IF(K1502=0,"Inaktiv",IF(SUM(Einstellungen!$G$15,Einstellungen!$G$24,Einstellungen!$G$32)&lt;&gt;100,"—",IF(N1502&gt;=4,"Champion",IF(N1502&gt;=3,"Entwicklung",IF(N1502&gt;=2,"Gefährdet","Abwanderung")))))))</f>
        <v/>
      </c>
    </row>
    <row r="1503" spans="2:15" ht="14.25" customHeight="1" x14ac:dyDescent="0.35">
      <c r="B1503" s="37" t="str">
        <f>IF(Kundendaten!C1504="","",Kundendaten!B1504)</f>
        <v/>
      </c>
      <c r="C1503" s="38" t="str">
        <f>IF(Kundendaten!C1504="","",IF(Kundendaten!C1504="","",Kundendaten!C1504))</f>
        <v/>
      </c>
      <c r="D1503" s="38" t="str">
        <f>IF(Kundendaten!C1504="","",IF(Kundendaten!D1504="","",Kundendaten!D1504))</f>
        <v/>
      </c>
      <c r="E1503" s="38" t="str">
        <f>IF(Kundendaten!C1504="","",IF(Kundendaten!E1504="","",Kundendaten!E1504))</f>
        <v/>
      </c>
      <c r="F1503" s="38" t="str">
        <f>IF(Kundendaten!C1504="","",IF(Kundendaten!F1504="","",Kundendaten!F1504))</f>
        <v/>
      </c>
      <c r="G1503" s="37" t="str">
        <f>IF(Kundendaten!C1504="","",IF(Kundendaten!G1504="","",Kundendaten!G1504))</f>
        <v/>
      </c>
      <c r="H1503" s="38" t="str">
        <f>IF(Kundendaten!C1504="","",IF(Kundendaten!H1504="","",Kundendaten!H1504))</f>
        <v/>
      </c>
      <c r="I1503" s="37" t="str">
        <f>IF(Kundendaten!C1504="","",IF(Kundendaten!I1504="","",IF(OR(UPPER(Kundendaten!I1504)="D",UPPER(Kundendaten!I1504)="DE",UPPER(Kundendaten!I1504)="DEU",UPPER(Kundendaten!I1504)="DEUTSCHLAND",UPPER(Kundendaten!I1504)="GERMANY",UPPER(Kundendaten!I1504)="GER"),"",IFERROR(UPPER(VLOOKUP(UPPER(Kundendaten!I1504),Laendercodes!$A:$B,2,FALSE())),UPPER(Kundendaten!I1504)))))</f>
        <v/>
      </c>
      <c r="J1503" s="59" t="str">
        <f>IF(Kundendaten!C1504="","",Einstellungen!$C$9-Kundendaten!J1504)</f>
        <v/>
      </c>
      <c r="K1503" s="37" t="str">
        <f>IF(Kundendaten!C1504="","",IF(J1503&lt;0,-1,IF(J1503&gt;Einstellungen!$C$11,0,IF(J1503&lt;=Einstellungen!$D$15,5,IF(J1503&lt;=Einstellungen!$D$16,4,IF(J1503&lt;=Einstellungen!$D$17,3,IF(J1503&lt;=Einstellungen!$D$18,2,1)))))))</f>
        <v/>
      </c>
      <c r="L1503" s="37" t="str">
        <f>IF(Kundendaten!C1504="","",IF(J1503&lt;0,-1,IF(J1503&gt;Einstellungen!$C$11,0,IF(Kundendaten!K1504&gt;=Einstellungen!$C$24,5,IF(Kundendaten!K1504&gt;=Einstellungen!$C$25,4,IF(Kundendaten!K1504&gt;=Einstellungen!$C$26,3,IF(Kundendaten!K1504&gt;=Einstellungen!$C$27,2,1)))))))</f>
        <v/>
      </c>
      <c r="M1503" s="37" t="str">
        <f>IF(Kundendaten!C1504="","",IF(J1503&lt;0,-1,IF(J1503&gt;Einstellungen!$C$11,0,IF(Kundendaten!L1504&gt;=Einstellungen!$C$32,5,IF(Kundendaten!L1504&gt;=Einstellungen!$C$33,4,IF(Kundendaten!L1504&gt;=Einstellungen!$C$34,3,IF(Kundendaten!L1504&gt;=Einstellungen!$C$35,2,1)))))))</f>
        <v/>
      </c>
      <c r="N1503" s="37" t="str">
        <f>IF(Kundendaten!C1504="","",IF(K1503=-1,"",IF(K1503=0,0,IF(SUM(Einstellungen!$G$15,Einstellungen!$G$24,Einstellungen!$G$32)&lt;&gt;100,"—",ROUND((K1503*Einstellungen!$G$15+L1503*Einstellungen!$G$24+M1503*Einstellungen!$G$32)/100,1)))))</f>
        <v/>
      </c>
      <c r="O1503" s="37" t="str">
        <f>IF(Kundendaten!C1504="","",IF(K1503=-1,"⚠ Datenfehler",IF(K1503=0,"Inaktiv",IF(SUM(Einstellungen!$G$15,Einstellungen!$G$24,Einstellungen!$G$32)&lt;&gt;100,"—",IF(N1503&gt;=4,"Champion",IF(N1503&gt;=3,"Entwicklung",IF(N1503&gt;=2,"Gefährdet","Abwanderung")))))))</f>
        <v/>
      </c>
    </row>
    <row r="1504" spans="2:15" ht="14.25" customHeight="1" x14ac:dyDescent="0.35">
      <c r="B1504" s="37" t="str">
        <f>IF(Kundendaten!C1505="","",Kundendaten!B1505)</f>
        <v/>
      </c>
      <c r="C1504" s="38" t="str">
        <f>IF(Kundendaten!C1505="","",IF(Kundendaten!C1505="","",Kundendaten!C1505))</f>
        <v/>
      </c>
      <c r="D1504" s="38" t="str">
        <f>IF(Kundendaten!C1505="","",IF(Kundendaten!D1505="","",Kundendaten!D1505))</f>
        <v/>
      </c>
      <c r="E1504" s="38" t="str">
        <f>IF(Kundendaten!C1505="","",IF(Kundendaten!E1505="","",Kundendaten!E1505))</f>
        <v/>
      </c>
      <c r="F1504" s="38" t="str">
        <f>IF(Kundendaten!C1505="","",IF(Kundendaten!F1505="","",Kundendaten!F1505))</f>
        <v/>
      </c>
      <c r="G1504" s="37" t="str">
        <f>IF(Kundendaten!C1505="","",IF(Kundendaten!G1505="","",Kundendaten!G1505))</f>
        <v/>
      </c>
      <c r="H1504" s="38" t="str">
        <f>IF(Kundendaten!C1505="","",IF(Kundendaten!H1505="","",Kundendaten!H1505))</f>
        <v/>
      </c>
      <c r="I1504" s="37" t="str">
        <f>IF(Kundendaten!C1505="","",IF(Kundendaten!I1505="","",IF(OR(UPPER(Kundendaten!I1505)="D",UPPER(Kundendaten!I1505)="DE",UPPER(Kundendaten!I1505)="DEU",UPPER(Kundendaten!I1505)="DEUTSCHLAND",UPPER(Kundendaten!I1505)="GERMANY",UPPER(Kundendaten!I1505)="GER"),"",IFERROR(UPPER(VLOOKUP(UPPER(Kundendaten!I1505),Laendercodes!$A:$B,2,FALSE())),UPPER(Kundendaten!I1505)))))</f>
        <v/>
      </c>
      <c r="J1504" s="59" t="str">
        <f>IF(Kundendaten!C1505="","",Einstellungen!$C$9-Kundendaten!J1505)</f>
        <v/>
      </c>
      <c r="K1504" s="37" t="str">
        <f>IF(Kundendaten!C1505="","",IF(J1504&lt;0,-1,IF(J1504&gt;Einstellungen!$C$11,0,IF(J1504&lt;=Einstellungen!$D$15,5,IF(J1504&lt;=Einstellungen!$D$16,4,IF(J1504&lt;=Einstellungen!$D$17,3,IF(J1504&lt;=Einstellungen!$D$18,2,1)))))))</f>
        <v/>
      </c>
      <c r="L1504" s="37" t="str">
        <f>IF(Kundendaten!C1505="","",IF(J1504&lt;0,-1,IF(J1504&gt;Einstellungen!$C$11,0,IF(Kundendaten!K1505&gt;=Einstellungen!$C$24,5,IF(Kundendaten!K1505&gt;=Einstellungen!$C$25,4,IF(Kundendaten!K1505&gt;=Einstellungen!$C$26,3,IF(Kundendaten!K1505&gt;=Einstellungen!$C$27,2,1)))))))</f>
        <v/>
      </c>
      <c r="M1504" s="37" t="str">
        <f>IF(Kundendaten!C1505="","",IF(J1504&lt;0,-1,IF(J1504&gt;Einstellungen!$C$11,0,IF(Kundendaten!L1505&gt;=Einstellungen!$C$32,5,IF(Kundendaten!L1505&gt;=Einstellungen!$C$33,4,IF(Kundendaten!L1505&gt;=Einstellungen!$C$34,3,IF(Kundendaten!L1505&gt;=Einstellungen!$C$35,2,1)))))))</f>
        <v/>
      </c>
      <c r="N1504" s="37" t="str">
        <f>IF(Kundendaten!C1505="","",IF(K1504=-1,"",IF(K1504=0,0,IF(SUM(Einstellungen!$G$15,Einstellungen!$G$24,Einstellungen!$G$32)&lt;&gt;100,"—",ROUND((K1504*Einstellungen!$G$15+L1504*Einstellungen!$G$24+M1504*Einstellungen!$G$32)/100,1)))))</f>
        <v/>
      </c>
      <c r="O1504" s="37" t="str">
        <f>IF(Kundendaten!C1505="","",IF(K1504=-1,"⚠ Datenfehler",IF(K1504=0,"Inaktiv",IF(SUM(Einstellungen!$G$15,Einstellungen!$G$24,Einstellungen!$G$32)&lt;&gt;100,"—",IF(N1504&gt;=4,"Champion",IF(N1504&gt;=3,"Entwicklung",IF(N1504&gt;=2,"Gefährdet","Abwanderung")))))))</f>
        <v/>
      </c>
    </row>
    <row r="1505" spans="2:15" ht="14.25" customHeight="1" x14ac:dyDescent="0.35">
      <c r="B1505" s="37" t="str">
        <f>IF(Kundendaten!C1506="","",Kundendaten!B1506)</f>
        <v/>
      </c>
      <c r="C1505" s="38" t="str">
        <f>IF(Kundendaten!C1506="","",IF(Kundendaten!C1506="","",Kundendaten!C1506))</f>
        <v/>
      </c>
      <c r="D1505" s="38" t="str">
        <f>IF(Kundendaten!C1506="","",IF(Kundendaten!D1506="","",Kundendaten!D1506))</f>
        <v/>
      </c>
      <c r="E1505" s="38" t="str">
        <f>IF(Kundendaten!C1506="","",IF(Kundendaten!E1506="","",Kundendaten!E1506))</f>
        <v/>
      </c>
      <c r="F1505" s="38" t="str">
        <f>IF(Kundendaten!C1506="","",IF(Kundendaten!F1506="","",Kundendaten!F1506))</f>
        <v/>
      </c>
      <c r="G1505" s="37" t="str">
        <f>IF(Kundendaten!C1506="","",IF(Kundendaten!G1506="","",Kundendaten!G1506))</f>
        <v/>
      </c>
      <c r="H1505" s="38" t="str">
        <f>IF(Kundendaten!C1506="","",IF(Kundendaten!H1506="","",Kundendaten!H1506))</f>
        <v/>
      </c>
      <c r="I1505" s="37" t="str">
        <f>IF(Kundendaten!C1506="","",IF(Kundendaten!I1506="","",IF(OR(UPPER(Kundendaten!I1506)="D",UPPER(Kundendaten!I1506)="DE",UPPER(Kundendaten!I1506)="DEU",UPPER(Kundendaten!I1506)="DEUTSCHLAND",UPPER(Kundendaten!I1506)="GERMANY",UPPER(Kundendaten!I1506)="GER"),"",IFERROR(UPPER(VLOOKUP(UPPER(Kundendaten!I1506),Laendercodes!$A:$B,2,FALSE())),UPPER(Kundendaten!I1506)))))</f>
        <v/>
      </c>
      <c r="J1505" s="59" t="str">
        <f>IF(Kundendaten!C1506="","",Einstellungen!$C$9-Kundendaten!J1506)</f>
        <v/>
      </c>
      <c r="K1505" s="37" t="str">
        <f>IF(Kundendaten!C1506="","",IF(J1505&lt;0,-1,IF(J1505&gt;Einstellungen!$C$11,0,IF(J1505&lt;=Einstellungen!$D$15,5,IF(J1505&lt;=Einstellungen!$D$16,4,IF(J1505&lt;=Einstellungen!$D$17,3,IF(J1505&lt;=Einstellungen!$D$18,2,1)))))))</f>
        <v/>
      </c>
      <c r="L1505" s="37" t="str">
        <f>IF(Kundendaten!C1506="","",IF(J1505&lt;0,-1,IF(J1505&gt;Einstellungen!$C$11,0,IF(Kundendaten!K1506&gt;=Einstellungen!$C$24,5,IF(Kundendaten!K1506&gt;=Einstellungen!$C$25,4,IF(Kundendaten!K1506&gt;=Einstellungen!$C$26,3,IF(Kundendaten!K1506&gt;=Einstellungen!$C$27,2,1)))))))</f>
        <v/>
      </c>
      <c r="M1505" s="37" t="str">
        <f>IF(Kundendaten!C1506="","",IF(J1505&lt;0,-1,IF(J1505&gt;Einstellungen!$C$11,0,IF(Kundendaten!L1506&gt;=Einstellungen!$C$32,5,IF(Kundendaten!L1506&gt;=Einstellungen!$C$33,4,IF(Kundendaten!L1506&gt;=Einstellungen!$C$34,3,IF(Kundendaten!L1506&gt;=Einstellungen!$C$35,2,1)))))))</f>
        <v/>
      </c>
      <c r="N1505" s="37" t="str">
        <f>IF(Kundendaten!C1506="","",IF(K1505=-1,"",IF(K1505=0,0,IF(SUM(Einstellungen!$G$15,Einstellungen!$G$24,Einstellungen!$G$32)&lt;&gt;100,"—",ROUND((K1505*Einstellungen!$G$15+L1505*Einstellungen!$G$24+M1505*Einstellungen!$G$32)/100,1)))))</f>
        <v/>
      </c>
      <c r="O1505" s="37" t="str">
        <f>IF(Kundendaten!C1506="","",IF(K1505=-1,"⚠ Datenfehler",IF(K1505=0,"Inaktiv",IF(SUM(Einstellungen!$G$15,Einstellungen!$G$24,Einstellungen!$G$32)&lt;&gt;100,"—",IF(N1505&gt;=4,"Champion",IF(N1505&gt;=3,"Entwicklung",IF(N1505&gt;=2,"Gefährdet","Abwanderung")))))))</f>
        <v/>
      </c>
    </row>
    <row r="1506" spans="2:15" ht="14.25" customHeight="1" x14ac:dyDescent="0.35">
      <c r="B1506" s="37" t="str">
        <f>IF(Kundendaten!C1507="","",Kundendaten!B1507)</f>
        <v/>
      </c>
      <c r="C1506" s="38" t="str">
        <f>IF(Kundendaten!C1507="","",IF(Kundendaten!C1507="","",Kundendaten!C1507))</f>
        <v/>
      </c>
      <c r="D1506" s="38" t="str">
        <f>IF(Kundendaten!C1507="","",IF(Kundendaten!D1507="","",Kundendaten!D1507))</f>
        <v/>
      </c>
      <c r="E1506" s="38" t="str">
        <f>IF(Kundendaten!C1507="","",IF(Kundendaten!E1507="","",Kundendaten!E1507))</f>
        <v/>
      </c>
      <c r="F1506" s="38" t="str">
        <f>IF(Kundendaten!C1507="","",IF(Kundendaten!F1507="","",Kundendaten!F1507))</f>
        <v/>
      </c>
      <c r="G1506" s="37" t="str">
        <f>IF(Kundendaten!C1507="","",IF(Kundendaten!G1507="","",Kundendaten!G1507))</f>
        <v/>
      </c>
      <c r="H1506" s="38" t="str">
        <f>IF(Kundendaten!C1507="","",IF(Kundendaten!H1507="","",Kundendaten!H1507))</f>
        <v/>
      </c>
      <c r="I1506" s="37" t="str">
        <f>IF(Kundendaten!C1507="","",IF(Kundendaten!I1507="","",IF(OR(UPPER(Kundendaten!I1507)="D",UPPER(Kundendaten!I1507)="DE",UPPER(Kundendaten!I1507)="DEU",UPPER(Kundendaten!I1507)="DEUTSCHLAND",UPPER(Kundendaten!I1507)="GERMANY",UPPER(Kundendaten!I1507)="GER"),"",IFERROR(UPPER(VLOOKUP(UPPER(Kundendaten!I1507),Laendercodes!$A:$B,2,FALSE())),UPPER(Kundendaten!I1507)))))</f>
        <v/>
      </c>
      <c r="J1506" s="59" t="str">
        <f>IF(Kundendaten!C1507="","",Einstellungen!$C$9-Kundendaten!J1507)</f>
        <v/>
      </c>
      <c r="K1506" s="37" t="str">
        <f>IF(Kundendaten!C1507="","",IF(J1506&lt;0,-1,IF(J1506&gt;Einstellungen!$C$11,0,IF(J1506&lt;=Einstellungen!$D$15,5,IF(J1506&lt;=Einstellungen!$D$16,4,IF(J1506&lt;=Einstellungen!$D$17,3,IF(J1506&lt;=Einstellungen!$D$18,2,1)))))))</f>
        <v/>
      </c>
      <c r="L1506" s="37" t="str">
        <f>IF(Kundendaten!C1507="","",IF(J1506&lt;0,-1,IF(J1506&gt;Einstellungen!$C$11,0,IF(Kundendaten!K1507&gt;=Einstellungen!$C$24,5,IF(Kundendaten!K1507&gt;=Einstellungen!$C$25,4,IF(Kundendaten!K1507&gt;=Einstellungen!$C$26,3,IF(Kundendaten!K1507&gt;=Einstellungen!$C$27,2,1)))))))</f>
        <v/>
      </c>
      <c r="M1506" s="37" t="str">
        <f>IF(Kundendaten!C1507="","",IF(J1506&lt;0,-1,IF(J1506&gt;Einstellungen!$C$11,0,IF(Kundendaten!L1507&gt;=Einstellungen!$C$32,5,IF(Kundendaten!L1507&gt;=Einstellungen!$C$33,4,IF(Kundendaten!L1507&gt;=Einstellungen!$C$34,3,IF(Kundendaten!L1507&gt;=Einstellungen!$C$35,2,1)))))))</f>
        <v/>
      </c>
      <c r="N1506" s="37" t="str">
        <f>IF(Kundendaten!C1507="","",IF(K1506=-1,"",IF(K1506=0,0,IF(SUM(Einstellungen!$G$15,Einstellungen!$G$24,Einstellungen!$G$32)&lt;&gt;100,"—",ROUND((K1506*Einstellungen!$G$15+L1506*Einstellungen!$G$24+M1506*Einstellungen!$G$32)/100,1)))))</f>
        <v/>
      </c>
      <c r="O1506" s="37" t="str">
        <f>IF(Kundendaten!C1507="","",IF(K1506=-1,"⚠ Datenfehler",IF(K1506=0,"Inaktiv",IF(SUM(Einstellungen!$G$15,Einstellungen!$G$24,Einstellungen!$G$32)&lt;&gt;100,"—",IF(N1506&gt;=4,"Champion",IF(N1506&gt;=3,"Entwicklung",IF(N1506&gt;=2,"Gefährdet","Abwanderung")))))))</f>
        <v/>
      </c>
    </row>
    <row r="1507" spans="2:15" ht="14.25" customHeight="1" x14ac:dyDescent="0.35">
      <c r="B1507" s="37" t="str">
        <f>IF(Kundendaten!C1508="","",Kundendaten!B1508)</f>
        <v/>
      </c>
      <c r="C1507" s="38" t="str">
        <f>IF(Kundendaten!C1508="","",IF(Kundendaten!C1508="","",Kundendaten!C1508))</f>
        <v/>
      </c>
      <c r="D1507" s="38" t="str">
        <f>IF(Kundendaten!C1508="","",IF(Kundendaten!D1508="","",Kundendaten!D1508))</f>
        <v/>
      </c>
      <c r="E1507" s="38" t="str">
        <f>IF(Kundendaten!C1508="","",IF(Kundendaten!E1508="","",Kundendaten!E1508))</f>
        <v/>
      </c>
      <c r="F1507" s="38" t="str">
        <f>IF(Kundendaten!C1508="","",IF(Kundendaten!F1508="","",Kundendaten!F1508))</f>
        <v/>
      </c>
      <c r="G1507" s="37" t="str">
        <f>IF(Kundendaten!C1508="","",IF(Kundendaten!G1508="","",Kundendaten!G1508))</f>
        <v/>
      </c>
      <c r="H1507" s="38" t="str">
        <f>IF(Kundendaten!C1508="","",IF(Kundendaten!H1508="","",Kundendaten!H1508))</f>
        <v/>
      </c>
      <c r="I1507" s="37" t="str">
        <f>IF(Kundendaten!C1508="","",IF(Kundendaten!I1508="","",IF(OR(UPPER(Kundendaten!I1508)="D",UPPER(Kundendaten!I1508)="DE",UPPER(Kundendaten!I1508)="DEU",UPPER(Kundendaten!I1508)="DEUTSCHLAND",UPPER(Kundendaten!I1508)="GERMANY",UPPER(Kundendaten!I1508)="GER"),"",IFERROR(UPPER(VLOOKUP(UPPER(Kundendaten!I1508),Laendercodes!$A:$B,2,FALSE())),UPPER(Kundendaten!I1508)))))</f>
        <v/>
      </c>
      <c r="J1507" s="59" t="str">
        <f>IF(Kundendaten!C1508="","",Einstellungen!$C$9-Kundendaten!J1508)</f>
        <v/>
      </c>
      <c r="K1507" s="37" t="str">
        <f>IF(Kundendaten!C1508="","",IF(J1507&lt;0,-1,IF(J1507&gt;Einstellungen!$C$11,0,IF(J1507&lt;=Einstellungen!$D$15,5,IF(J1507&lt;=Einstellungen!$D$16,4,IF(J1507&lt;=Einstellungen!$D$17,3,IF(J1507&lt;=Einstellungen!$D$18,2,1)))))))</f>
        <v/>
      </c>
      <c r="L1507" s="37" t="str">
        <f>IF(Kundendaten!C1508="","",IF(J1507&lt;0,-1,IF(J1507&gt;Einstellungen!$C$11,0,IF(Kundendaten!K1508&gt;=Einstellungen!$C$24,5,IF(Kundendaten!K1508&gt;=Einstellungen!$C$25,4,IF(Kundendaten!K1508&gt;=Einstellungen!$C$26,3,IF(Kundendaten!K1508&gt;=Einstellungen!$C$27,2,1)))))))</f>
        <v/>
      </c>
      <c r="M1507" s="37" t="str">
        <f>IF(Kundendaten!C1508="","",IF(J1507&lt;0,-1,IF(J1507&gt;Einstellungen!$C$11,0,IF(Kundendaten!L1508&gt;=Einstellungen!$C$32,5,IF(Kundendaten!L1508&gt;=Einstellungen!$C$33,4,IF(Kundendaten!L1508&gt;=Einstellungen!$C$34,3,IF(Kundendaten!L1508&gt;=Einstellungen!$C$35,2,1)))))))</f>
        <v/>
      </c>
      <c r="N1507" s="37" t="str">
        <f>IF(Kundendaten!C1508="","",IF(K1507=-1,"",IF(K1507=0,0,IF(SUM(Einstellungen!$G$15,Einstellungen!$G$24,Einstellungen!$G$32)&lt;&gt;100,"—",ROUND((K1507*Einstellungen!$G$15+L1507*Einstellungen!$G$24+M1507*Einstellungen!$G$32)/100,1)))))</f>
        <v/>
      </c>
      <c r="O1507" s="37" t="str">
        <f>IF(Kundendaten!C1508="","",IF(K1507=-1,"⚠ Datenfehler",IF(K1507=0,"Inaktiv",IF(SUM(Einstellungen!$G$15,Einstellungen!$G$24,Einstellungen!$G$32)&lt;&gt;100,"—",IF(N1507&gt;=4,"Champion",IF(N1507&gt;=3,"Entwicklung",IF(N1507&gt;=2,"Gefährdet","Abwanderung")))))))</f>
        <v/>
      </c>
    </row>
    <row r="1508" spans="2:15" ht="14.25" customHeight="1" x14ac:dyDescent="0.35">
      <c r="B1508" s="37" t="str">
        <f>IF(Kundendaten!C1509="","",Kundendaten!B1509)</f>
        <v/>
      </c>
      <c r="C1508" s="38" t="str">
        <f>IF(Kundendaten!C1509="","",IF(Kundendaten!C1509="","",Kundendaten!C1509))</f>
        <v/>
      </c>
      <c r="D1508" s="38" t="str">
        <f>IF(Kundendaten!C1509="","",IF(Kundendaten!D1509="","",Kundendaten!D1509))</f>
        <v/>
      </c>
      <c r="E1508" s="38" t="str">
        <f>IF(Kundendaten!C1509="","",IF(Kundendaten!E1509="","",Kundendaten!E1509))</f>
        <v/>
      </c>
      <c r="F1508" s="38" t="str">
        <f>IF(Kundendaten!C1509="","",IF(Kundendaten!F1509="","",Kundendaten!F1509))</f>
        <v/>
      </c>
      <c r="G1508" s="37" t="str">
        <f>IF(Kundendaten!C1509="","",IF(Kundendaten!G1509="","",Kundendaten!G1509))</f>
        <v/>
      </c>
      <c r="H1508" s="38" t="str">
        <f>IF(Kundendaten!C1509="","",IF(Kundendaten!H1509="","",Kundendaten!H1509))</f>
        <v/>
      </c>
      <c r="I1508" s="37" t="str">
        <f>IF(Kundendaten!C1509="","",IF(Kundendaten!I1509="","",IF(OR(UPPER(Kundendaten!I1509)="D",UPPER(Kundendaten!I1509)="DE",UPPER(Kundendaten!I1509)="DEU",UPPER(Kundendaten!I1509)="DEUTSCHLAND",UPPER(Kundendaten!I1509)="GERMANY",UPPER(Kundendaten!I1509)="GER"),"",IFERROR(UPPER(VLOOKUP(UPPER(Kundendaten!I1509),Laendercodes!$A:$B,2,FALSE())),UPPER(Kundendaten!I1509)))))</f>
        <v/>
      </c>
      <c r="J1508" s="59" t="str">
        <f>IF(Kundendaten!C1509="","",Einstellungen!$C$9-Kundendaten!J1509)</f>
        <v/>
      </c>
      <c r="K1508" s="37" t="str">
        <f>IF(Kundendaten!C1509="","",IF(J1508&lt;0,-1,IF(J1508&gt;Einstellungen!$C$11,0,IF(J1508&lt;=Einstellungen!$D$15,5,IF(J1508&lt;=Einstellungen!$D$16,4,IF(J1508&lt;=Einstellungen!$D$17,3,IF(J1508&lt;=Einstellungen!$D$18,2,1)))))))</f>
        <v/>
      </c>
      <c r="L1508" s="37" t="str">
        <f>IF(Kundendaten!C1509="","",IF(J1508&lt;0,-1,IF(J1508&gt;Einstellungen!$C$11,0,IF(Kundendaten!K1509&gt;=Einstellungen!$C$24,5,IF(Kundendaten!K1509&gt;=Einstellungen!$C$25,4,IF(Kundendaten!K1509&gt;=Einstellungen!$C$26,3,IF(Kundendaten!K1509&gt;=Einstellungen!$C$27,2,1)))))))</f>
        <v/>
      </c>
      <c r="M1508" s="37" t="str">
        <f>IF(Kundendaten!C1509="","",IF(J1508&lt;0,-1,IF(J1508&gt;Einstellungen!$C$11,0,IF(Kundendaten!L1509&gt;=Einstellungen!$C$32,5,IF(Kundendaten!L1509&gt;=Einstellungen!$C$33,4,IF(Kundendaten!L1509&gt;=Einstellungen!$C$34,3,IF(Kundendaten!L1509&gt;=Einstellungen!$C$35,2,1)))))))</f>
        <v/>
      </c>
      <c r="N1508" s="37" t="str">
        <f>IF(Kundendaten!C1509="","",IF(K1508=-1,"",IF(K1508=0,0,IF(SUM(Einstellungen!$G$15,Einstellungen!$G$24,Einstellungen!$G$32)&lt;&gt;100,"—",ROUND((K1508*Einstellungen!$G$15+L1508*Einstellungen!$G$24+M1508*Einstellungen!$G$32)/100,1)))))</f>
        <v/>
      </c>
      <c r="O1508" s="37" t="str">
        <f>IF(Kundendaten!C1509="","",IF(K1508=-1,"⚠ Datenfehler",IF(K1508=0,"Inaktiv",IF(SUM(Einstellungen!$G$15,Einstellungen!$G$24,Einstellungen!$G$32)&lt;&gt;100,"—",IF(N1508&gt;=4,"Champion",IF(N1508&gt;=3,"Entwicklung",IF(N1508&gt;=2,"Gefährdet","Abwanderung")))))))</f>
        <v/>
      </c>
    </row>
    <row r="1509" spans="2:15" ht="14.25" customHeight="1" x14ac:dyDescent="0.35">
      <c r="B1509" s="37" t="str">
        <f>IF(Kundendaten!C1510="","",Kundendaten!B1510)</f>
        <v/>
      </c>
      <c r="C1509" s="38" t="str">
        <f>IF(Kundendaten!C1510="","",IF(Kundendaten!C1510="","",Kundendaten!C1510))</f>
        <v/>
      </c>
      <c r="D1509" s="38" t="str">
        <f>IF(Kundendaten!C1510="","",IF(Kundendaten!D1510="","",Kundendaten!D1510))</f>
        <v/>
      </c>
      <c r="E1509" s="38" t="str">
        <f>IF(Kundendaten!C1510="","",IF(Kundendaten!E1510="","",Kundendaten!E1510))</f>
        <v/>
      </c>
      <c r="F1509" s="38" t="str">
        <f>IF(Kundendaten!C1510="","",IF(Kundendaten!F1510="","",Kundendaten!F1510))</f>
        <v/>
      </c>
      <c r="G1509" s="37" t="str">
        <f>IF(Kundendaten!C1510="","",IF(Kundendaten!G1510="","",Kundendaten!G1510))</f>
        <v/>
      </c>
      <c r="H1509" s="38" t="str">
        <f>IF(Kundendaten!C1510="","",IF(Kundendaten!H1510="","",Kundendaten!H1510))</f>
        <v/>
      </c>
      <c r="I1509" s="37" t="str">
        <f>IF(Kundendaten!C1510="","",IF(Kundendaten!I1510="","",IF(OR(UPPER(Kundendaten!I1510)="D",UPPER(Kundendaten!I1510)="DE",UPPER(Kundendaten!I1510)="DEU",UPPER(Kundendaten!I1510)="DEUTSCHLAND",UPPER(Kundendaten!I1510)="GERMANY",UPPER(Kundendaten!I1510)="GER"),"",IFERROR(UPPER(VLOOKUP(UPPER(Kundendaten!I1510),Laendercodes!$A:$B,2,FALSE())),UPPER(Kundendaten!I1510)))))</f>
        <v/>
      </c>
      <c r="J1509" s="59" t="str">
        <f>IF(Kundendaten!C1510="","",Einstellungen!$C$9-Kundendaten!J1510)</f>
        <v/>
      </c>
      <c r="K1509" s="37" t="str">
        <f>IF(Kundendaten!C1510="","",IF(J1509&lt;0,-1,IF(J1509&gt;Einstellungen!$C$11,0,IF(J1509&lt;=Einstellungen!$D$15,5,IF(J1509&lt;=Einstellungen!$D$16,4,IF(J1509&lt;=Einstellungen!$D$17,3,IF(J1509&lt;=Einstellungen!$D$18,2,1)))))))</f>
        <v/>
      </c>
      <c r="L1509" s="37" t="str">
        <f>IF(Kundendaten!C1510="","",IF(J1509&lt;0,-1,IF(J1509&gt;Einstellungen!$C$11,0,IF(Kundendaten!K1510&gt;=Einstellungen!$C$24,5,IF(Kundendaten!K1510&gt;=Einstellungen!$C$25,4,IF(Kundendaten!K1510&gt;=Einstellungen!$C$26,3,IF(Kundendaten!K1510&gt;=Einstellungen!$C$27,2,1)))))))</f>
        <v/>
      </c>
      <c r="M1509" s="37" t="str">
        <f>IF(Kundendaten!C1510="","",IF(J1509&lt;0,-1,IF(J1509&gt;Einstellungen!$C$11,0,IF(Kundendaten!L1510&gt;=Einstellungen!$C$32,5,IF(Kundendaten!L1510&gt;=Einstellungen!$C$33,4,IF(Kundendaten!L1510&gt;=Einstellungen!$C$34,3,IF(Kundendaten!L1510&gt;=Einstellungen!$C$35,2,1)))))))</f>
        <v/>
      </c>
      <c r="N1509" s="37" t="str">
        <f>IF(Kundendaten!C1510="","",IF(K1509=-1,"",IF(K1509=0,0,IF(SUM(Einstellungen!$G$15,Einstellungen!$G$24,Einstellungen!$G$32)&lt;&gt;100,"—",ROUND((K1509*Einstellungen!$G$15+L1509*Einstellungen!$G$24+M1509*Einstellungen!$G$32)/100,1)))))</f>
        <v/>
      </c>
      <c r="O1509" s="37" t="str">
        <f>IF(Kundendaten!C1510="","",IF(K1509=-1,"⚠ Datenfehler",IF(K1509=0,"Inaktiv",IF(SUM(Einstellungen!$G$15,Einstellungen!$G$24,Einstellungen!$G$32)&lt;&gt;100,"—",IF(N1509&gt;=4,"Champion",IF(N1509&gt;=3,"Entwicklung",IF(N1509&gt;=2,"Gefährdet","Abwanderung")))))))</f>
        <v/>
      </c>
    </row>
    <row r="1510" spans="2:15" ht="14.25" customHeight="1" x14ac:dyDescent="0.35">
      <c r="B1510" s="37" t="str">
        <f>IF(Kundendaten!C1511="","",Kundendaten!B1511)</f>
        <v/>
      </c>
      <c r="C1510" s="38" t="str">
        <f>IF(Kundendaten!C1511="","",IF(Kundendaten!C1511="","",Kundendaten!C1511))</f>
        <v/>
      </c>
      <c r="D1510" s="38" t="str">
        <f>IF(Kundendaten!C1511="","",IF(Kundendaten!D1511="","",Kundendaten!D1511))</f>
        <v/>
      </c>
      <c r="E1510" s="38" t="str">
        <f>IF(Kundendaten!C1511="","",IF(Kundendaten!E1511="","",Kundendaten!E1511))</f>
        <v/>
      </c>
      <c r="F1510" s="38" t="str">
        <f>IF(Kundendaten!C1511="","",IF(Kundendaten!F1511="","",Kundendaten!F1511))</f>
        <v/>
      </c>
      <c r="G1510" s="37" t="str">
        <f>IF(Kundendaten!C1511="","",IF(Kundendaten!G1511="","",Kundendaten!G1511))</f>
        <v/>
      </c>
      <c r="H1510" s="38" t="str">
        <f>IF(Kundendaten!C1511="","",IF(Kundendaten!H1511="","",Kundendaten!H1511))</f>
        <v/>
      </c>
      <c r="I1510" s="37" t="str">
        <f>IF(Kundendaten!C1511="","",IF(Kundendaten!I1511="","",IF(OR(UPPER(Kundendaten!I1511)="D",UPPER(Kundendaten!I1511)="DE",UPPER(Kundendaten!I1511)="DEU",UPPER(Kundendaten!I1511)="DEUTSCHLAND",UPPER(Kundendaten!I1511)="GERMANY",UPPER(Kundendaten!I1511)="GER"),"",IFERROR(UPPER(VLOOKUP(UPPER(Kundendaten!I1511),Laendercodes!$A:$B,2,FALSE())),UPPER(Kundendaten!I1511)))))</f>
        <v/>
      </c>
      <c r="J1510" s="59" t="str">
        <f>IF(Kundendaten!C1511="","",Einstellungen!$C$9-Kundendaten!J1511)</f>
        <v/>
      </c>
      <c r="K1510" s="37" t="str">
        <f>IF(Kundendaten!C1511="","",IF(J1510&lt;0,-1,IF(J1510&gt;Einstellungen!$C$11,0,IF(J1510&lt;=Einstellungen!$D$15,5,IF(J1510&lt;=Einstellungen!$D$16,4,IF(J1510&lt;=Einstellungen!$D$17,3,IF(J1510&lt;=Einstellungen!$D$18,2,1)))))))</f>
        <v/>
      </c>
      <c r="L1510" s="37" t="str">
        <f>IF(Kundendaten!C1511="","",IF(J1510&lt;0,-1,IF(J1510&gt;Einstellungen!$C$11,0,IF(Kundendaten!K1511&gt;=Einstellungen!$C$24,5,IF(Kundendaten!K1511&gt;=Einstellungen!$C$25,4,IF(Kundendaten!K1511&gt;=Einstellungen!$C$26,3,IF(Kundendaten!K1511&gt;=Einstellungen!$C$27,2,1)))))))</f>
        <v/>
      </c>
      <c r="M1510" s="37" t="str">
        <f>IF(Kundendaten!C1511="","",IF(J1510&lt;0,-1,IF(J1510&gt;Einstellungen!$C$11,0,IF(Kundendaten!L1511&gt;=Einstellungen!$C$32,5,IF(Kundendaten!L1511&gt;=Einstellungen!$C$33,4,IF(Kundendaten!L1511&gt;=Einstellungen!$C$34,3,IF(Kundendaten!L1511&gt;=Einstellungen!$C$35,2,1)))))))</f>
        <v/>
      </c>
      <c r="N1510" s="37" t="str">
        <f>IF(Kundendaten!C1511="","",IF(K1510=-1,"",IF(K1510=0,0,IF(SUM(Einstellungen!$G$15,Einstellungen!$G$24,Einstellungen!$G$32)&lt;&gt;100,"—",ROUND((K1510*Einstellungen!$G$15+L1510*Einstellungen!$G$24+M1510*Einstellungen!$G$32)/100,1)))))</f>
        <v/>
      </c>
      <c r="O1510" s="37" t="str">
        <f>IF(Kundendaten!C1511="","",IF(K1510=-1,"⚠ Datenfehler",IF(K1510=0,"Inaktiv",IF(SUM(Einstellungen!$G$15,Einstellungen!$G$24,Einstellungen!$G$32)&lt;&gt;100,"—",IF(N1510&gt;=4,"Champion",IF(N1510&gt;=3,"Entwicklung",IF(N1510&gt;=2,"Gefährdet","Abwanderung")))))))</f>
        <v/>
      </c>
    </row>
    <row r="1511" spans="2:15" ht="14.25" customHeight="1" x14ac:dyDescent="0.35">
      <c r="B1511" s="37" t="str">
        <f>IF(Kundendaten!C1512="","",Kundendaten!B1512)</f>
        <v/>
      </c>
      <c r="C1511" s="38" t="str">
        <f>IF(Kundendaten!C1512="","",IF(Kundendaten!C1512="","",Kundendaten!C1512))</f>
        <v/>
      </c>
      <c r="D1511" s="38" t="str">
        <f>IF(Kundendaten!C1512="","",IF(Kundendaten!D1512="","",Kundendaten!D1512))</f>
        <v/>
      </c>
      <c r="E1511" s="38" t="str">
        <f>IF(Kundendaten!C1512="","",IF(Kundendaten!E1512="","",Kundendaten!E1512))</f>
        <v/>
      </c>
      <c r="F1511" s="38" t="str">
        <f>IF(Kundendaten!C1512="","",IF(Kundendaten!F1512="","",Kundendaten!F1512))</f>
        <v/>
      </c>
      <c r="G1511" s="37" t="str">
        <f>IF(Kundendaten!C1512="","",IF(Kundendaten!G1512="","",Kundendaten!G1512))</f>
        <v/>
      </c>
      <c r="H1511" s="38" t="str">
        <f>IF(Kundendaten!C1512="","",IF(Kundendaten!H1512="","",Kundendaten!H1512))</f>
        <v/>
      </c>
      <c r="I1511" s="37" t="str">
        <f>IF(Kundendaten!C1512="","",IF(Kundendaten!I1512="","",IF(OR(UPPER(Kundendaten!I1512)="D",UPPER(Kundendaten!I1512)="DE",UPPER(Kundendaten!I1512)="DEU",UPPER(Kundendaten!I1512)="DEUTSCHLAND",UPPER(Kundendaten!I1512)="GERMANY",UPPER(Kundendaten!I1512)="GER"),"",IFERROR(UPPER(VLOOKUP(UPPER(Kundendaten!I1512),Laendercodes!$A:$B,2,FALSE())),UPPER(Kundendaten!I1512)))))</f>
        <v/>
      </c>
      <c r="J1511" s="59" t="str">
        <f>IF(Kundendaten!C1512="","",Einstellungen!$C$9-Kundendaten!J1512)</f>
        <v/>
      </c>
      <c r="K1511" s="37" t="str">
        <f>IF(Kundendaten!C1512="","",IF(J1511&lt;0,-1,IF(J1511&gt;Einstellungen!$C$11,0,IF(J1511&lt;=Einstellungen!$D$15,5,IF(J1511&lt;=Einstellungen!$D$16,4,IF(J1511&lt;=Einstellungen!$D$17,3,IF(J1511&lt;=Einstellungen!$D$18,2,1)))))))</f>
        <v/>
      </c>
      <c r="L1511" s="37" t="str">
        <f>IF(Kundendaten!C1512="","",IF(J1511&lt;0,-1,IF(J1511&gt;Einstellungen!$C$11,0,IF(Kundendaten!K1512&gt;=Einstellungen!$C$24,5,IF(Kundendaten!K1512&gt;=Einstellungen!$C$25,4,IF(Kundendaten!K1512&gt;=Einstellungen!$C$26,3,IF(Kundendaten!K1512&gt;=Einstellungen!$C$27,2,1)))))))</f>
        <v/>
      </c>
      <c r="M1511" s="37" t="str">
        <f>IF(Kundendaten!C1512="","",IF(J1511&lt;0,-1,IF(J1511&gt;Einstellungen!$C$11,0,IF(Kundendaten!L1512&gt;=Einstellungen!$C$32,5,IF(Kundendaten!L1512&gt;=Einstellungen!$C$33,4,IF(Kundendaten!L1512&gt;=Einstellungen!$C$34,3,IF(Kundendaten!L1512&gt;=Einstellungen!$C$35,2,1)))))))</f>
        <v/>
      </c>
      <c r="N1511" s="37" t="str">
        <f>IF(Kundendaten!C1512="","",IF(K1511=-1,"",IF(K1511=0,0,IF(SUM(Einstellungen!$G$15,Einstellungen!$G$24,Einstellungen!$G$32)&lt;&gt;100,"—",ROUND((K1511*Einstellungen!$G$15+L1511*Einstellungen!$G$24+M1511*Einstellungen!$G$32)/100,1)))))</f>
        <v/>
      </c>
      <c r="O1511" s="37" t="str">
        <f>IF(Kundendaten!C1512="","",IF(K1511=-1,"⚠ Datenfehler",IF(K1511=0,"Inaktiv",IF(SUM(Einstellungen!$G$15,Einstellungen!$G$24,Einstellungen!$G$32)&lt;&gt;100,"—",IF(N1511&gt;=4,"Champion",IF(N1511&gt;=3,"Entwicklung",IF(N1511&gt;=2,"Gefährdet","Abwanderung")))))))</f>
        <v/>
      </c>
    </row>
    <row r="1512" spans="2:15" ht="14.25" customHeight="1" x14ac:dyDescent="0.35">
      <c r="B1512" s="37" t="str">
        <f>IF(Kundendaten!C1513="","",Kundendaten!B1513)</f>
        <v/>
      </c>
      <c r="C1512" s="38" t="str">
        <f>IF(Kundendaten!C1513="","",IF(Kundendaten!C1513="","",Kundendaten!C1513))</f>
        <v/>
      </c>
      <c r="D1512" s="38" t="str">
        <f>IF(Kundendaten!C1513="","",IF(Kundendaten!D1513="","",Kundendaten!D1513))</f>
        <v/>
      </c>
      <c r="E1512" s="38" t="str">
        <f>IF(Kundendaten!C1513="","",IF(Kundendaten!E1513="","",Kundendaten!E1513))</f>
        <v/>
      </c>
      <c r="F1512" s="38" t="str">
        <f>IF(Kundendaten!C1513="","",IF(Kundendaten!F1513="","",Kundendaten!F1513))</f>
        <v/>
      </c>
      <c r="G1512" s="37" t="str">
        <f>IF(Kundendaten!C1513="","",IF(Kundendaten!G1513="","",Kundendaten!G1513))</f>
        <v/>
      </c>
      <c r="H1512" s="38" t="str">
        <f>IF(Kundendaten!C1513="","",IF(Kundendaten!H1513="","",Kundendaten!H1513))</f>
        <v/>
      </c>
      <c r="I1512" s="37" t="str">
        <f>IF(Kundendaten!C1513="","",IF(Kundendaten!I1513="","",IF(OR(UPPER(Kundendaten!I1513)="D",UPPER(Kundendaten!I1513)="DE",UPPER(Kundendaten!I1513)="DEU",UPPER(Kundendaten!I1513)="DEUTSCHLAND",UPPER(Kundendaten!I1513)="GERMANY",UPPER(Kundendaten!I1513)="GER"),"",IFERROR(UPPER(VLOOKUP(UPPER(Kundendaten!I1513),Laendercodes!$A:$B,2,FALSE())),UPPER(Kundendaten!I1513)))))</f>
        <v/>
      </c>
      <c r="J1512" s="59" t="str">
        <f>IF(Kundendaten!C1513="","",Einstellungen!$C$9-Kundendaten!J1513)</f>
        <v/>
      </c>
      <c r="K1512" s="37" t="str">
        <f>IF(Kundendaten!C1513="","",IF(J1512&lt;0,-1,IF(J1512&gt;Einstellungen!$C$11,0,IF(J1512&lt;=Einstellungen!$D$15,5,IF(J1512&lt;=Einstellungen!$D$16,4,IF(J1512&lt;=Einstellungen!$D$17,3,IF(J1512&lt;=Einstellungen!$D$18,2,1)))))))</f>
        <v/>
      </c>
      <c r="L1512" s="37" t="str">
        <f>IF(Kundendaten!C1513="","",IF(J1512&lt;0,-1,IF(J1512&gt;Einstellungen!$C$11,0,IF(Kundendaten!K1513&gt;=Einstellungen!$C$24,5,IF(Kundendaten!K1513&gt;=Einstellungen!$C$25,4,IF(Kundendaten!K1513&gt;=Einstellungen!$C$26,3,IF(Kundendaten!K1513&gt;=Einstellungen!$C$27,2,1)))))))</f>
        <v/>
      </c>
      <c r="M1512" s="37" t="str">
        <f>IF(Kundendaten!C1513="","",IF(J1512&lt;0,-1,IF(J1512&gt;Einstellungen!$C$11,0,IF(Kundendaten!L1513&gt;=Einstellungen!$C$32,5,IF(Kundendaten!L1513&gt;=Einstellungen!$C$33,4,IF(Kundendaten!L1513&gt;=Einstellungen!$C$34,3,IF(Kundendaten!L1513&gt;=Einstellungen!$C$35,2,1)))))))</f>
        <v/>
      </c>
      <c r="N1512" s="37" t="str">
        <f>IF(Kundendaten!C1513="","",IF(K1512=-1,"",IF(K1512=0,0,IF(SUM(Einstellungen!$G$15,Einstellungen!$G$24,Einstellungen!$G$32)&lt;&gt;100,"—",ROUND((K1512*Einstellungen!$G$15+L1512*Einstellungen!$G$24+M1512*Einstellungen!$G$32)/100,1)))))</f>
        <v/>
      </c>
      <c r="O1512" s="37" t="str">
        <f>IF(Kundendaten!C1513="","",IF(K1512=-1,"⚠ Datenfehler",IF(K1512=0,"Inaktiv",IF(SUM(Einstellungen!$G$15,Einstellungen!$G$24,Einstellungen!$G$32)&lt;&gt;100,"—",IF(N1512&gt;=4,"Champion",IF(N1512&gt;=3,"Entwicklung",IF(N1512&gt;=2,"Gefährdet","Abwanderung")))))))</f>
        <v/>
      </c>
    </row>
    <row r="1513" spans="2:15" ht="14.25" customHeight="1" x14ac:dyDescent="0.35">
      <c r="B1513" s="37" t="str">
        <f>IF(Kundendaten!C1514="","",Kundendaten!B1514)</f>
        <v/>
      </c>
      <c r="C1513" s="38" t="str">
        <f>IF(Kundendaten!C1514="","",IF(Kundendaten!C1514="","",Kundendaten!C1514))</f>
        <v/>
      </c>
      <c r="D1513" s="38" t="str">
        <f>IF(Kundendaten!C1514="","",IF(Kundendaten!D1514="","",Kundendaten!D1514))</f>
        <v/>
      </c>
      <c r="E1513" s="38" t="str">
        <f>IF(Kundendaten!C1514="","",IF(Kundendaten!E1514="","",Kundendaten!E1514))</f>
        <v/>
      </c>
      <c r="F1513" s="38" t="str">
        <f>IF(Kundendaten!C1514="","",IF(Kundendaten!F1514="","",Kundendaten!F1514))</f>
        <v/>
      </c>
      <c r="G1513" s="37" t="str">
        <f>IF(Kundendaten!C1514="","",IF(Kundendaten!G1514="","",Kundendaten!G1514))</f>
        <v/>
      </c>
      <c r="H1513" s="38" t="str">
        <f>IF(Kundendaten!C1514="","",IF(Kundendaten!H1514="","",Kundendaten!H1514))</f>
        <v/>
      </c>
      <c r="I1513" s="37" t="str">
        <f>IF(Kundendaten!C1514="","",IF(Kundendaten!I1514="","",IF(OR(UPPER(Kundendaten!I1514)="D",UPPER(Kundendaten!I1514)="DE",UPPER(Kundendaten!I1514)="DEU",UPPER(Kundendaten!I1514)="DEUTSCHLAND",UPPER(Kundendaten!I1514)="GERMANY",UPPER(Kundendaten!I1514)="GER"),"",IFERROR(UPPER(VLOOKUP(UPPER(Kundendaten!I1514),Laendercodes!$A:$B,2,FALSE())),UPPER(Kundendaten!I1514)))))</f>
        <v/>
      </c>
      <c r="J1513" s="59" t="str">
        <f>IF(Kundendaten!C1514="","",Einstellungen!$C$9-Kundendaten!J1514)</f>
        <v/>
      </c>
      <c r="K1513" s="37" t="str">
        <f>IF(Kundendaten!C1514="","",IF(J1513&lt;0,-1,IF(J1513&gt;Einstellungen!$C$11,0,IF(J1513&lt;=Einstellungen!$D$15,5,IF(J1513&lt;=Einstellungen!$D$16,4,IF(J1513&lt;=Einstellungen!$D$17,3,IF(J1513&lt;=Einstellungen!$D$18,2,1)))))))</f>
        <v/>
      </c>
      <c r="L1513" s="37" t="str">
        <f>IF(Kundendaten!C1514="","",IF(J1513&lt;0,-1,IF(J1513&gt;Einstellungen!$C$11,0,IF(Kundendaten!K1514&gt;=Einstellungen!$C$24,5,IF(Kundendaten!K1514&gt;=Einstellungen!$C$25,4,IF(Kundendaten!K1514&gt;=Einstellungen!$C$26,3,IF(Kundendaten!K1514&gt;=Einstellungen!$C$27,2,1)))))))</f>
        <v/>
      </c>
      <c r="M1513" s="37" t="str">
        <f>IF(Kundendaten!C1514="","",IF(J1513&lt;0,-1,IF(J1513&gt;Einstellungen!$C$11,0,IF(Kundendaten!L1514&gt;=Einstellungen!$C$32,5,IF(Kundendaten!L1514&gt;=Einstellungen!$C$33,4,IF(Kundendaten!L1514&gt;=Einstellungen!$C$34,3,IF(Kundendaten!L1514&gt;=Einstellungen!$C$35,2,1)))))))</f>
        <v/>
      </c>
      <c r="N1513" s="37" t="str">
        <f>IF(Kundendaten!C1514="","",IF(K1513=-1,"",IF(K1513=0,0,IF(SUM(Einstellungen!$G$15,Einstellungen!$G$24,Einstellungen!$G$32)&lt;&gt;100,"—",ROUND((K1513*Einstellungen!$G$15+L1513*Einstellungen!$G$24+M1513*Einstellungen!$G$32)/100,1)))))</f>
        <v/>
      </c>
      <c r="O1513" s="37" t="str">
        <f>IF(Kundendaten!C1514="","",IF(K1513=-1,"⚠ Datenfehler",IF(K1513=0,"Inaktiv",IF(SUM(Einstellungen!$G$15,Einstellungen!$G$24,Einstellungen!$G$32)&lt;&gt;100,"—",IF(N1513&gt;=4,"Champion",IF(N1513&gt;=3,"Entwicklung",IF(N1513&gt;=2,"Gefährdet","Abwanderung")))))))</f>
        <v/>
      </c>
    </row>
    <row r="1514" spans="2:15" ht="14.25" customHeight="1" x14ac:dyDescent="0.35">
      <c r="B1514" s="37" t="str">
        <f>IF(Kundendaten!C1515="","",Kundendaten!B1515)</f>
        <v/>
      </c>
      <c r="C1514" s="38" t="str">
        <f>IF(Kundendaten!C1515="","",IF(Kundendaten!C1515="","",Kundendaten!C1515))</f>
        <v/>
      </c>
      <c r="D1514" s="38" t="str">
        <f>IF(Kundendaten!C1515="","",IF(Kundendaten!D1515="","",Kundendaten!D1515))</f>
        <v/>
      </c>
      <c r="E1514" s="38" t="str">
        <f>IF(Kundendaten!C1515="","",IF(Kundendaten!E1515="","",Kundendaten!E1515))</f>
        <v/>
      </c>
      <c r="F1514" s="38" t="str">
        <f>IF(Kundendaten!C1515="","",IF(Kundendaten!F1515="","",Kundendaten!F1515))</f>
        <v/>
      </c>
      <c r="G1514" s="37" t="str">
        <f>IF(Kundendaten!C1515="","",IF(Kundendaten!G1515="","",Kundendaten!G1515))</f>
        <v/>
      </c>
      <c r="H1514" s="38" t="str">
        <f>IF(Kundendaten!C1515="","",IF(Kundendaten!H1515="","",Kundendaten!H1515))</f>
        <v/>
      </c>
      <c r="I1514" s="37" t="str">
        <f>IF(Kundendaten!C1515="","",IF(Kundendaten!I1515="","",IF(OR(UPPER(Kundendaten!I1515)="D",UPPER(Kundendaten!I1515)="DE",UPPER(Kundendaten!I1515)="DEU",UPPER(Kundendaten!I1515)="DEUTSCHLAND",UPPER(Kundendaten!I1515)="GERMANY",UPPER(Kundendaten!I1515)="GER"),"",IFERROR(UPPER(VLOOKUP(UPPER(Kundendaten!I1515),Laendercodes!$A:$B,2,FALSE())),UPPER(Kundendaten!I1515)))))</f>
        <v/>
      </c>
      <c r="J1514" s="59" t="str">
        <f>IF(Kundendaten!C1515="","",Einstellungen!$C$9-Kundendaten!J1515)</f>
        <v/>
      </c>
      <c r="K1514" s="37" t="str">
        <f>IF(Kundendaten!C1515="","",IF(J1514&lt;0,-1,IF(J1514&gt;Einstellungen!$C$11,0,IF(J1514&lt;=Einstellungen!$D$15,5,IF(J1514&lt;=Einstellungen!$D$16,4,IF(J1514&lt;=Einstellungen!$D$17,3,IF(J1514&lt;=Einstellungen!$D$18,2,1)))))))</f>
        <v/>
      </c>
      <c r="L1514" s="37" t="str">
        <f>IF(Kundendaten!C1515="","",IF(J1514&lt;0,-1,IF(J1514&gt;Einstellungen!$C$11,0,IF(Kundendaten!K1515&gt;=Einstellungen!$C$24,5,IF(Kundendaten!K1515&gt;=Einstellungen!$C$25,4,IF(Kundendaten!K1515&gt;=Einstellungen!$C$26,3,IF(Kundendaten!K1515&gt;=Einstellungen!$C$27,2,1)))))))</f>
        <v/>
      </c>
      <c r="M1514" s="37" t="str">
        <f>IF(Kundendaten!C1515="","",IF(J1514&lt;0,-1,IF(J1514&gt;Einstellungen!$C$11,0,IF(Kundendaten!L1515&gt;=Einstellungen!$C$32,5,IF(Kundendaten!L1515&gt;=Einstellungen!$C$33,4,IF(Kundendaten!L1515&gt;=Einstellungen!$C$34,3,IF(Kundendaten!L1515&gt;=Einstellungen!$C$35,2,1)))))))</f>
        <v/>
      </c>
      <c r="N1514" s="37" t="str">
        <f>IF(Kundendaten!C1515="","",IF(K1514=-1,"",IF(K1514=0,0,IF(SUM(Einstellungen!$G$15,Einstellungen!$G$24,Einstellungen!$G$32)&lt;&gt;100,"—",ROUND((K1514*Einstellungen!$G$15+L1514*Einstellungen!$G$24+M1514*Einstellungen!$G$32)/100,1)))))</f>
        <v/>
      </c>
      <c r="O1514" s="37" t="str">
        <f>IF(Kundendaten!C1515="","",IF(K1514=-1,"⚠ Datenfehler",IF(K1514=0,"Inaktiv",IF(SUM(Einstellungen!$G$15,Einstellungen!$G$24,Einstellungen!$G$32)&lt;&gt;100,"—",IF(N1514&gt;=4,"Champion",IF(N1514&gt;=3,"Entwicklung",IF(N1514&gt;=2,"Gefährdet","Abwanderung")))))))</f>
        <v/>
      </c>
    </row>
    <row r="1515" spans="2:15" ht="14.25" customHeight="1" x14ac:dyDescent="0.35">
      <c r="B1515" s="37" t="str">
        <f>IF(Kundendaten!C1516="","",Kundendaten!B1516)</f>
        <v/>
      </c>
      <c r="C1515" s="38" t="str">
        <f>IF(Kundendaten!C1516="","",IF(Kundendaten!C1516="","",Kundendaten!C1516))</f>
        <v/>
      </c>
      <c r="D1515" s="38" t="str">
        <f>IF(Kundendaten!C1516="","",IF(Kundendaten!D1516="","",Kundendaten!D1516))</f>
        <v/>
      </c>
      <c r="E1515" s="38" t="str">
        <f>IF(Kundendaten!C1516="","",IF(Kundendaten!E1516="","",Kundendaten!E1516))</f>
        <v/>
      </c>
      <c r="F1515" s="38" t="str">
        <f>IF(Kundendaten!C1516="","",IF(Kundendaten!F1516="","",Kundendaten!F1516))</f>
        <v/>
      </c>
      <c r="G1515" s="37" t="str">
        <f>IF(Kundendaten!C1516="","",IF(Kundendaten!G1516="","",Kundendaten!G1516))</f>
        <v/>
      </c>
      <c r="H1515" s="38" t="str">
        <f>IF(Kundendaten!C1516="","",IF(Kundendaten!H1516="","",Kundendaten!H1516))</f>
        <v/>
      </c>
      <c r="I1515" s="37" t="str">
        <f>IF(Kundendaten!C1516="","",IF(Kundendaten!I1516="","",IF(OR(UPPER(Kundendaten!I1516)="D",UPPER(Kundendaten!I1516)="DE",UPPER(Kundendaten!I1516)="DEU",UPPER(Kundendaten!I1516)="DEUTSCHLAND",UPPER(Kundendaten!I1516)="GERMANY",UPPER(Kundendaten!I1516)="GER"),"",IFERROR(UPPER(VLOOKUP(UPPER(Kundendaten!I1516),Laendercodes!$A:$B,2,FALSE())),UPPER(Kundendaten!I1516)))))</f>
        <v/>
      </c>
      <c r="J1515" s="59" t="str">
        <f>IF(Kundendaten!C1516="","",Einstellungen!$C$9-Kundendaten!J1516)</f>
        <v/>
      </c>
      <c r="K1515" s="37" t="str">
        <f>IF(Kundendaten!C1516="","",IF(J1515&lt;0,-1,IF(J1515&gt;Einstellungen!$C$11,0,IF(J1515&lt;=Einstellungen!$D$15,5,IF(J1515&lt;=Einstellungen!$D$16,4,IF(J1515&lt;=Einstellungen!$D$17,3,IF(J1515&lt;=Einstellungen!$D$18,2,1)))))))</f>
        <v/>
      </c>
      <c r="L1515" s="37" t="str">
        <f>IF(Kundendaten!C1516="","",IF(J1515&lt;0,-1,IF(J1515&gt;Einstellungen!$C$11,0,IF(Kundendaten!K1516&gt;=Einstellungen!$C$24,5,IF(Kundendaten!K1516&gt;=Einstellungen!$C$25,4,IF(Kundendaten!K1516&gt;=Einstellungen!$C$26,3,IF(Kundendaten!K1516&gt;=Einstellungen!$C$27,2,1)))))))</f>
        <v/>
      </c>
      <c r="M1515" s="37" t="str">
        <f>IF(Kundendaten!C1516="","",IF(J1515&lt;0,-1,IF(J1515&gt;Einstellungen!$C$11,0,IF(Kundendaten!L1516&gt;=Einstellungen!$C$32,5,IF(Kundendaten!L1516&gt;=Einstellungen!$C$33,4,IF(Kundendaten!L1516&gt;=Einstellungen!$C$34,3,IF(Kundendaten!L1516&gt;=Einstellungen!$C$35,2,1)))))))</f>
        <v/>
      </c>
      <c r="N1515" s="37" t="str">
        <f>IF(Kundendaten!C1516="","",IF(K1515=-1,"",IF(K1515=0,0,IF(SUM(Einstellungen!$G$15,Einstellungen!$G$24,Einstellungen!$G$32)&lt;&gt;100,"—",ROUND((K1515*Einstellungen!$G$15+L1515*Einstellungen!$G$24+M1515*Einstellungen!$G$32)/100,1)))))</f>
        <v/>
      </c>
      <c r="O1515" s="37" t="str">
        <f>IF(Kundendaten!C1516="","",IF(K1515=-1,"⚠ Datenfehler",IF(K1515=0,"Inaktiv",IF(SUM(Einstellungen!$G$15,Einstellungen!$G$24,Einstellungen!$G$32)&lt;&gt;100,"—",IF(N1515&gt;=4,"Champion",IF(N1515&gt;=3,"Entwicklung",IF(N1515&gt;=2,"Gefährdet","Abwanderung")))))))</f>
        <v/>
      </c>
    </row>
    <row r="1516" spans="2:15" ht="14.25" customHeight="1" x14ac:dyDescent="0.35">
      <c r="B1516" s="37" t="str">
        <f>IF(Kundendaten!C1517="","",Kundendaten!B1517)</f>
        <v/>
      </c>
      <c r="C1516" s="38" t="str">
        <f>IF(Kundendaten!C1517="","",IF(Kundendaten!C1517="","",Kundendaten!C1517))</f>
        <v/>
      </c>
      <c r="D1516" s="38" t="str">
        <f>IF(Kundendaten!C1517="","",IF(Kundendaten!D1517="","",Kundendaten!D1517))</f>
        <v/>
      </c>
      <c r="E1516" s="38" t="str">
        <f>IF(Kundendaten!C1517="","",IF(Kundendaten!E1517="","",Kundendaten!E1517))</f>
        <v/>
      </c>
      <c r="F1516" s="38" t="str">
        <f>IF(Kundendaten!C1517="","",IF(Kundendaten!F1517="","",Kundendaten!F1517))</f>
        <v/>
      </c>
      <c r="G1516" s="37" t="str">
        <f>IF(Kundendaten!C1517="","",IF(Kundendaten!G1517="","",Kundendaten!G1517))</f>
        <v/>
      </c>
      <c r="H1516" s="38" t="str">
        <f>IF(Kundendaten!C1517="","",IF(Kundendaten!H1517="","",Kundendaten!H1517))</f>
        <v/>
      </c>
      <c r="I1516" s="37" t="str">
        <f>IF(Kundendaten!C1517="","",IF(Kundendaten!I1517="","",IF(OR(UPPER(Kundendaten!I1517)="D",UPPER(Kundendaten!I1517)="DE",UPPER(Kundendaten!I1517)="DEU",UPPER(Kundendaten!I1517)="DEUTSCHLAND",UPPER(Kundendaten!I1517)="GERMANY",UPPER(Kundendaten!I1517)="GER"),"",IFERROR(UPPER(VLOOKUP(UPPER(Kundendaten!I1517),Laendercodes!$A:$B,2,FALSE())),UPPER(Kundendaten!I1517)))))</f>
        <v/>
      </c>
      <c r="J1516" s="59" t="str">
        <f>IF(Kundendaten!C1517="","",Einstellungen!$C$9-Kundendaten!J1517)</f>
        <v/>
      </c>
      <c r="K1516" s="37" t="str">
        <f>IF(Kundendaten!C1517="","",IF(J1516&lt;0,-1,IF(J1516&gt;Einstellungen!$C$11,0,IF(J1516&lt;=Einstellungen!$D$15,5,IF(J1516&lt;=Einstellungen!$D$16,4,IF(J1516&lt;=Einstellungen!$D$17,3,IF(J1516&lt;=Einstellungen!$D$18,2,1)))))))</f>
        <v/>
      </c>
      <c r="L1516" s="37" t="str">
        <f>IF(Kundendaten!C1517="","",IF(J1516&lt;0,-1,IF(J1516&gt;Einstellungen!$C$11,0,IF(Kundendaten!K1517&gt;=Einstellungen!$C$24,5,IF(Kundendaten!K1517&gt;=Einstellungen!$C$25,4,IF(Kundendaten!K1517&gt;=Einstellungen!$C$26,3,IF(Kundendaten!K1517&gt;=Einstellungen!$C$27,2,1)))))))</f>
        <v/>
      </c>
      <c r="M1516" s="37" t="str">
        <f>IF(Kundendaten!C1517="","",IF(J1516&lt;0,-1,IF(J1516&gt;Einstellungen!$C$11,0,IF(Kundendaten!L1517&gt;=Einstellungen!$C$32,5,IF(Kundendaten!L1517&gt;=Einstellungen!$C$33,4,IF(Kundendaten!L1517&gt;=Einstellungen!$C$34,3,IF(Kundendaten!L1517&gt;=Einstellungen!$C$35,2,1)))))))</f>
        <v/>
      </c>
      <c r="N1516" s="37" t="str">
        <f>IF(Kundendaten!C1517="","",IF(K1516=-1,"",IF(K1516=0,0,IF(SUM(Einstellungen!$G$15,Einstellungen!$G$24,Einstellungen!$G$32)&lt;&gt;100,"—",ROUND((K1516*Einstellungen!$G$15+L1516*Einstellungen!$G$24+M1516*Einstellungen!$G$32)/100,1)))))</f>
        <v/>
      </c>
      <c r="O1516" s="37" t="str">
        <f>IF(Kundendaten!C1517="","",IF(K1516=-1,"⚠ Datenfehler",IF(K1516=0,"Inaktiv",IF(SUM(Einstellungen!$G$15,Einstellungen!$G$24,Einstellungen!$G$32)&lt;&gt;100,"—",IF(N1516&gt;=4,"Champion",IF(N1516&gt;=3,"Entwicklung",IF(N1516&gt;=2,"Gefährdet","Abwanderung")))))))</f>
        <v/>
      </c>
    </row>
    <row r="1517" spans="2:15" ht="14.25" customHeight="1" x14ac:dyDescent="0.35">
      <c r="B1517" s="37" t="str">
        <f>IF(Kundendaten!C1518="","",Kundendaten!B1518)</f>
        <v/>
      </c>
      <c r="C1517" s="38" t="str">
        <f>IF(Kundendaten!C1518="","",IF(Kundendaten!C1518="","",Kundendaten!C1518))</f>
        <v/>
      </c>
      <c r="D1517" s="38" t="str">
        <f>IF(Kundendaten!C1518="","",IF(Kundendaten!D1518="","",Kundendaten!D1518))</f>
        <v/>
      </c>
      <c r="E1517" s="38" t="str">
        <f>IF(Kundendaten!C1518="","",IF(Kundendaten!E1518="","",Kundendaten!E1518))</f>
        <v/>
      </c>
      <c r="F1517" s="38" t="str">
        <f>IF(Kundendaten!C1518="","",IF(Kundendaten!F1518="","",Kundendaten!F1518))</f>
        <v/>
      </c>
      <c r="G1517" s="37" t="str">
        <f>IF(Kundendaten!C1518="","",IF(Kundendaten!G1518="","",Kundendaten!G1518))</f>
        <v/>
      </c>
      <c r="H1517" s="38" t="str">
        <f>IF(Kundendaten!C1518="","",IF(Kundendaten!H1518="","",Kundendaten!H1518))</f>
        <v/>
      </c>
      <c r="I1517" s="37" t="str">
        <f>IF(Kundendaten!C1518="","",IF(Kundendaten!I1518="","",IF(OR(UPPER(Kundendaten!I1518)="D",UPPER(Kundendaten!I1518)="DE",UPPER(Kundendaten!I1518)="DEU",UPPER(Kundendaten!I1518)="DEUTSCHLAND",UPPER(Kundendaten!I1518)="GERMANY",UPPER(Kundendaten!I1518)="GER"),"",IFERROR(UPPER(VLOOKUP(UPPER(Kundendaten!I1518),Laendercodes!$A:$B,2,FALSE())),UPPER(Kundendaten!I1518)))))</f>
        <v/>
      </c>
      <c r="J1517" s="59" t="str">
        <f>IF(Kundendaten!C1518="","",Einstellungen!$C$9-Kundendaten!J1518)</f>
        <v/>
      </c>
      <c r="K1517" s="37" t="str">
        <f>IF(Kundendaten!C1518="","",IF(J1517&lt;0,-1,IF(J1517&gt;Einstellungen!$C$11,0,IF(J1517&lt;=Einstellungen!$D$15,5,IF(J1517&lt;=Einstellungen!$D$16,4,IF(J1517&lt;=Einstellungen!$D$17,3,IF(J1517&lt;=Einstellungen!$D$18,2,1)))))))</f>
        <v/>
      </c>
      <c r="L1517" s="37" t="str">
        <f>IF(Kundendaten!C1518="","",IF(J1517&lt;0,-1,IF(J1517&gt;Einstellungen!$C$11,0,IF(Kundendaten!K1518&gt;=Einstellungen!$C$24,5,IF(Kundendaten!K1518&gt;=Einstellungen!$C$25,4,IF(Kundendaten!K1518&gt;=Einstellungen!$C$26,3,IF(Kundendaten!K1518&gt;=Einstellungen!$C$27,2,1)))))))</f>
        <v/>
      </c>
      <c r="M1517" s="37" t="str">
        <f>IF(Kundendaten!C1518="","",IF(J1517&lt;0,-1,IF(J1517&gt;Einstellungen!$C$11,0,IF(Kundendaten!L1518&gt;=Einstellungen!$C$32,5,IF(Kundendaten!L1518&gt;=Einstellungen!$C$33,4,IF(Kundendaten!L1518&gt;=Einstellungen!$C$34,3,IF(Kundendaten!L1518&gt;=Einstellungen!$C$35,2,1)))))))</f>
        <v/>
      </c>
      <c r="N1517" s="37" t="str">
        <f>IF(Kundendaten!C1518="","",IF(K1517=-1,"",IF(K1517=0,0,IF(SUM(Einstellungen!$G$15,Einstellungen!$G$24,Einstellungen!$G$32)&lt;&gt;100,"—",ROUND((K1517*Einstellungen!$G$15+L1517*Einstellungen!$G$24+M1517*Einstellungen!$G$32)/100,1)))))</f>
        <v/>
      </c>
      <c r="O1517" s="37" t="str">
        <f>IF(Kundendaten!C1518="","",IF(K1517=-1,"⚠ Datenfehler",IF(K1517=0,"Inaktiv",IF(SUM(Einstellungen!$G$15,Einstellungen!$G$24,Einstellungen!$G$32)&lt;&gt;100,"—",IF(N1517&gt;=4,"Champion",IF(N1517&gt;=3,"Entwicklung",IF(N1517&gt;=2,"Gefährdet","Abwanderung")))))))</f>
        <v/>
      </c>
    </row>
    <row r="1518" spans="2:15" ht="14.25" customHeight="1" x14ac:dyDescent="0.35">
      <c r="B1518" s="37" t="str">
        <f>IF(Kundendaten!C1519="","",Kundendaten!B1519)</f>
        <v/>
      </c>
      <c r="C1518" s="38" t="str">
        <f>IF(Kundendaten!C1519="","",IF(Kundendaten!C1519="","",Kundendaten!C1519))</f>
        <v/>
      </c>
      <c r="D1518" s="38" t="str">
        <f>IF(Kundendaten!C1519="","",IF(Kundendaten!D1519="","",Kundendaten!D1519))</f>
        <v/>
      </c>
      <c r="E1518" s="38" t="str">
        <f>IF(Kundendaten!C1519="","",IF(Kundendaten!E1519="","",Kundendaten!E1519))</f>
        <v/>
      </c>
      <c r="F1518" s="38" t="str">
        <f>IF(Kundendaten!C1519="","",IF(Kundendaten!F1519="","",Kundendaten!F1519))</f>
        <v/>
      </c>
      <c r="G1518" s="37" t="str">
        <f>IF(Kundendaten!C1519="","",IF(Kundendaten!G1519="","",Kundendaten!G1519))</f>
        <v/>
      </c>
      <c r="H1518" s="38" t="str">
        <f>IF(Kundendaten!C1519="","",IF(Kundendaten!H1519="","",Kundendaten!H1519))</f>
        <v/>
      </c>
      <c r="I1518" s="37" t="str">
        <f>IF(Kundendaten!C1519="","",IF(Kundendaten!I1519="","",IF(OR(UPPER(Kundendaten!I1519)="D",UPPER(Kundendaten!I1519)="DE",UPPER(Kundendaten!I1519)="DEU",UPPER(Kundendaten!I1519)="DEUTSCHLAND",UPPER(Kundendaten!I1519)="GERMANY",UPPER(Kundendaten!I1519)="GER"),"",IFERROR(UPPER(VLOOKUP(UPPER(Kundendaten!I1519),Laendercodes!$A:$B,2,FALSE())),UPPER(Kundendaten!I1519)))))</f>
        <v/>
      </c>
      <c r="J1518" s="59" t="str">
        <f>IF(Kundendaten!C1519="","",Einstellungen!$C$9-Kundendaten!J1519)</f>
        <v/>
      </c>
      <c r="K1518" s="37" t="str">
        <f>IF(Kundendaten!C1519="","",IF(J1518&lt;0,-1,IF(J1518&gt;Einstellungen!$C$11,0,IF(J1518&lt;=Einstellungen!$D$15,5,IF(J1518&lt;=Einstellungen!$D$16,4,IF(J1518&lt;=Einstellungen!$D$17,3,IF(J1518&lt;=Einstellungen!$D$18,2,1)))))))</f>
        <v/>
      </c>
      <c r="L1518" s="37" t="str">
        <f>IF(Kundendaten!C1519="","",IF(J1518&lt;0,-1,IF(J1518&gt;Einstellungen!$C$11,0,IF(Kundendaten!K1519&gt;=Einstellungen!$C$24,5,IF(Kundendaten!K1519&gt;=Einstellungen!$C$25,4,IF(Kundendaten!K1519&gt;=Einstellungen!$C$26,3,IF(Kundendaten!K1519&gt;=Einstellungen!$C$27,2,1)))))))</f>
        <v/>
      </c>
      <c r="M1518" s="37" t="str">
        <f>IF(Kundendaten!C1519="","",IF(J1518&lt;0,-1,IF(J1518&gt;Einstellungen!$C$11,0,IF(Kundendaten!L1519&gt;=Einstellungen!$C$32,5,IF(Kundendaten!L1519&gt;=Einstellungen!$C$33,4,IF(Kundendaten!L1519&gt;=Einstellungen!$C$34,3,IF(Kundendaten!L1519&gt;=Einstellungen!$C$35,2,1)))))))</f>
        <v/>
      </c>
      <c r="N1518" s="37" t="str">
        <f>IF(Kundendaten!C1519="","",IF(K1518=-1,"",IF(K1518=0,0,IF(SUM(Einstellungen!$G$15,Einstellungen!$G$24,Einstellungen!$G$32)&lt;&gt;100,"—",ROUND((K1518*Einstellungen!$G$15+L1518*Einstellungen!$G$24+M1518*Einstellungen!$G$32)/100,1)))))</f>
        <v/>
      </c>
      <c r="O1518" s="37" t="str">
        <f>IF(Kundendaten!C1519="","",IF(K1518=-1,"⚠ Datenfehler",IF(K1518=0,"Inaktiv",IF(SUM(Einstellungen!$G$15,Einstellungen!$G$24,Einstellungen!$G$32)&lt;&gt;100,"—",IF(N1518&gt;=4,"Champion",IF(N1518&gt;=3,"Entwicklung",IF(N1518&gt;=2,"Gefährdet","Abwanderung")))))))</f>
        <v/>
      </c>
    </row>
    <row r="1519" spans="2:15" ht="14.25" customHeight="1" x14ac:dyDescent="0.35">
      <c r="B1519" s="37" t="str">
        <f>IF(Kundendaten!C1520="","",Kundendaten!B1520)</f>
        <v/>
      </c>
      <c r="C1519" s="38" t="str">
        <f>IF(Kundendaten!C1520="","",IF(Kundendaten!C1520="","",Kundendaten!C1520))</f>
        <v/>
      </c>
      <c r="D1519" s="38" t="str">
        <f>IF(Kundendaten!C1520="","",IF(Kundendaten!D1520="","",Kundendaten!D1520))</f>
        <v/>
      </c>
      <c r="E1519" s="38" t="str">
        <f>IF(Kundendaten!C1520="","",IF(Kundendaten!E1520="","",Kundendaten!E1520))</f>
        <v/>
      </c>
      <c r="F1519" s="38" t="str">
        <f>IF(Kundendaten!C1520="","",IF(Kundendaten!F1520="","",Kundendaten!F1520))</f>
        <v/>
      </c>
      <c r="G1519" s="37" t="str">
        <f>IF(Kundendaten!C1520="","",IF(Kundendaten!G1520="","",Kundendaten!G1520))</f>
        <v/>
      </c>
      <c r="H1519" s="38" t="str">
        <f>IF(Kundendaten!C1520="","",IF(Kundendaten!H1520="","",Kundendaten!H1520))</f>
        <v/>
      </c>
      <c r="I1519" s="37" t="str">
        <f>IF(Kundendaten!C1520="","",IF(Kundendaten!I1520="","",IF(OR(UPPER(Kundendaten!I1520)="D",UPPER(Kundendaten!I1520)="DE",UPPER(Kundendaten!I1520)="DEU",UPPER(Kundendaten!I1520)="DEUTSCHLAND",UPPER(Kundendaten!I1520)="GERMANY",UPPER(Kundendaten!I1520)="GER"),"",IFERROR(UPPER(VLOOKUP(UPPER(Kundendaten!I1520),Laendercodes!$A:$B,2,FALSE())),UPPER(Kundendaten!I1520)))))</f>
        <v/>
      </c>
      <c r="J1519" s="59" t="str">
        <f>IF(Kundendaten!C1520="","",Einstellungen!$C$9-Kundendaten!J1520)</f>
        <v/>
      </c>
      <c r="K1519" s="37" t="str">
        <f>IF(Kundendaten!C1520="","",IF(J1519&lt;0,-1,IF(J1519&gt;Einstellungen!$C$11,0,IF(J1519&lt;=Einstellungen!$D$15,5,IF(J1519&lt;=Einstellungen!$D$16,4,IF(J1519&lt;=Einstellungen!$D$17,3,IF(J1519&lt;=Einstellungen!$D$18,2,1)))))))</f>
        <v/>
      </c>
      <c r="L1519" s="37" t="str">
        <f>IF(Kundendaten!C1520="","",IF(J1519&lt;0,-1,IF(J1519&gt;Einstellungen!$C$11,0,IF(Kundendaten!K1520&gt;=Einstellungen!$C$24,5,IF(Kundendaten!K1520&gt;=Einstellungen!$C$25,4,IF(Kundendaten!K1520&gt;=Einstellungen!$C$26,3,IF(Kundendaten!K1520&gt;=Einstellungen!$C$27,2,1)))))))</f>
        <v/>
      </c>
      <c r="M1519" s="37" t="str">
        <f>IF(Kundendaten!C1520="","",IF(J1519&lt;0,-1,IF(J1519&gt;Einstellungen!$C$11,0,IF(Kundendaten!L1520&gt;=Einstellungen!$C$32,5,IF(Kundendaten!L1520&gt;=Einstellungen!$C$33,4,IF(Kundendaten!L1520&gt;=Einstellungen!$C$34,3,IF(Kundendaten!L1520&gt;=Einstellungen!$C$35,2,1)))))))</f>
        <v/>
      </c>
      <c r="N1519" s="37" t="str">
        <f>IF(Kundendaten!C1520="","",IF(K1519=-1,"",IF(K1519=0,0,IF(SUM(Einstellungen!$G$15,Einstellungen!$G$24,Einstellungen!$G$32)&lt;&gt;100,"—",ROUND((K1519*Einstellungen!$G$15+L1519*Einstellungen!$G$24+M1519*Einstellungen!$G$32)/100,1)))))</f>
        <v/>
      </c>
      <c r="O1519" s="37" t="str">
        <f>IF(Kundendaten!C1520="","",IF(K1519=-1,"⚠ Datenfehler",IF(K1519=0,"Inaktiv",IF(SUM(Einstellungen!$G$15,Einstellungen!$G$24,Einstellungen!$G$32)&lt;&gt;100,"—",IF(N1519&gt;=4,"Champion",IF(N1519&gt;=3,"Entwicklung",IF(N1519&gt;=2,"Gefährdet","Abwanderung")))))))</f>
        <v/>
      </c>
    </row>
    <row r="1520" spans="2:15" ht="14.25" customHeight="1" x14ac:dyDescent="0.35">
      <c r="B1520" s="37" t="str">
        <f>IF(Kundendaten!C1521="","",Kundendaten!B1521)</f>
        <v/>
      </c>
      <c r="C1520" s="38" t="str">
        <f>IF(Kundendaten!C1521="","",IF(Kundendaten!C1521="","",Kundendaten!C1521))</f>
        <v/>
      </c>
      <c r="D1520" s="38" t="str">
        <f>IF(Kundendaten!C1521="","",IF(Kundendaten!D1521="","",Kundendaten!D1521))</f>
        <v/>
      </c>
      <c r="E1520" s="38" t="str">
        <f>IF(Kundendaten!C1521="","",IF(Kundendaten!E1521="","",Kundendaten!E1521))</f>
        <v/>
      </c>
      <c r="F1520" s="38" t="str">
        <f>IF(Kundendaten!C1521="","",IF(Kundendaten!F1521="","",Kundendaten!F1521))</f>
        <v/>
      </c>
      <c r="G1520" s="37" t="str">
        <f>IF(Kundendaten!C1521="","",IF(Kundendaten!G1521="","",Kundendaten!G1521))</f>
        <v/>
      </c>
      <c r="H1520" s="38" t="str">
        <f>IF(Kundendaten!C1521="","",IF(Kundendaten!H1521="","",Kundendaten!H1521))</f>
        <v/>
      </c>
      <c r="I1520" s="37" t="str">
        <f>IF(Kundendaten!C1521="","",IF(Kundendaten!I1521="","",IF(OR(UPPER(Kundendaten!I1521)="D",UPPER(Kundendaten!I1521)="DE",UPPER(Kundendaten!I1521)="DEU",UPPER(Kundendaten!I1521)="DEUTSCHLAND",UPPER(Kundendaten!I1521)="GERMANY",UPPER(Kundendaten!I1521)="GER"),"",IFERROR(UPPER(VLOOKUP(UPPER(Kundendaten!I1521),Laendercodes!$A:$B,2,FALSE())),UPPER(Kundendaten!I1521)))))</f>
        <v/>
      </c>
      <c r="J1520" s="59" t="str">
        <f>IF(Kundendaten!C1521="","",Einstellungen!$C$9-Kundendaten!J1521)</f>
        <v/>
      </c>
      <c r="K1520" s="37" t="str">
        <f>IF(Kundendaten!C1521="","",IF(J1520&lt;0,-1,IF(J1520&gt;Einstellungen!$C$11,0,IF(J1520&lt;=Einstellungen!$D$15,5,IF(J1520&lt;=Einstellungen!$D$16,4,IF(J1520&lt;=Einstellungen!$D$17,3,IF(J1520&lt;=Einstellungen!$D$18,2,1)))))))</f>
        <v/>
      </c>
      <c r="L1520" s="37" t="str">
        <f>IF(Kundendaten!C1521="","",IF(J1520&lt;0,-1,IF(J1520&gt;Einstellungen!$C$11,0,IF(Kundendaten!K1521&gt;=Einstellungen!$C$24,5,IF(Kundendaten!K1521&gt;=Einstellungen!$C$25,4,IF(Kundendaten!K1521&gt;=Einstellungen!$C$26,3,IF(Kundendaten!K1521&gt;=Einstellungen!$C$27,2,1)))))))</f>
        <v/>
      </c>
      <c r="M1520" s="37" t="str">
        <f>IF(Kundendaten!C1521="","",IF(J1520&lt;0,-1,IF(J1520&gt;Einstellungen!$C$11,0,IF(Kundendaten!L1521&gt;=Einstellungen!$C$32,5,IF(Kundendaten!L1521&gt;=Einstellungen!$C$33,4,IF(Kundendaten!L1521&gt;=Einstellungen!$C$34,3,IF(Kundendaten!L1521&gt;=Einstellungen!$C$35,2,1)))))))</f>
        <v/>
      </c>
      <c r="N1520" s="37" t="str">
        <f>IF(Kundendaten!C1521="","",IF(K1520=-1,"",IF(K1520=0,0,IF(SUM(Einstellungen!$G$15,Einstellungen!$G$24,Einstellungen!$G$32)&lt;&gt;100,"—",ROUND((K1520*Einstellungen!$G$15+L1520*Einstellungen!$G$24+M1520*Einstellungen!$G$32)/100,1)))))</f>
        <v/>
      </c>
      <c r="O1520" s="37" t="str">
        <f>IF(Kundendaten!C1521="","",IF(K1520=-1,"⚠ Datenfehler",IF(K1520=0,"Inaktiv",IF(SUM(Einstellungen!$G$15,Einstellungen!$G$24,Einstellungen!$G$32)&lt;&gt;100,"—",IF(N1520&gt;=4,"Champion",IF(N1520&gt;=3,"Entwicklung",IF(N1520&gt;=2,"Gefährdet","Abwanderung")))))))</f>
        <v/>
      </c>
    </row>
    <row r="1521" spans="2:15" ht="14.25" customHeight="1" x14ac:dyDescent="0.35">
      <c r="B1521" s="37" t="str">
        <f>IF(Kundendaten!C1522="","",Kundendaten!B1522)</f>
        <v/>
      </c>
      <c r="C1521" s="38" t="str">
        <f>IF(Kundendaten!C1522="","",IF(Kundendaten!C1522="","",Kundendaten!C1522))</f>
        <v/>
      </c>
      <c r="D1521" s="38" t="str">
        <f>IF(Kundendaten!C1522="","",IF(Kundendaten!D1522="","",Kundendaten!D1522))</f>
        <v/>
      </c>
      <c r="E1521" s="38" t="str">
        <f>IF(Kundendaten!C1522="","",IF(Kundendaten!E1522="","",Kundendaten!E1522))</f>
        <v/>
      </c>
      <c r="F1521" s="38" t="str">
        <f>IF(Kundendaten!C1522="","",IF(Kundendaten!F1522="","",Kundendaten!F1522))</f>
        <v/>
      </c>
      <c r="G1521" s="37" t="str">
        <f>IF(Kundendaten!C1522="","",IF(Kundendaten!G1522="","",Kundendaten!G1522))</f>
        <v/>
      </c>
      <c r="H1521" s="38" t="str">
        <f>IF(Kundendaten!C1522="","",IF(Kundendaten!H1522="","",Kundendaten!H1522))</f>
        <v/>
      </c>
      <c r="I1521" s="37" t="str">
        <f>IF(Kundendaten!C1522="","",IF(Kundendaten!I1522="","",IF(OR(UPPER(Kundendaten!I1522)="D",UPPER(Kundendaten!I1522)="DE",UPPER(Kundendaten!I1522)="DEU",UPPER(Kundendaten!I1522)="DEUTSCHLAND",UPPER(Kundendaten!I1522)="GERMANY",UPPER(Kundendaten!I1522)="GER"),"",IFERROR(UPPER(VLOOKUP(UPPER(Kundendaten!I1522),Laendercodes!$A:$B,2,FALSE())),UPPER(Kundendaten!I1522)))))</f>
        <v/>
      </c>
      <c r="J1521" s="59" t="str">
        <f>IF(Kundendaten!C1522="","",Einstellungen!$C$9-Kundendaten!J1522)</f>
        <v/>
      </c>
      <c r="K1521" s="37" t="str">
        <f>IF(Kundendaten!C1522="","",IF(J1521&lt;0,-1,IF(J1521&gt;Einstellungen!$C$11,0,IF(J1521&lt;=Einstellungen!$D$15,5,IF(J1521&lt;=Einstellungen!$D$16,4,IF(J1521&lt;=Einstellungen!$D$17,3,IF(J1521&lt;=Einstellungen!$D$18,2,1)))))))</f>
        <v/>
      </c>
      <c r="L1521" s="37" t="str">
        <f>IF(Kundendaten!C1522="","",IF(J1521&lt;0,-1,IF(J1521&gt;Einstellungen!$C$11,0,IF(Kundendaten!K1522&gt;=Einstellungen!$C$24,5,IF(Kundendaten!K1522&gt;=Einstellungen!$C$25,4,IF(Kundendaten!K1522&gt;=Einstellungen!$C$26,3,IF(Kundendaten!K1522&gt;=Einstellungen!$C$27,2,1)))))))</f>
        <v/>
      </c>
      <c r="M1521" s="37" t="str">
        <f>IF(Kundendaten!C1522="","",IF(J1521&lt;0,-1,IF(J1521&gt;Einstellungen!$C$11,0,IF(Kundendaten!L1522&gt;=Einstellungen!$C$32,5,IF(Kundendaten!L1522&gt;=Einstellungen!$C$33,4,IF(Kundendaten!L1522&gt;=Einstellungen!$C$34,3,IF(Kundendaten!L1522&gt;=Einstellungen!$C$35,2,1)))))))</f>
        <v/>
      </c>
      <c r="N1521" s="37" t="str">
        <f>IF(Kundendaten!C1522="","",IF(K1521=-1,"",IF(K1521=0,0,IF(SUM(Einstellungen!$G$15,Einstellungen!$G$24,Einstellungen!$G$32)&lt;&gt;100,"—",ROUND((K1521*Einstellungen!$G$15+L1521*Einstellungen!$G$24+M1521*Einstellungen!$G$32)/100,1)))))</f>
        <v/>
      </c>
      <c r="O1521" s="37" t="str">
        <f>IF(Kundendaten!C1522="","",IF(K1521=-1,"⚠ Datenfehler",IF(K1521=0,"Inaktiv",IF(SUM(Einstellungen!$G$15,Einstellungen!$G$24,Einstellungen!$G$32)&lt;&gt;100,"—",IF(N1521&gt;=4,"Champion",IF(N1521&gt;=3,"Entwicklung",IF(N1521&gt;=2,"Gefährdet","Abwanderung")))))))</f>
        <v/>
      </c>
    </row>
    <row r="1522" spans="2:15" ht="14.25" customHeight="1" x14ac:dyDescent="0.35">
      <c r="B1522" s="37" t="str">
        <f>IF(Kundendaten!C1523="","",Kundendaten!B1523)</f>
        <v/>
      </c>
      <c r="C1522" s="38" t="str">
        <f>IF(Kundendaten!C1523="","",IF(Kundendaten!C1523="","",Kundendaten!C1523))</f>
        <v/>
      </c>
      <c r="D1522" s="38" t="str">
        <f>IF(Kundendaten!C1523="","",IF(Kundendaten!D1523="","",Kundendaten!D1523))</f>
        <v/>
      </c>
      <c r="E1522" s="38" t="str">
        <f>IF(Kundendaten!C1523="","",IF(Kundendaten!E1523="","",Kundendaten!E1523))</f>
        <v/>
      </c>
      <c r="F1522" s="38" t="str">
        <f>IF(Kundendaten!C1523="","",IF(Kundendaten!F1523="","",Kundendaten!F1523))</f>
        <v/>
      </c>
      <c r="G1522" s="37" t="str">
        <f>IF(Kundendaten!C1523="","",IF(Kundendaten!G1523="","",Kundendaten!G1523))</f>
        <v/>
      </c>
      <c r="H1522" s="38" t="str">
        <f>IF(Kundendaten!C1523="","",IF(Kundendaten!H1523="","",Kundendaten!H1523))</f>
        <v/>
      </c>
      <c r="I1522" s="37" t="str">
        <f>IF(Kundendaten!C1523="","",IF(Kundendaten!I1523="","",IF(OR(UPPER(Kundendaten!I1523)="D",UPPER(Kundendaten!I1523)="DE",UPPER(Kundendaten!I1523)="DEU",UPPER(Kundendaten!I1523)="DEUTSCHLAND",UPPER(Kundendaten!I1523)="GERMANY",UPPER(Kundendaten!I1523)="GER"),"",IFERROR(UPPER(VLOOKUP(UPPER(Kundendaten!I1523),Laendercodes!$A:$B,2,FALSE())),UPPER(Kundendaten!I1523)))))</f>
        <v/>
      </c>
      <c r="J1522" s="59" t="str">
        <f>IF(Kundendaten!C1523="","",Einstellungen!$C$9-Kundendaten!J1523)</f>
        <v/>
      </c>
      <c r="K1522" s="37" t="str">
        <f>IF(Kundendaten!C1523="","",IF(J1522&lt;0,-1,IF(J1522&gt;Einstellungen!$C$11,0,IF(J1522&lt;=Einstellungen!$D$15,5,IF(J1522&lt;=Einstellungen!$D$16,4,IF(J1522&lt;=Einstellungen!$D$17,3,IF(J1522&lt;=Einstellungen!$D$18,2,1)))))))</f>
        <v/>
      </c>
      <c r="L1522" s="37" t="str">
        <f>IF(Kundendaten!C1523="","",IF(J1522&lt;0,-1,IF(J1522&gt;Einstellungen!$C$11,0,IF(Kundendaten!K1523&gt;=Einstellungen!$C$24,5,IF(Kundendaten!K1523&gt;=Einstellungen!$C$25,4,IF(Kundendaten!K1523&gt;=Einstellungen!$C$26,3,IF(Kundendaten!K1523&gt;=Einstellungen!$C$27,2,1)))))))</f>
        <v/>
      </c>
      <c r="M1522" s="37" t="str">
        <f>IF(Kundendaten!C1523="","",IF(J1522&lt;0,-1,IF(J1522&gt;Einstellungen!$C$11,0,IF(Kundendaten!L1523&gt;=Einstellungen!$C$32,5,IF(Kundendaten!L1523&gt;=Einstellungen!$C$33,4,IF(Kundendaten!L1523&gt;=Einstellungen!$C$34,3,IF(Kundendaten!L1523&gt;=Einstellungen!$C$35,2,1)))))))</f>
        <v/>
      </c>
      <c r="N1522" s="37" t="str">
        <f>IF(Kundendaten!C1523="","",IF(K1522=-1,"",IF(K1522=0,0,IF(SUM(Einstellungen!$G$15,Einstellungen!$G$24,Einstellungen!$G$32)&lt;&gt;100,"—",ROUND((K1522*Einstellungen!$G$15+L1522*Einstellungen!$G$24+M1522*Einstellungen!$G$32)/100,1)))))</f>
        <v/>
      </c>
      <c r="O1522" s="37" t="str">
        <f>IF(Kundendaten!C1523="","",IF(K1522=-1,"⚠ Datenfehler",IF(K1522=0,"Inaktiv",IF(SUM(Einstellungen!$G$15,Einstellungen!$G$24,Einstellungen!$G$32)&lt;&gt;100,"—",IF(N1522&gt;=4,"Champion",IF(N1522&gt;=3,"Entwicklung",IF(N1522&gt;=2,"Gefährdet","Abwanderung")))))))</f>
        <v/>
      </c>
    </row>
    <row r="1523" spans="2:15" ht="14.25" customHeight="1" x14ac:dyDescent="0.35">
      <c r="B1523" s="37" t="str">
        <f>IF(Kundendaten!C1524="","",Kundendaten!B1524)</f>
        <v/>
      </c>
      <c r="C1523" s="38" t="str">
        <f>IF(Kundendaten!C1524="","",IF(Kundendaten!C1524="","",Kundendaten!C1524))</f>
        <v/>
      </c>
      <c r="D1523" s="38" t="str">
        <f>IF(Kundendaten!C1524="","",IF(Kundendaten!D1524="","",Kundendaten!D1524))</f>
        <v/>
      </c>
      <c r="E1523" s="38" t="str">
        <f>IF(Kundendaten!C1524="","",IF(Kundendaten!E1524="","",Kundendaten!E1524))</f>
        <v/>
      </c>
      <c r="F1523" s="38" t="str">
        <f>IF(Kundendaten!C1524="","",IF(Kundendaten!F1524="","",Kundendaten!F1524))</f>
        <v/>
      </c>
      <c r="G1523" s="37" t="str">
        <f>IF(Kundendaten!C1524="","",IF(Kundendaten!G1524="","",Kundendaten!G1524))</f>
        <v/>
      </c>
      <c r="H1523" s="38" t="str">
        <f>IF(Kundendaten!C1524="","",IF(Kundendaten!H1524="","",Kundendaten!H1524))</f>
        <v/>
      </c>
      <c r="I1523" s="37" t="str">
        <f>IF(Kundendaten!C1524="","",IF(Kundendaten!I1524="","",IF(OR(UPPER(Kundendaten!I1524)="D",UPPER(Kundendaten!I1524)="DE",UPPER(Kundendaten!I1524)="DEU",UPPER(Kundendaten!I1524)="DEUTSCHLAND",UPPER(Kundendaten!I1524)="GERMANY",UPPER(Kundendaten!I1524)="GER"),"",IFERROR(UPPER(VLOOKUP(UPPER(Kundendaten!I1524),Laendercodes!$A:$B,2,FALSE())),UPPER(Kundendaten!I1524)))))</f>
        <v/>
      </c>
      <c r="J1523" s="59" t="str">
        <f>IF(Kundendaten!C1524="","",Einstellungen!$C$9-Kundendaten!J1524)</f>
        <v/>
      </c>
      <c r="K1523" s="37" t="str">
        <f>IF(Kundendaten!C1524="","",IF(J1523&lt;0,-1,IF(J1523&gt;Einstellungen!$C$11,0,IF(J1523&lt;=Einstellungen!$D$15,5,IF(J1523&lt;=Einstellungen!$D$16,4,IF(J1523&lt;=Einstellungen!$D$17,3,IF(J1523&lt;=Einstellungen!$D$18,2,1)))))))</f>
        <v/>
      </c>
      <c r="L1523" s="37" t="str">
        <f>IF(Kundendaten!C1524="","",IF(J1523&lt;0,-1,IF(J1523&gt;Einstellungen!$C$11,0,IF(Kundendaten!K1524&gt;=Einstellungen!$C$24,5,IF(Kundendaten!K1524&gt;=Einstellungen!$C$25,4,IF(Kundendaten!K1524&gt;=Einstellungen!$C$26,3,IF(Kundendaten!K1524&gt;=Einstellungen!$C$27,2,1)))))))</f>
        <v/>
      </c>
      <c r="M1523" s="37" t="str">
        <f>IF(Kundendaten!C1524="","",IF(J1523&lt;0,-1,IF(J1523&gt;Einstellungen!$C$11,0,IF(Kundendaten!L1524&gt;=Einstellungen!$C$32,5,IF(Kundendaten!L1524&gt;=Einstellungen!$C$33,4,IF(Kundendaten!L1524&gt;=Einstellungen!$C$34,3,IF(Kundendaten!L1524&gt;=Einstellungen!$C$35,2,1)))))))</f>
        <v/>
      </c>
      <c r="N1523" s="37" t="str">
        <f>IF(Kundendaten!C1524="","",IF(K1523=-1,"",IF(K1523=0,0,IF(SUM(Einstellungen!$G$15,Einstellungen!$G$24,Einstellungen!$G$32)&lt;&gt;100,"—",ROUND((K1523*Einstellungen!$G$15+L1523*Einstellungen!$G$24+M1523*Einstellungen!$G$32)/100,1)))))</f>
        <v/>
      </c>
      <c r="O1523" s="37" t="str">
        <f>IF(Kundendaten!C1524="","",IF(K1523=-1,"⚠ Datenfehler",IF(K1523=0,"Inaktiv",IF(SUM(Einstellungen!$G$15,Einstellungen!$G$24,Einstellungen!$G$32)&lt;&gt;100,"—",IF(N1523&gt;=4,"Champion",IF(N1523&gt;=3,"Entwicklung",IF(N1523&gt;=2,"Gefährdet","Abwanderung")))))))</f>
        <v/>
      </c>
    </row>
    <row r="1524" spans="2:15" ht="14.25" customHeight="1" x14ac:dyDescent="0.35">
      <c r="B1524" s="37" t="str">
        <f>IF(Kundendaten!C1525="","",Kundendaten!B1525)</f>
        <v/>
      </c>
      <c r="C1524" s="38" t="str">
        <f>IF(Kundendaten!C1525="","",IF(Kundendaten!C1525="","",Kundendaten!C1525))</f>
        <v/>
      </c>
      <c r="D1524" s="38" t="str">
        <f>IF(Kundendaten!C1525="","",IF(Kundendaten!D1525="","",Kundendaten!D1525))</f>
        <v/>
      </c>
      <c r="E1524" s="38" t="str">
        <f>IF(Kundendaten!C1525="","",IF(Kundendaten!E1525="","",Kundendaten!E1525))</f>
        <v/>
      </c>
      <c r="F1524" s="38" t="str">
        <f>IF(Kundendaten!C1525="","",IF(Kundendaten!F1525="","",Kundendaten!F1525))</f>
        <v/>
      </c>
      <c r="G1524" s="37" t="str">
        <f>IF(Kundendaten!C1525="","",IF(Kundendaten!G1525="","",Kundendaten!G1525))</f>
        <v/>
      </c>
      <c r="H1524" s="38" t="str">
        <f>IF(Kundendaten!C1525="","",IF(Kundendaten!H1525="","",Kundendaten!H1525))</f>
        <v/>
      </c>
      <c r="I1524" s="37" t="str">
        <f>IF(Kundendaten!C1525="","",IF(Kundendaten!I1525="","",IF(OR(UPPER(Kundendaten!I1525)="D",UPPER(Kundendaten!I1525)="DE",UPPER(Kundendaten!I1525)="DEU",UPPER(Kundendaten!I1525)="DEUTSCHLAND",UPPER(Kundendaten!I1525)="GERMANY",UPPER(Kundendaten!I1525)="GER"),"",IFERROR(UPPER(VLOOKUP(UPPER(Kundendaten!I1525),Laendercodes!$A:$B,2,FALSE())),UPPER(Kundendaten!I1525)))))</f>
        <v/>
      </c>
      <c r="J1524" s="59" t="str">
        <f>IF(Kundendaten!C1525="","",Einstellungen!$C$9-Kundendaten!J1525)</f>
        <v/>
      </c>
      <c r="K1524" s="37" t="str">
        <f>IF(Kundendaten!C1525="","",IF(J1524&lt;0,-1,IF(J1524&gt;Einstellungen!$C$11,0,IF(J1524&lt;=Einstellungen!$D$15,5,IF(J1524&lt;=Einstellungen!$D$16,4,IF(J1524&lt;=Einstellungen!$D$17,3,IF(J1524&lt;=Einstellungen!$D$18,2,1)))))))</f>
        <v/>
      </c>
      <c r="L1524" s="37" t="str">
        <f>IF(Kundendaten!C1525="","",IF(J1524&lt;0,-1,IF(J1524&gt;Einstellungen!$C$11,0,IF(Kundendaten!K1525&gt;=Einstellungen!$C$24,5,IF(Kundendaten!K1525&gt;=Einstellungen!$C$25,4,IF(Kundendaten!K1525&gt;=Einstellungen!$C$26,3,IF(Kundendaten!K1525&gt;=Einstellungen!$C$27,2,1)))))))</f>
        <v/>
      </c>
      <c r="M1524" s="37" t="str">
        <f>IF(Kundendaten!C1525="","",IF(J1524&lt;0,-1,IF(J1524&gt;Einstellungen!$C$11,0,IF(Kundendaten!L1525&gt;=Einstellungen!$C$32,5,IF(Kundendaten!L1525&gt;=Einstellungen!$C$33,4,IF(Kundendaten!L1525&gt;=Einstellungen!$C$34,3,IF(Kundendaten!L1525&gt;=Einstellungen!$C$35,2,1)))))))</f>
        <v/>
      </c>
      <c r="N1524" s="37" t="str">
        <f>IF(Kundendaten!C1525="","",IF(K1524=-1,"",IF(K1524=0,0,IF(SUM(Einstellungen!$G$15,Einstellungen!$G$24,Einstellungen!$G$32)&lt;&gt;100,"—",ROUND((K1524*Einstellungen!$G$15+L1524*Einstellungen!$G$24+M1524*Einstellungen!$G$32)/100,1)))))</f>
        <v/>
      </c>
      <c r="O1524" s="37" t="str">
        <f>IF(Kundendaten!C1525="","",IF(K1524=-1,"⚠ Datenfehler",IF(K1524=0,"Inaktiv",IF(SUM(Einstellungen!$G$15,Einstellungen!$G$24,Einstellungen!$G$32)&lt;&gt;100,"—",IF(N1524&gt;=4,"Champion",IF(N1524&gt;=3,"Entwicklung",IF(N1524&gt;=2,"Gefährdet","Abwanderung")))))))</f>
        <v/>
      </c>
    </row>
    <row r="1525" spans="2:15" ht="14.25" customHeight="1" x14ac:dyDescent="0.35">
      <c r="B1525" s="37" t="str">
        <f>IF(Kundendaten!C1526="","",Kundendaten!B1526)</f>
        <v/>
      </c>
      <c r="C1525" s="38" t="str">
        <f>IF(Kundendaten!C1526="","",IF(Kundendaten!C1526="","",Kundendaten!C1526))</f>
        <v/>
      </c>
      <c r="D1525" s="38" t="str">
        <f>IF(Kundendaten!C1526="","",IF(Kundendaten!D1526="","",Kundendaten!D1526))</f>
        <v/>
      </c>
      <c r="E1525" s="38" t="str">
        <f>IF(Kundendaten!C1526="","",IF(Kundendaten!E1526="","",Kundendaten!E1526))</f>
        <v/>
      </c>
      <c r="F1525" s="38" t="str">
        <f>IF(Kundendaten!C1526="","",IF(Kundendaten!F1526="","",Kundendaten!F1526))</f>
        <v/>
      </c>
      <c r="G1525" s="37" t="str">
        <f>IF(Kundendaten!C1526="","",IF(Kundendaten!G1526="","",Kundendaten!G1526))</f>
        <v/>
      </c>
      <c r="H1525" s="38" t="str">
        <f>IF(Kundendaten!C1526="","",IF(Kundendaten!H1526="","",Kundendaten!H1526))</f>
        <v/>
      </c>
      <c r="I1525" s="37" t="str">
        <f>IF(Kundendaten!C1526="","",IF(Kundendaten!I1526="","",IF(OR(UPPER(Kundendaten!I1526)="D",UPPER(Kundendaten!I1526)="DE",UPPER(Kundendaten!I1526)="DEU",UPPER(Kundendaten!I1526)="DEUTSCHLAND",UPPER(Kundendaten!I1526)="GERMANY",UPPER(Kundendaten!I1526)="GER"),"",IFERROR(UPPER(VLOOKUP(UPPER(Kundendaten!I1526),Laendercodes!$A:$B,2,FALSE())),UPPER(Kundendaten!I1526)))))</f>
        <v/>
      </c>
      <c r="J1525" s="59" t="str">
        <f>IF(Kundendaten!C1526="","",Einstellungen!$C$9-Kundendaten!J1526)</f>
        <v/>
      </c>
      <c r="K1525" s="37" t="str">
        <f>IF(Kundendaten!C1526="","",IF(J1525&lt;0,-1,IF(J1525&gt;Einstellungen!$C$11,0,IF(J1525&lt;=Einstellungen!$D$15,5,IF(J1525&lt;=Einstellungen!$D$16,4,IF(J1525&lt;=Einstellungen!$D$17,3,IF(J1525&lt;=Einstellungen!$D$18,2,1)))))))</f>
        <v/>
      </c>
      <c r="L1525" s="37" t="str">
        <f>IF(Kundendaten!C1526="","",IF(J1525&lt;0,-1,IF(J1525&gt;Einstellungen!$C$11,0,IF(Kundendaten!K1526&gt;=Einstellungen!$C$24,5,IF(Kundendaten!K1526&gt;=Einstellungen!$C$25,4,IF(Kundendaten!K1526&gt;=Einstellungen!$C$26,3,IF(Kundendaten!K1526&gt;=Einstellungen!$C$27,2,1)))))))</f>
        <v/>
      </c>
      <c r="M1525" s="37" t="str">
        <f>IF(Kundendaten!C1526="","",IF(J1525&lt;0,-1,IF(J1525&gt;Einstellungen!$C$11,0,IF(Kundendaten!L1526&gt;=Einstellungen!$C$32,5,IF(Kundendaten!L1526&gt;=Einstellungen!$C$33,4,IF(Kundendaten!L1526&gt;=Einstellungen!$C$34,3,IF(Kundendaten!L1526&gt;=Einstellungen!$C$35,2,1)))))))</f>
        <v/>
      </c>
      <c r="N1525" s="37" t="str">
        <f>IF(Kundendaten!C1526="","",IF(K1525=-1,"",IF(K1525=0,0,IF(SUM(Einstellungen!$G$15,Einstellungen!$G$24,Einstellungen!$G$32)&lt;&gt;100,"—",ROUND((K1525*Einstellungen!$G$15+L1525*Einstellungen!$G$24+M1525*Einstellungen!$G$32)/100,1)))))</f>
        <v/>
      </c>
      <c r="O1525" s="37" t="str">
        <f>IF(Kundendaten!C1526="","",IF(K1525=-1,"⚠ Datenfehler",IF(K1525=0,"Inaktiv",IF(SUM(Einstellungen!$G$15,Einstellungen!$G$24,Einstellungen!$G$32)&lt;&gt;100,"—",IF(N1525&gt;=4,"Champion",IF(N1525&gt;=3,"Entwicklung",IF(N1525&gt;=2,"Gefährdet","Abwanderung")))))))</f>
        <v/>
      </c>
    </row>
    <row r="1526" spans="2:15" ht="14.25" customHeight="1" x14ac:dyDescent="0.35">
      <c r="B1526" s="37" t="str">
        <f>IF(Kundendaten!C1527="","",Kundendaten!B1527)</f>
        <v/>
      </c>
      <c r="C1526" s="38" t="str">
        <f>IF(Kundendaten!C1527="","",IF(Kundendaten!C1527="","",Kundendaten!C1527))</f>
        <v/>
      </c>
      <c r="D1526" s="38" t="str">
        <f>IF(Kundendaten!C1527="","",IF(Kundendaten!D1527="","",Kundendaten!D1527))</f>
        <v/>
      </c>
      <c r="E1526" s="38" t="str">
        <f>IF(Kundendaten!C1527="","",IF(Kundendaten!E1527="","",Kundendaten!E1527))</f>
        <v/>
      </c>
      <c r="F1526" s="38" t="str">
        <f>IF(Kundendaten!C1527="","",IF(Kundendaten!F1527="","",Kundendaten!F1527))</f>
        <v/>
      </c>
      <c r="G1526" s="37" t="str">
        <f>IF(Kundendaten!C1527="","",IF(Kundendaten!G1527="","",Kundendaten!G1527))</f>
        <v/>
      </c>
      <c r="H1526" s="38" t="str">
        <f>IF(Kundendaten!C1527="","",IF(Kundendaten!H1527="","",Kundendaten!H1527))</f>
        <v/>
      </c>
      <c r="I1526" s="37" t="str">
        <f>IF(Kundendaten!C1527="","",IF(Kundendaten!I1527="","",IF(OR(UPPER(Kundendaten!I1527)="D",UPPER(Kundendaten!I1527)="DE",UPPER(Kundendaten!I1527)="DEU",UPPER(Kundendaten!I1527)="DEUTSCHLAND",UPPER(Kundendaten!I1527)="GERMANY",UPPER(Kundendaten!I1527)="GER"),"",IFERROR(UPPER(VLOOKUP(UPPER(Kundendaten!I1527),Laendercodes!$A:$B,2,FALSE())),UPPER(Kundendaten!I1527)))))</f>
        <v/>
      </c>
      <c r="J1526" s="59" t="str">
        <f>IF(Kundendaten!C1527="","",Einstellungen!$C$9-Kundendaten!J1527)</f>
        <v/>
      </c>
      <c r="K1526" s="37" t="str">
        <f>IF(Kundendaten!C1527="","",IF(J1526&lt;0,-1,IF(J1526&gt;Einstellungen!$C$11,0,IF(J1526&lt;=Einstellungen!$D$15,5,IF(J1526&lt;=Einstellungen!$D$16,4,IF(J1526&lt;=Einstellungen!$D$17,3,IF(J1526&lt;=Einstellungen!$D$18,2,1)))))))</f>
        <v/>
      </c>
      <c r="L1526" s="37" t="str">
        <f>IF(Kundendaten!C1527="","",IF(J1526&lt;0,-1,IF(J1526&gt;Einstellungen!$C$11,0,IF(Kundendaten!K1527&gt;=Einstellungen!$C$24,5,IF(Kundendaten!K1527&gt;=Einstellungen!$C$25,4,IF(Kundendaten!K1527&gt;=Einstellungen!$C$26,3,IF(Kundendaten!K1527&gt;=Einstellungen!$C$27,2,1)))))))</f>
        <v/>
      </c>
      <c r="M1526" s="37" t="str">
        <f>IF(Kundendaten!C1527="","",IF(J1526&lt;0,-1,IF(J1526&gt;Einstellungen!$C$11,0,IF(Kundendaten!L1527&gt;=Einstellungen!$C$32,5,IF(Kundendaten!L1527&gt;=Einstellungen!$C$33,4,IF(Kundendaten!L1527&gt;=Einstellungen!$C$34,3,IF(Kundendaten!L1527&gt;=Einstellungen!$C$35,2,1)))))))</f>
        <v/>
      </c>
      <c r="N1526" s="37" t="str">
        <f>IF(Kundendaten!C1527="","",IF(K1526=-1,"",IF(K1526=0,0,IF(SUM(Einstellungen!$G$15,Einstellungen!$G$24,Einstellungen!$G$32)&lt;&gt;100,"—",ROUND((K1526*Einstellungen!$G$15+L1526*Einstellungen!$G$24+M1526*Einstellungen!$G$32)/100,1)))))</f>
        <v/>
      </c>
      <c r="O1526" s="37" t="str">
        <f>IF(Kundendaten!C1527="","",IF(K1526=-1,"⚠ Datenfehler",IF(K1526=0,"Inaktiv",IF(SUM(Einstellungen!$G$15,Einstellungen!$G$24,Einstellungen!$G$32)&lt;&gt;100,"—",IF(N1526&gt;=4,"Champion",IF(N1526&gt;=3,"Entwicklung",IF(N1526&gt;=2,"Gefährdet","Abwanderung")))))))</f>
        <v/>
      </c>
    </row>
    <row r="1527" spans="2:15" ht="14.25" customHeight="1" x14ac:dyDescent="0.35">
      <c r="B1527" s="37" t="str">
        <f>IF(Kundendaten!C1528="","",Kundendaten!B1528)</f>
        <v/>
      </c>
      <c r="C1527" s="38" t="str">
        <f>IF(Kundendaten!C1528="","",IF(Kundendaten!C1528="","",Kundendaten!C1528))</f>
        <v/>
      </c>
      <c r="D1527" s="38" t="str">
        <f>IF(Kundendaten!C1528="","",IF(Kundendaten!D1528="","",Kundendaten!D1528))</f>
        <v/>
      </c>
      <c r="E1527" s="38" t="str">
        <f>IF(Kundendaten!C1528="","",IF(Kundendaten!E1528="","",Kundendaten!E1528))</f>
        <v/>
      </c>
      <c r="F1527" s="38" t="str">
        <f>IF(Kundendaten!C1528="","",IF(Kundendaten!F1528="","",Kundendaten!F1528))</f>
        <v/>
      </c>
      <c r="G1527" s="37" t="str">
        <f>IF(Kundendaten!C1528="","",IF(Kundendaten!G1528="","",Kundendaten!G1528))</f>
        <v/>
      </c>
      <c r="H1527" s="38" t="str">
        <f>IF(Kundendaten!C1528="","",IF(Kundendaten!H1528="","",Kundendaten!H1528))</f>
        <v/>
      </c>
      <c r="I1527" s="37" t="str">
        <f>IF(Kundendaten!C1528="","",IF(Kundendaten!I1528="","",IF(OR(UPPER(Kundendaten!I1528)="D",UPPER(Kundendaten!I1528)="DE",UPPER(Kundendaten!I1528)="DEU",UPPER(Kundendaten!I1528)="DEUTSCHLAND",UPPER(Kundendaten!I1528)="GERMANY",UPPER(Kundendaten!I1528)="GER"),"",IFERROR(UPPER(VLOOKUP(UPPER(Kundendaten!I1528),Laendercodes!$A:$B,2,FALSE())),UPPER(Kundendaten!I1528)))))</f>
        <v/>
      </c>
      <c r="J1527" s="59" t="str">
        <f>IF(Kundendaten!C1528="","",Einstellungen!$C$9-Kundendaten!J1528)</f>
        <v/>
      </c>
      <c r="K1527" s="37" t="str">
        <f>IF(Kundendaten!C1528="","",IF(J1527&lt;0,-1,IF(J1527&gt;Einstellungen!$C$11,0,IF(J1527&lt;=Einstellungen!$D$15,5,IF(J1527&lt;=Einstellungen!$D$16,4,IF(J1527&lt;=Einstellungen!$D$17,3,IF(J1527&lt;=Einstellungen!$D$18,2,1)))))))</f>
        <v/>
      </c>
      <c r="L1527" s="37" t="str">
        <f>IF(Kundendaten!C1528="","",IF(J1527&lt;0,-1,IF(J1527&gt;Einstellungen!$C$11,0,IF(Kundendaten!K1528&gt;=Einstellungen!$C$24,5,IF(Kundendaten!K1528&gt;=Einstellungen!$C$25,4,IF(Kundendaten!K1528&gt;=Einstellungen!$C$26,3,IF(Kundendaten!K1528&gt;=Einstellungen!$C$27,2,1)))))))</f>
        <v/>
      </c>
      <c r="M1527" s="37" t="str">
        <f>IF(Kundendaten!C1528="","",IF(J1527&lt;0,-1,IF(J1527&gt;Einstellungen!$C$11,0,IF(Kundendaten!L1528&gt;=Einstellungen!$C$32,5,IF(Kundendaten!L1528&gt;=Einstellungen!$C$33,4,IF(Kundendaten!L1528&gt;=Einstellungen!$C$34,3,IF(Kundendaten!L1528&gt;=Einstellungen!$C$35,2,1)))))))</f>
        <v/>
      </c>
      <c r="N1527" s="37" t="str">
        <f>IF(Kundendaten!C1528="","",IF(K1527=-1,"",IF(K1527=0,0,IF(SUM(Einstellungen!$G$15,Einstellungen!$G$24,Einstellungen!$G$32)&lt;&gt;100,"—",ROUND((K1527*Einstellungen!$G$15+L1527*Einstellungen!$G$24+M1527*Einstellungen!$G$32)/100,1)))))</f>
        <v/>
      </c>
      <c r="O1527" s="37" t="str">
        <f>IF(Kundendaten!C1528="","",IF(K1527=-1,"⚠ Datenfehler",IF(K1527=0,"Inaktiv",IF(SUM(Einstellungen!$G$15,Einstellungen!$G$24,Einstellungen!$G$32)&lt;&gt;100,"—",IF(N1527&gt;=4,"Champion",IF(N1527&gt;=3,"Entwicklung",IF(N1527&gt;=2,"Gefährdet","Abwanderung")))))))</f>
        <v/>
      </c>
    </row>
    <row r="1528" spans="2:15" ht="14.25" customHeight="1" x14ac:dyDescent="0.35">
      <c r="B1528" s="37" t="str">
        <f>IF(Kundendaten!C1529="","",Kundendaten!B1529)</f>
        <v/>
      </c>
      <c r="C1528" s="38" t="str">
        <f>IF(Kundendaten!C1529="","",IF(Kundendaten!C1529="","",Kundendaten!C1529))</f>
        <v/>
      </c>
      <c r="D1528" s="38" t="str">
        <f>IF(Kundendaten!C1529="","",IF(Kundendaten!D1529="","",Kundendaten!D1529))</f>
        <v/>
      </c>
      <c r="E1528" s="38" t="str">
        <f>IF(Kundendaten!C1529="","",IF(Kundendaten!E1529="","",Kundendaten!E1529))</f>
        <v/>
      </c>
      <c r="F1528" s="38" t="str">
        <f>IF(Kundendaten!C1529="","",IF(Kundendaten!F1529="","",Kundendaten!F1529))</f>
        <v/>
      </c>
      <c r="G1528" s="37" t="str">
        <f>IF(Kundendaten!C1529="","",IF(Kundendaten!G1529="","",Kundendaten!G1529))</f>
        <v/>
      </c>
      <c r="H1528" s="38" t="str">
        <f>IF(Kundendaten!C1529="","",IF(Kundendaten!H1529="","",Kundendaten!H1529))</f>
        <v/>
      </c>
      <c r="I1528" s="37" t="str">
        <f>IF(Kundendaten!C1529="","",IF(Kundendaten!I1529="","",IF(OR(UPPER(Kundendaten!I1529)="D",UPPER(Kundendaten!I1529)="DE",UPPER(Kundendaten!I1529)="DEU",UPPER(Kundendaten!I1529)="DEUTSCHLAND",UPPER(Kundendaten!I1529)="GERMANY",UPPER(Kundendaten!I1529)="GER"),"",IFERROR(UPPER(VLOOKUP(UPPER(Kundendaten!I1529),Laendercodes!$A:$B,2,FALSE())),UPPER(Kundendaten!I1529)))))</f>
        <v/>
      </c>
      <c r="J1528" s="59" t="str">
        <f>IF(Kundendaten!C1529="","",Einstellungen!$C$9-Kundendaten!J1529)</f>
        <v/>
      </c>
      <c r="K1528" s="37" t="str">
        <f>IF(Kundendaten!C1529="","",IF(J1528&lt;0,-1,IF(J1528&gt;Einstellungen!$C$11,0,IF(J1528&lt;=Einstellungen!$D$15,5,IF(J1528&lt;=Einstellungen!$D$16,4,IF(J1528&lt;=Einstellungen!$D$17,3,IF(J1528&lt;=Einstellungen!$D$18,2,1)))))))</f>
        <v/>
      </c>
      <c r="L1528" s="37" t="str">
        <f>IF(Kundendaten!C1529="","",IF(J1528&lt;0,-1,IF(J1528&gt;Einstellungen!$C$11,0,IF(Kundendaten!K1529&gt;=Einstellungen!$C$24,5,IF(Kundendaten!K1529&gt;=Einstellungen!$C$25,4,IF(Kundendaten!K1529&gt;=Einstellungen!$C$26,3,IF(Kundendaten!K1529&gt;=Einstellungen!$C$27,2,1)))))))</f>
        <v/>
      </c>
      <c r="M1528" s="37" t="str">
        <f>IF(Kundendaten!C1529="","",IF(J1528&lt;0,-1,IF(J1528&gt;Einstellungen!$C$11,0,IF(Kundendaten!L1529&gt;=Einstellungen!$C$32,5,IF(Kundendaten!L1529&gt;=Einstellungen!$C$33,4,IF(Kundendaten!L1529&gt;=Einstellungen!$C$34,3,IF(Kundendaten!L1529&gt;=Einstellungen!$C$35,2,1)))))))</f>
        <v/>
      </c>
      <c r="N1528" s="37" t="str">
        <f>IF(Kundendaten!C1529="","",IF(K1528=-1,"",IF(K1528=0,0,IF(SUM(Einstellungen!$G$15,Einstellungen!$G$24,Einstellungen!$G$32)&lt;&gt;100,"—",ROUND((K1528*Einstellungen!$G$15+L1528*Einstellungen!$G$24+M1528*Einstellungen!$G$32)/100,1)))))</f>
        <v/>
      </c>
      <c r="O1528" s="37" t="str">
        <f>IF(Kundendaten!C1529="","",IF(K1528=-1,"⚠ Datenfehler",IF(K1528=0,"Inaktiv",IF(SUM(Einstellungen!$G$15,Einstellungen!$G$24,Einstellungen!$G$32)&lt;&gt;100,"—",IF(N1528&gt;=4,"Champion",IF(N1528&gt;=3,"Entwicklung",IF(N1528&gt;=2,"Gefährdet","Abwanderung")))))))</f>
        <v/>
      </c>
    </row>
    <row r="1529" spans="2:15" ht="14.25" customHeight="1" x14ac:dyDescent="0.35">
      <c r="B1529" s="37" t="str">
        <f>IF(Kundendaten!C1530="","",Kundendaten!B1530)</f>
        <v/>
      </c>
      <c r="C1529" s="38" t="str">
        <f>IF(Kundendaten!C1530="","",IF(Kundendaten!C1530="","",Kundendaten!C1530))</f>
        <v/>
      </c>
      <c r="D1529" s="38" t="str">
        <f>IF(Kundendaten!C1530="","",IF(Kundendaten!D1530="","",Kundendaten!D1530))</f>
        <v/>
      </c>
      <c r="E1529" s="38" t="str">
        <f>IF(Kundendaten!C1530="","",IF(Kundendaten!E1530="","",Kundendaten!E1530))</f>
        <v/>
      </c>
      <c r="F1529" s="38" t="str">
        <f>IF(Kundendaten!C1530="","",IF(Kundendaten!F1530="","",Kundendaten!F1530))</f>
        <v/>
      </c>
      <c r="G1529" s="37" t="str">
        <f>IF(Kundendaten!C1530="","",IF(Kundendaten!G1530="","",Kundendaten!G1530))</f>
        <v/>
      </c>
      <c r="H1529" s="38" t="str">
        <f>IF(Kundendaten!C1530="","",IF(Kundendaten!H1530="","",Kundendaten!H1530))</f>
        <v/>
      </c>
      <c r="I1529" s="37" t="str">
        <f>IF(Kundendaten!C1530="","",IF(Kundendaten!I1530="","",IF(OR(UPPER(Kundendaten!I1530)="D",UPPER(Kundendaten!I1530)="DE",UPPER(Kundendaten!I1530)="DEU",UPPER(Kundendaten!I1530)="DEUTSCHLAND",UPPER(Kundendaten!I1530)="GERMANY",UPPER(Kundendaten!I1530)="GER"),"",IFERROR(UPPER(VLOOKUP(UPPER(Kundendaten!I1530),Laendercodes!$A:$B,2,FALSE())),UPPER(Kundendaten!I1530)))))</f>
        <v/>
      </c>
      <c r="J1529" s="59" t="str">
        <f>IF(Kundendaten!C1530="","",Einstellungen!$C$9-Kundendaten!J1530)</f>
        <v/>
      </c>
      <c r="K1529" s="37" t="str">
        <f>IF(Kundendaten!C1530="","",IF(J1529&lt;0,-1,IF(J1529&gt;Einstellungen!$C$11,0,IF(J1529&lt;=Einstellungen!$D$15,5,IF(J1529&lt;=Einstellungen!$D$16,4,IF(J1529&lt;=Einstellungen!$D$17,3,IF(J1529&lt;=Einstellungen!$D$18,2,1)))))))</f>
        <v/>
      </c>
      <c r="L1529" s="37" t="str">
        <f>IF(Kundendaten!C1530="","",IF(J1529&lt;0,-1,IF(J1529&gt;Einstellungen!$C$11,0,IF(Kundendaten!K1530&gt;=Einstellungen!$C$24,5,IF(Kundendaten!K1530&gt;=Einstellungen!$C$25,4,IF(Kundendaten!K1530&gt;=Einstellungen!$C$26,3,IF(Kundendaten!K1530&gt;=Einstellungen!$C$27,2,1)))))))</f>
        <v/>
      </c>
      <c r="M1529" s="37" t="str">
        <f>IF(Kundendaten!C1530="","",IF(J1529&lt;0,-1,IF(J1529&gt;Einstellungen!$C$11,0,IF(Kundendaten!L1530&gt;=Einstellungen!$C$32,5,IF(Kundendaten!L1530&gt;=Einstellungen!$C$33,4,IF(Kundendaten!L1530&gt;=Einstellungen!$C$34,3,IF(Kundendaten!L1530&gt;=Einstellungen!$C$35,2,1)))))))</f>
        <v/>
      </c>
      <c r="N1529" s="37" t="str">
        <f>IF(Kundendaten!C1530="","",IF(K1529=-1,"",IF(K1529=0,0,IF(SUM(Einstellungen!$G$15,Einstellungen!$G$24,Einstellungen!$G$32)&lt;&gt;100,"—",ROUND((K1529*Einstellungen!$G$15+L1529*Einstellungen!$G$24+M1529*Einstellungen!$G$32)/100,1)))))</f>
        <v/>
      </c>
      <c r="O1529" s="37" t="str">
        <f>IF(Kundendaten!C1530="","",IF(K1529=-1,"⚠ Datenfehler",IF(K1529=0,"Inaktiv",IF(SUM(Einstellungen!$G$15,Einstellungen!$G$24,Einstellungen!$G$32)&lt;&gt;100,"—",IF(N1529&gt;=4,"Champion",IF(N1529&gt;=3,"Entwicklung",IF(N1529&gt;=2,"Gefährdet","Abwanderung")))))))</f>
        <v/>
      </c>
    </row>
    <row r="1530" spans="2:15" ht="14.25" customHeight="1" x14ac:dyDescent="0.35">
      <c r="B1530" s="37" t="str">
        <f>IF(Kundendaten!C1531="","",Kundendaten!B1531)</f>
        <v/>
      </c>
      <c r="C1530" s="38" t="str">
        <f>IF(Kundendaten!C1531="","",IF(Kundendaten!C1531="","",Kundendaten!C1531))</f>
        <v/>
      </c>
      <c r="D1530" s="38" t="str">
        <f>IF(Kundendaten!C1531="","",IF(Kundendaten!D1531="","",Kundendaten!D1531))</f>
        <v/>
      </c>
      <c r="E1530" s="38" t="str">
        <f>IF(Kundendaten!C1531="","",IF(Kundendaten!E1531="","",Kundendaten!E1531))</f>
        <v/>
      </c>
      <c r="F1530" s="38" t="str">
        <f>IF(Kundendaten!C1531="","",IF(Kundendaten!F1531="","",Kundendaten!F1531))</f>
        <v/>
      </c>
      <c r="G1530" s="37" t="str">
        <f>IF(Kundendaten!C1531="","",IF(Kundendaten!G1531="","",Kundendaten!G1531))</f>
        <v/>
      </c>
      <c r="H1530" s="38" t="str">
        <f>IF(Kundendaten!C1531="","",IF(Kundendaten!H1531="","",Kundendaten!H1531))</f>
        <v/>
      </c>
      <c r="I1530" s="37" t="str">
        <f>IF(Kundendaten!C1531="","",IF(Kundendaten!I1531="","",IF(OR(UPPER(Kundendaten!I1531)="D",UPPER(Kundendaten!I1531)="DE",UPPER(Kundendaten!I1531)="DEU",UPPER(Kundendaten!I1531)="DEUTSCHLAND",UPPER(Kundendaten!I1531)="GERMANY",UPPER(Kundendaten!I1531)="GER"),"",IFERROR(UPPER(VLOOKUP(UPPER(Kundendaten!I1531),Laendercodes!$A:$B,2,FALSE())),UPPER(Kundendaten!I1531)))))</f>
        <v/>
      </c>
      <c r="J1530" s="59" t="str">
        <f>IF(Kundendaten!C1531="","",Einstellungen!$C$9-Kundendaten!J1531)</f>
        <v/>
      </c>
      <c r="K1530" s="37" t="str">
        <f>IF(Kundendaten!C1531="","",IF(J1530&lt;0,-1,IF(J1530&gt;Einstellungen!$C$11,0,IF(J1530&lt;=Einstellungen!$D$15,5,IF(J1530&lt;=Einstellungen!$D$16,4,IF(J1530&lt;=Einstellungen!$D$17,3,IF(J1530&lt;=Einstellungen!$D$18,2,1)))))))</f>
        <v/>
      </c>
      <c r="L1530" s="37" t="str">
        <f>IF(Kundendaten!C1531="","",IF(J1530&lt;0,-1,IF(J1530&gt;Einstellungen!$C$11,0,IF(Kundendaten!K1531&gt;=Einstellungen!$C$24,5,IF(Kundendaten!K1531&gt;=Einstellungen!$C$25,4,IF(Kundendaten!K1531&gt;=Einstellungen!$C$26,3,IF(Kundendaten!K1531&gt;=Einstellungen!$C$27,2,1)))))))</f>
        <v/>
      </c>
      <c r="M1530" s="37" t="str">
        <f>IF(Kundendaten!C1531="","",IF(J1530&lt;0,-1,IF(J1530&gt;Einstellungen!$C$11,0,IF(Kundendaten!L1531&gt;=Einstellungen!$C$32,5,IF(Kundendaten!L1531&gt;=Einstellungen!$C$33,4,IF(Kundendaten!L1531&gt;=Einstellungen!$C$34,3,IF(Kundendaten!L1531&gt;=Einstellungen!$C$35,2,1)))))))</f>
        <v/>
      </c>
      <c r="N1530" s="37" t="str">
        <f>IF(Kundendaten!C1531="","",IF(K1530=-1,"",IF(K1530=0,0,IF(SUM(Einstellungen!$G$15,Einstellungen!$G$24,Einstellungen!$G$32)&lt;&gt;100,"—",ROUND((K1530*Einstellungen!$G$15+L1530*Einstellungen!$G$24+M1530*Einstellungen!$G$32)/100,1)))))</f>
        <v/>
      </c>
      <c r="O1530" s="37" t="str">
        <f>IF(Kundendaten!C1531="","",IF(K1530=-1,"⚠ Datenfehler",IF(K1530=0,"Inaktiv",IF(SUM(Einstellungen!$G$15,Einstellungen!$G$24,Einstellungen!$G$32)&lt;&gt;100,"—",IF(N1530&gt;=4,"Champion",IF(N1530&gt;=3,"Entwicklung",IF(N1530&gt;=2,"Gefährdet","Abwanderung")))))))</f>
        <v/>
      </c>
    </row>
    <row r="1531" spans="2:15" ht="14.25" customHeight="1" x14ac:dyDescent="0.35">
      <c r="B1531" s="37" t="str">
        <f>IF(Kundendaten!C1532="","",Kundendaten!B1532)</f>
        <v/>
      </c>
      <c r="C1531" s="38" t="str">
        <f>IF(Kundendaten!C1532="","",IF(Kundendaten!C1532="","",Kundendaten!C1532))</f>
        <v/>
      </c>
      <c r="D1531" s="38" t="str">
        <f>IF(Kundendaten!C1532="","",IF(Kundendaten!D1532="","",Kundendaten!D1532))</f>
        <v/>
      </c>
      <c r="E1531" s="38" t="str">
        <f>IF(Kundendaten!C1532="","",IF(Kundendaten!E1532="","",Kundendaten!E1532))</f>
        <v/>
      </c>
      <c r="F1531" s="38" t="str">
        <f>IF(Kundendaten!C1532="","",IF(Kundendaten!F1532="","",Kundendaten!F1532))</f>
        <v/>
      </c>
      <c r="G1531" s="37" t="str">
        <f>IF(Kundendaten!C1532="","",IF(Kundendaten!G1532="","",Kundendaten!G1532))</f>
        <v/>
      </c>
      <c r="H1531" s="38" t="str">
        <f>IF(Kundendaten!C1532="","",IF(Kundendaten!H1532="","",Kundendaten!H1532))</f>
        <v/>
      </c>
      <c r="I1531" s="37" t="str">
        <f>IF(Kundendaten!C1532="","",IF(Kundendaten!I1532="","",IF(OR(UPPER(Kundendaten!I1532)="D",UPPER(Kundendaten!I1532)="DE",UPPER(Kundendaten!I1532)="DEU",UPPER(Kundendaten!I1532)="DEUTSCHLAND",UPPER(Kundendaten!I1532)="GERMANY",UPPER(Kundendaten!I1532)="GER"),"",IFERROR(UPPER(VLOOKUP(UPPER(Kundendaten!I1532),Laendercodes!$A:$B,2,FALSE())),UPPER(Kundendaten!I1532)))))</f>
        <v/>
      </c>
      <c r="J1531" s="59" t="str">
        <f>IF(Kundendaten!C1532="","",Einstellungen!$C$9-Kundendaten!J1532)</f>
        <v/>
      </c>
      <c r="K1531" s="37" t="str">
        <f>IF(Kundendaten!C1532="","",IF(J1531&lt;0,-1,IF(J1531&gt;Einstellungen!$C$11,0,IF(J1531&lt;=Einstellungen!$D$15,5,IF(J1531&lt;=Einstellungen!$D$16,4,IF(J1531&lt;=Einstellungen!$D$17,3,IF(J1531&lt;=Einstellungen!$D$18,2,1)))))))</f>
        <v/>
      </c>
      <c r="L1531" s="37" t="str">
        <f>IF(Kundendaten!C1532="","",IF(J1531&lt;0,-1,IF(J1531&gt;Einstellungen!$C$11,0,IF(Kundendaten!K1532&gt;=Einstellungen!$C$24,5,IF(Kundendaten!K1532&gt;=Einstellungen!$C$25,4,IF(Kundendaten!K1532&gt;=Einstellungen!$C$26,3,IF(Kundendaten!K1532&gt;=Einstellungen!$C$27,2,1)))))))</f>
        <v/>
      </c>
      <c r="M1531" s="37" t="str">
        <f>IF(Kundendaten!C1532="","",IF(J1531&lt;0,-1,IF(J1531&gt;Einstellungen!$C$11,0,IF(Kundendaten!L1532&gt;=Einstellungen!$C$32,5,IF(Kundendaten!L1532&gt;=Einstellungen!$C$33,4,IF(Kundendaten!L1532&gt;=Einstellungen!$C$34,3,IF(Kundendaten!L1532&gt;=Einstellungen!$C$35,2,1)))))))</f>
        <v/>
      </c>
      <c r="N1531" s="37" t="str">
        <f>IF(Kundendaten!C1532="","",IF(K1531=-1,"",IF(K1531=0,0,IF(SUM(Einstellungen!$G$15,Einstellungen!$G$24,Einstellungen!$G$32)&lt;&gt;100,"—",ROUND((K1531*Einstellungen!$G$15+L1531*Einstellungen!$G$24+M1531*Einstellungen!$G$32)/100,1)))))</f>
        <v/>
      </c>
      <c r="O1531" s="37" t="str">
        <f>IF(Kundendaten!C1532="","",IF(K1531=-1,"⚠ Datenfehler",IF(K1531=0,"Inaktiv",IF(SUM(Einstellungen!$G$15,Einstellungen!$G$24,Einstellungen!$G$32)&lt;&gt;100,"—",IF(N1531&gt;=4,"Champion",IF(N1531&gt;=3,"Entwicklung",IF(N1531&gt;=2,"Gefährdet","Abwanderung")))))))</f>
        <v/>
      </c>
    </row>
    <row r="1532" spans="2:15" ht="14.25" customHeight="1" x14ac:dyDescent="0.35">
      <c r="B1532" s="37" t="str">
        <f>IF(Kundendaten!C1533="","",Kundendaten!B1533)</f>
        <v/>
      </c>
      <c r="C1532" s="38" t="str">
        <f>IF(Kundendaten!C1533="","",IF(Kundendaten!C1533="","",Kundendaten!C1533))</f>
        <v/>
      </c>
      <c r="D1532" s="38" t="str">
        <f>IF(Kundendaten!C1533="","",IF(Kundendaten!D1533="","",Kundendaten!D1533))</f>
        <v/>
      </c>
      <c r="E1532" s="38" t="str">
        <f>IF(Kundendaten!C1533="","",IF(Kundendaten!E1533="","",Kundendaten!E1533))</f>
        <v/>
      </c>
      <c r="F1532" s="38" t="str">
        <f>IF(Kundendaten!C1533="","",IF(Kundendaten!F1533="","",Kundendaten!F1533))</f>
        <v/>
      </c>
      <c r="G1532" s="37" t="str">
        <f>IF(Kundendaten!C1533="","",IF(Kundendaten!G1533="","",Kundendaten!G1533))</f>
        <v/>
      </c>
      <c r="H1532" s="38" t="str">
        <f>IF(Kundendaten!C1533="","",IF(Kundendaten!H1533="","",Kundendaten!H1533))</f>
        <v/>
      </c>
      <c r="I1532" s="37" t="str">
        <f>IF(Kundendaten!C1533="","",IF(Kundendaten!I1533="","",IF(OR(UPPER(Kundendaten!I1533)="D",UPPER(Kundendaten!I1533)="DE",UPPER(Kundendaten!I1533)="DEU",UPPER(Kundendaten!I1533)="DEUTSCHLAND",UPPER(Kundendaten!I1533)="GERMANY",UPPER(Kundendaten!I1533)="GER"),"",IFERROR(UPPER(VLOOKUP(UPPER(Kundendaten!I1533),Laendercodes!$A:$B,2,FALSE())),UPPER(Kundendaten!I1533)))))</f>
        <v/>
      </c>
      <c r="J1532" s="59" t="str">
        <f>IF(Kundendaten!C1533="","",Einstellungen!$C$9-Kundendaten!J1533)</f>
        <v/>
      </c>
      <c r="K1532" s="37" t="str">
        <f>IF(Kundendaten!C1533="","",IF(J1532&lt;0,-1,IF(J1532&gt;Einstellungen!$C$11,0,IF(J1532&lt;=Einstellungen!$D$15,5,IF(J1532&lt;=Einstellungen!$D$16,4,IF(J1532&lt;=Einstellungen!$D$17,3,IF(J1532&lt;=Einstellungen!$D$18,2,1)))))))</f>
        <v/>
      </c>
      <c r="L1532" s="37" t="str">
        <f>IF(Kundendaten!C1533="","",IF(J1532&lt;0,-1,IF(J1532&gt;Einstellungen!$C$11,0,IF(Kundendaten!K1533&gt;=Einstellungen!$C$24,5,IF(Kundendaten!K1533&gt;=Einstellungen!$C$25,4,IF(Kundendaten!K1533&gt;=Einstellungen!$C$26,3,IF(Kundendaten!K1533&gt;=Einstellungen!$C$27,2,1)))))))</f>
        <v/>
      </c>
      <c r="M1532" s="37" t="str">
        <f>IF(Kundendaten!C1533="","",IF(J1532&lt;0,-1,IF(J1532&gt;Einstellungen!$C$11,0,IF(Kundendaten!L1533&gt;=Einstellungen!$C$32,5,IF(Kundendaten!L1533&gt;=Einstellungen!$C$33,4,IF(Kundendaten!L1533&gt;=Einstellungen!$C$34,3,IF(Kundendaten!L1533&gt;=Einstellungen!$C$35,2,1)))))))</f>
        <v/>
      </c>
      <c r="N1532" s="37" t="str">
        <f>IF(Kundendaten!C1533="","",IF(K1532=-1,"",IF(K1532=0,0,IF(SUM(Einstellungen!$G$15,Einstellungen!$G$24,Einstellungen!$G$32)&lt;&gt;100,"—",ROUND((K1532*Einstellungen!$G$15+L1532*Einstellungen!$G$24+M1532*Einstellungen!$G$32)/100,1)))))</f>
        <v/>
      </c>
      <c r="O1532" s="37" t="str">
        <f>IF(Kundendaten!C1533="","",IF(K1532=-1,"⚠ Datenfehler",IF(K1532=0,"Inaktiv",IF(SUM(Einstellungen!$G$15,Einstellungen!$G$24,Einstellungen!$G$32)&lt;&gt;100,"—",IF(N1532&gt;=4,"Champion",IF(N1532&gt;=3,"Entwicklung",IF(N1532&gt;=2,"Gefährdet","Abwanderung")))))))</f>
        <v/>
      </c>
    </row>
    <row r="1533" spans="2:15" ht="14.25" customHeight="1" x14ac:dyDescent="0.35">
      <c r="B1533" s="37" t="str">
        <f>IF(Kundendaten!C1534="","",Kundendaten!B1534)</f>
        <v/>
      </c>
      <c r="C1533" s="38" t="str">
        <f>IF(Kundendaten!C1534="","",IF(Kundendaten!C1534="","",Kundendaten!C1534))</f>
        <v/>
      </c>
      <c r="D1533" s="38" t="str">
        <f>IF(Kundendaten!C1534="","",IF(Kundendaten!D1534="","",Kundendaten!D1534))</f>
        <v/>
      </c>
      <c r="E1533" s="38" t="str">
        <f>IF(Kundendaten!C1534="","",IF(Kundendaten!E1534="","",Kundendaten!E1534))</f>
        <v/>
      </c>
      <c r="F1533" s="38" t="str">
        <f>IF(Kundendaten!C1534="","",IF(Kundendaten!F1534="","",Kundendaten!F1534))</f>
        <v/>
      </c>
      <c r="G1533" s="37" t="str">
        <f>IF(Kundendaten!C1534="","",IF(Kundendaten!G1534="","",Kundendaten!G1534))</f>
        <v/>
      </c>
      <c r="H1533" s="38" t="str">
        <f>IF(Kundendaten!C1534="","",IF(Kundendaten!H1534="","",Kundendaten!H1534))</f>
        <v/>
      </c>
      <c r="I1533" s="37" t="str">
        <f>IF(Kundendaten!C1534="","",IF(Kundendaten!I1534="","",IF(OR(UPPER(Kundendaten!I1534)="D",UPPER(Kundendaten!I1534)="DE",UPPER(Kundendaten!I1534)="DEU",UPPER(Kundendaten!I1534)="DEUTSCHLAND",UPPER(Kundendaten!I1534)="GERMANY",UPPER(Kundendaten!I1534)="GER"),"",IFERROR(UPPER(VLOOKUP(UPPER(Kundendaten!I1534),Laendercodes!$A:$B,2,FALSE())),UPPER(Kundendaten!I1534)))))</f>
        <v/>
      </c>
      <c r="J1533" s="59" t="str">
        <f>IF(Kundendaten!C1534="","",Einstellungen!$C$9-Kundendaten!J1534)</f>
        <v/>
      </c>
      <c r="K1533" s="37" t="str">
        <f>IF(Kundendaten!C1534="","",IF(J1533&lt;0,-1,IF(J1533&gt;Einstellungen!$C$11,0,IF(J1533&lt;=Einstellungen!$D$15,5,IF(J1533&lt;=Einstellungen!$D$16,4,IF(J1533&lt;=Einstellungen!$D$17,3,IF(J1533&lt;=Einstellungen!$D$18,2,1)))))))</f>
        <v/>
      </c>
      <c r="L1533" s="37" t="str">
        <f>IF(Kundendaten!C1534="","",IF(J1533&lt;0,-1,IF(J1533&gt;Einstellungen!$C$11,0,IF(Kundendaten!K1534&gt;=Einstellungen!$C$24,5,IF(Kundendaten!K1534&gt;=Einstellungen!$C$25,4,IF(Kundendaten!K1534&gt;=Einstellungen!$C$26,3,IF(Kundendaten!K1534&gt;=Einstellungen!$C$27,2,1)))))))</f>
        <v/>
      </c>
      <c r="M1533" s="37" t="str">
        <f>IF(Kundendaten!C1534="","",IF(J1533&lt;0,-1,IF(J1533&gt;Einstellungen!$C$11,0,IF(Kundendaten!L1534&gt;=Einstellungen!$C$32,5,IF(Kundendaten!L1534&gt;=Einstellungen!$C$33,4,IF(Kundendaten!L1534&gt;=Einstellungen!$C$34,3,IF(Kundendaten!L1534&gt;=Einstellungen!$C$35,2,1)))))))</f>
        <v/>
      </c>
      <c r="N1533" s="37" t="str">
        <f>IF(Kundendaten!C1534="","",IF(K1533=-1,"",IF(K1533=0,0,IF(SUM(Einstellungen!$G$15,Einstellungen!$G$24,Einstellungen!$G$32)&lt;&gt;100,"—",ROUND((K1533*Einstellungen!$G$15+L1533*Einstellungen!$G$24+M1533*Einstellungen!$G$32)/100,1)))))</f>
        <v/>
      </c>
      <c r="O1533" s="37" t="str">
        <f>IF(Kundendaten!C1534="","",IF(K1533=-1,"⚠ Datenfehler",IF(K1533=0,"Inaktiv",IF(SUM(Einstellungen!$G$15,Einstellungen!$G$24,Einstellungen!$G$32)&lt;&gt;100,"—",IF(N1533&gt;=4,"Champion",IF(N1533&gt;=3,"Entwicklung",IF(N1533&gt;=2,"Gefährdet","Abwanderung")))))))</f>
        <v/>
      </c>
    </row>
    <row r="1534" spans="2:15" ht="14.25" customHeight="1" x14ac:dyDescent="0.35">
      <c r="B1534" s="37" t="str">
        <f>IF(Kundendaten!C1535="","",Kundendaten!B1535)</f>
        <v/>
      </c>
      <c r="C1534" s="38" t="str">
        <f>IF(Kundendaten!C1535="","",IF(Kundendaten!C1535="","",Kundendaten!C1535))</f>
        <v/>
      </c>
      <c r="D1534" s="38" t="str">
        <f>IF(Kundendaten!C1535="","",IF(Kundendaten!D1535="","",Kundendaten!D1535))</f>
        <v/>
      </c>
      <c r="E1534" s="38" t="str">
        <f>IF(Kundendaten!C1535="","",IF(Kundendaten!E1535="","",Kundendaten!E1535))</f>
        <v/>
      </c>
      <c r="F1534" s="38" t="str">
        <f>IF(Kundendaten!C1535="","",IF(Kundendaten!F1535="","",Kundendaten!F1535))</f>
        <v/>
      </c>
      <c r="G1534" s="37" t="str">
        <f>IF(Kundendaten!C1535="","",IF(Kundendaten!G1535="","",Kundendaten!G1535))</f>
        <v/>
      </c>
      <c r="H1534" s="38" t="str">
        <f>IF(Kundendaten!C1535="","",IF(Kundendaten!H1535="","",Kundendaten!H1535))</f>
        <v/>
      </c>
      <c r="I1534" s="37" t="str">
        <f>IF(Kundendaten!C1535="","",IF(Kundendaten!I1535="","",IF(OR(UPPER(Kundendaten!I1535)="D",UPPER(Kundendaten!I1535)="DE",UPPER(Kundendaten!I1535)="DEU",UPPER(Kundendaten!I1535)="DEUTSCHLAND",UPPER(Kundendaten!I1535)="GERMANY",UPPER(Kundendaten!I1535)="GER"),"",IFERROR(UPPER(VLOOKUP(UPPER(Kundendaten!I1535),Laendercodes!$A:$B,2,FALSE())),UPPER(Kundendaten!I1535)))))</f>
        <v/>
      </c>
      <c r="J1534" s="59" t="str">
        <f>IF(Kundendaten!C1535="","",Einstellungen!$C$9-Kundendaten!J1535)</f>
        <v/>
      </c>
      <c r="K1534" s="37" t="str">
        <f>IF(Kundendaten!C1535="","",IF(J1534&lt;0,-1,IF(J1534&gt;Einstellungen!$C$11,0,IF(J1534&lt;=Einstellungen!$D$15,5,IF(J1534&lt;=Einstellungen!$D$16,4,IF(J1534&lt;=Einstellungen!$D$17,3,IF(J1534&lt;=Einstellungen!$D$18,2,1)))))))</f>
        <v/>
      </c>
      <c r="L1534" s="37" t="str">
        <f>IF(Kundendaten!C1535="","",IF(J1534&lt;0,-1,IF(J1534&gt;Einstellungen!$C$11,0,IF(Kundendaten!K1535&gt;=Einstellungen!$C$24,5,IF(Kundendaten!K1535&gt;=Einstellungen!$C$25,4,IF(Kundendaten!K1535&gt;=Einstellungen!$C$26,3,IF(Kundendaten!K1535&gt;=Einstellungen!$C$27,2,1)))))))</f>
        <v/>
      </c>
      <c r="M1534" s="37" t="str">
        <f>IF(Kundendaten!C1535="","",IF(J1534&lt;0,-1,IF(J1534&gt;Einstellungen!$C$11,0,IF(Kundendaten!L1535&gt;=Einstellungen!$C$32,5,IF(Kundendaten!L1535&gt;=Einstellungen!$C$33,4,IF(Kundendaten!L1535&gt;=Einstellungen!$C$34,3,IF(Kundendaten!L1535&gt;=Einstellungen!$C$35,2,1)))))))</f>
        <v/>
      </c>
      <c r="N1534" s="37" t="str">
        <f>IF(Kundendaten!C1535="","",IF(K1534=-1,"",IF(K1534=0,0,IF(SUM(Einstellungen!$G$15,Einstellungen!$G$24,Einstellungen!$G$32)&lt;&gt;100,"—",ROUND((K1534*Einstellungen!$G$15+L1534*Einstellungen!$G$24+M1534*Einstellungen!$G$32)/100,1)))))</f>
        <v/>
      </c>
      <c r="O1534" s="37" t="str">
        <f>IF(Kundendaten!C1535="","",IF(K1534=-1,"⚠ Datenfehler",IF(K1534=0,"Inaktiv",IF(SUM(Einstellungen!$G$15,Einstellungen!$G$24,Einstellungen!$G$32)&lt;&gt;100,"—",IF(N1534&gt;=4,"Champion",IF(N1534&gt;=3,"Entwicklung",IF(N1534&gt;=2,"Gefährdet","Abwanderung")))))))</f>
        <v/>
      </c>
    </row>
    <row r="1535" spans="2:15" ht="14.25" customHeight="1" x14ac:dyDescent="0.35">
      <c r="B1535" s="37" t="str">
        <f>IF(Kundendaten!C1536="","",Kundendaten!B1536)</f>
        <v/>
      </c>
      <c r="C1535" s="38" t="str">
        <f>IF(Kundendaten!C1536="","",IF(Kundendaten!C1536="","",Kundendaten!C1536))</f>
        <v/>
      </c>
      <c r="D1535" s="38" t="str">
        <f>IF(Kundendaten!C1536="","",IF(Kundendaten!D1536="","",Kundendaten!D1536))</f>
        <v/>
      </c>
      <c r="E1535" s="38" t="str">
        <f>IF(Kundendaten!C1536="","",IF(Kundendaten!E1536="","",Kundendaten!E1536))</f>
        <v/>
      </c>
      <c r="F1535" s="38" t="str">
        <f>IF(Kundendaten!C1536="","",IF(Kundendaten!F1536="","",Kundendaten!F1536))</f>
        <v/>
      </c>
      <c r="G1535" s="37" t="str">
        <f>IF(Kundendaten!C1536="","",IF(Kundendaten!G1536="","",Kundendaten!G1536))</f>
        <v/>
      </c>
      <c r="H1535" s="38" t="str">
        <f>IF(Kundendaten!C1536="","",IF(Kundendaten!H1536="","",Kundendaten!H1536))</f>
        <v/>
      </c>
      <c r="I1535" s="37" t="str">
        <f>IF(Kundendaten!C1536="","",IF(Kundendaten!I1536="","",IF(OR(UPPER(Kundendaten!I1536)="D",UPPER(Kundendaten!I1536)="DE",UPPER(Kundendaten!I1536)="DEU",UPPER(Kundendaten!I1536)="DEUTSCHLAND",UPPER(Kundendaten!I1536)="GERMANY",UPPER(Kundendaten!I1536)="GER"),"",IFERROR(UPPER(VLOOKUP(UPPER(Kundendaten!I1536),Laendercodes!$A:$B,2,FALSE())),UPPER(Kundendaten!I1536)))))</f>
        <v/>
      </c>
      <c r="J1535" s="59" t="str">
        <f>IF(Kundendaten!C1536="","",Einstellungen!$C$9-Kundendaten!J1536)</f>
        <v/>
      </c>
      <c r="K1535" s="37" t="str">
        <f>IF(Kundendaten!C1536="","",IF(J1535&lt;0,-1,IF(J1535&gt;Einstellungen!$C$11,0,IF(J1535&lt;=Einstellungen!$D$15,5,IF(J1535&lt;=Einstellungen!$D$16,4,IF(J1535&lt;=Einstellungen!$D$17,3,IF(J1535&lt;=Einstellungen!$D$18,2,1)))))))</f>
        <v/>
      </c>
      <c r="L1535" s="37" t="str">
        <f>IF(Kundendaten!C1536="","",IF(J1535&lt;0,-1,IF(J1535&gt;Einstellungen!$C$11,0,IF(Kundendaten!K1536&gt;=Einstellungen!$C$24,5,IF(Kundendaten!K1536&gt;=Einstellungen!$C$25,4,IF(Kundendaten!K1536&gt;=Einstellungen!$C$26,3,IF(Kundendaten!K1536&gt;=Einstellungen!$C$27,2,1)))))))</f>
        <v/>
      </c>
      <c r="M1535" s="37" t="str">
        <f>IF(Kundendaten!C1536="","",IF(J1535&lt;0,-1,IF(J1535&gt;Einstellungen!$C$11,0,IF(Kundendaten!L1536&gt;=Einstellungen!$C$32,5,IF(Kundendaten!L1536&gt;=Einstellungen!$C$33,4,IF(Kundendaten!L1536&gt;=Einstellungen!$C$34,3,IF(Kundendaten!L1536&gt;=Einstellungen!$C$35,2,1)))))))</f>
        <v/>
      </c>
      <c r="N1535" s="37" t="str">
        <f>IF(Kundendaten!C1536="","",IF(K1535=-1,"",IF(K1535=0,0,IF(SUM(Einstellungen!$G$15,Einstellungen!$G$24,Einstellungen!$G$32)&lt;&gt;100,"—",ROUND((K1535*Einstellungen!$G$15+L1535*Einstellungen!$G$24+M1535*Einstellungen!$G$32)/100,1)))))</f>
        <v/>
      </c>
      <c r="O1535" s="37" t="str">
        <f>IF(Kundendaten!C1536="","",IF(K1535=-1,"⚠ Datenfehler",IF(K1535=0,"Inaktiv",IF(SUM(Einstellungen!$G$15,Einstellungen!$G$24,Einstellungen!$G$32)&lt;&gt;100,"—",IF(N1535&gt;=4,"Champion",IF(N1535&gt;=3,"Entwicklung",IF(N1535&gt;=2,"Gefährdet","Abwanderung")))))))</f>
        <v/>
      </c>
    </row>
    <row r="1536" spans="2:15" ht="14.25" customHeight="1" x14ac:dyDescent="0.35">
      <c r="B1536" s="37" t="str">
        <f>IF(Kundendaten!C1537="","",Kundendaten!B1537)</f>
        <v/>
      </c>
      <c r="C1536" s="38" t="str">
        <f>IF(Kundendaten!C1537="","",IF(Kundendaten!C1537="","",Kundendaten!C1537))</f>
        <v/>
      </c>
      <c r="D1536" s="38" t="str">
        <f>IF(Kundendaten!C1537="","",IF(Kundendaten!D1537="","",Kundendaten!D1537))</f>
        <v/>
      </c>
      <c r="E1536" s="38" t="str">
        <f>IF(Kundendaten!C1537="","",IF(Kundendaten!E1537="","",Kundendaten!E1537))</f>
        <v/>
      </c>
      <c r="F1536" s="38" t="str">
        <f>IF(Kundendaten!C1537="","",IF(Kundendaten!F1537="","",Kundendaten!F1537))</f>
        <v/>
      </c>
      <c r="G1536" s="37" t="str">
        <f>IF(Kundendaten!C1537="","",IF(Kundendaten!G1537="","",Kundendaten!G1537))</f>
        <v/>
      </c>
      <c r="H1536" s="38" t="str">
        <f>IF(Kundendaten!C1537="","",IF(Kundendaten!H1537="","",Kundendaten!H1537))</f>
        <v/>
      </c>
      <c r="I1536" s="37" t="str">
        <f>IF(Kundendaten!C1537="","",IF(Kundendaten!I1537="","",IF(OR(UPPER(Kundendaten!I1537)="D",UPPER(Kundendaten!I1537)="DE",UPPER(Kundendaten!I1537)="DEU",UPPER(Kundendaten!I1537)="DEUTSCHLAND",UPPER(Kundendaten!I1537)="GERMANY",UPPER(Kundendaten!I1537)="GER"),"",IFERROR(UPPER(VLOOKUP(UPPER(Kundendaten!I1537),Laendercodes!$A:$B,2,FALSE())),UPPER(Kundendaten!I1537)))))</f>
        <v/>
      </c>
      <c r="J1536" s="59" t="str">
        <f>IF(Kundendaten!C1537="","",Einstellungen!$C$9-Kundendaten!J1537)</f>
        <v/>
      </c>
      <c r="K1536" s="37" t="str">
        <f>IF(Kundendaten!C1537="","",IF(J1536&lt;0,-1,IF(J1536&gt;Einstellungen!$C$11,0,IF(J1536&lt;=Einstellungen!$D$15,5,IF(J1536&lt;=Einstellungen!$D$16,4,IF(J1536&lt;=Einstellungen!$D$17,3,IF(J1536&lt;=Einstellungen!$D$18,2,1)))))))</f>
        <v/>
      </c>
      <c r="L1536" s="37" t="str">
        <f>IF(Kundendaten!C1537="","",IF(J1536&lt;0,-1,IF(J1536&gt;Einstellungen!$C$11,0,IF(Kundendaten!K1537&gt;=Einstellungen!$C$24,5,IF(Kundendaten!K1537&gt;=Einstellungen!$C$25,4,IF(Kundendaten!K1537&gt;=Einstellungen!$C$26,3,IF(Kundendaten!K1537&gt;=Einstellungen!$C$27,2,1)))))))</f>
        <v/>
      </c>
      <c r="M1536" s="37" t="str">
        <f>IF(Kundendaten!C1537="","",IF(J1536&lt;0,-1,IF(J1536&gt;Einstellungen!$C$11,0,IF(Kundendaten!L1537&gt;=Einstellungen!$C$32,5,IF(Kundendaten!L1537&gt;=Einstellungen!$C$33,4,IF(Kundendaten!L1537&gt;=Einstellungen!$C$34,3,IF(Kundendaten!L1537&gt;=Einstellungen!$C$35,2,1)))))))</f>
        <v/>
      </c>
      <c r="N1536" s="37" t="str">
        <f>IF(Kundendaten!C1537="","",IF(K1536=-1,"",IF(K1536=0,0,IF(SUM(Einstellungen!$G$15,Einstellungen!$G$24,Einstellungen!$G$32)&lt;&gt;100,"—",ROUND((K1536*Einstellungen!$G$15+L1536*Einstellungen!$G$24+M1536*Einstellungen!$G$32)/100,1)))))</f>
        <v/>
      </c>
      <c r="O1536" s="37" t="str">
        <f>IF(Kundendaten!C1537="","",IF(K1536=-1,"⚠ Datenfehler",IF(K1536=0,"Inaktiv",IF(SUM(Einstellungen!$G$15,Einstellungen!$G$24,Einstellungen!$G$32)&lt;&gt;100,"—",IF(N1536&gt;=4,"Champion",IF(N1536&gt;=3,"Entwicklung",IF(N1536&gt;=2,"Gefährdet","Abwanderung")))))))</f>
        <v/>
      </c>
    </row>
    <row r="1537" spans="2:15" ht="14.25" customHeight="1" x14ac:dyDescent="0.35">
      <c r="B1537" s="37" t="str">
        <f>IF(Kundendaten!C1538="","",Kundendaten!B1538)</f>
        <v/>
      </c>
      <c r="C1537" s="38" t="str">
        <f>IF(Kundendaten!C1538="","",IF(Kundendaten!C1538="","",Kundendaten!C1538))</f>
        <v/>
      </c>
      <c r="D1537" s="38" t="str">
        <f>IF(Kundendaten!C1538="","",IF(Kundendaten!D1538="","",Kundendaten!D1538))</f>
        <v/>
      </c>
      <c r="E1537" s="38" t="str">
        <f>IF(Kundendaten!C1538="","",IF(Kundendaten!E1538="","",Kundendaten!E1538))</f>
        <v/>
      </c>
      <c r="F1537" s="38" t="str">
        <f>IF(Kundendaten!C1538="","",IF(Kundendaten!F1538="","",Kundendaten!F1538))</f>
        <v/>
      </c>
      <c r="G1537" s="37" t="str">
        <f>IF(Kundendaten!C1538="","",IF(Kundendaten!G1538="","",Kundendaten!G1538))</f>
        <v/>
      </c>
      <c r="H1537" s="38" t="str">
        <f>IF(Kundendaten!C1538="","",IF(Kundendaten!H1538="","",Kundendaten!H1538))</f>
        <v/>
      </c>
      <c r="I1537" s="37" t="str">
        <f>IF(Kundendaten!C1538="","",IF(Kundendaten!I1538="","",IF(OR(UPPER(Kundendaten!I1538)="D",UPPER(Kundendaten!I1538)="DE",UPPER(Kundendaten!I1538)="DEU",UPPER(Kundendaten!I1538)="DEUTSCHLAND",UPPER(Kundendaten!I1538)="GERMANY",UPPER(Kundendaten!I1538)="GER"),"",IFERROR(UPPER(VLOOKUP(UPPER(Kundendaten!I1538),Laendercodes!$A:$B,2,FALSE())),UPPER(Kundendaten!I1538)))))</f>
        <v/>
      </c>
      <c r="J1537" s="59" t="str">
        <f>IF(Kundendaten!C1538="","",Einstellungen!$C$9-Kundendaten!J1538)</f>
        <v/>
      </c>
      <c r="K1537" s="37" t="str">
        <f>IF(Kundendaten!C1538="","",IF(J1537&lt;0,-1,IF(J1537&gt;Einstellungen!$C$11,0,IF(J1537&lt;=Einstellungen!$D$15,5,IF(J1537&lt;=Einstellungen!$D$16,4,IF(J1537&lt;=Einstellungen!$D$17,3,IF(J1537&lt;=Einstellungen!$D$18,2,1)))))))</f>
        <v/>
      </c>
      <c r="L1537" s="37" t="str">
        <f>IF(Kundendaten!C1538="","",IF(J1537&lt;0,-1,IF(J1537&gt;Einstellungen!$C$11,0,IF(Kundendaten!K1538&gt;=Einstellungen!$C$24,5,IF(Kundendaten!K1538&gt;=Einstellungen!$C$25,4,IF(Kundendaten!K1538&gt;=Einstellungen!$C$26,3,IF(Kundendaten!K1538&gt;=Einstellungen!$C$27,2,1)))))))</f>
        <v/>
      </c>
      <c r="M1537" s="37" t="str">
        <f>IF(Kundendaten!C1538="","",IF(J1537&lt;0,-1,IF(J1537&gt;Einstellungen!$C$11,0,IF(Kundendaten!L1538&gt;=Einstellungen!$C$32,5,IF(Kundendaten!L1538&gt;=Einstellungen!$C$33,4,IF(Kundendaten!L1538&gt;=Einstellungen!$C$34,3,IF(Kundendaten!L1538&gt;=Einstellungen!$C$35,2,1)))))))</f>
        <v/>
      </c>
      <c r="N1537" s="37" t="str">
        <f>IF(Kundendaten!C1538="","",IF(K1537=-1,"",IF(K1537=0,0,IF(SUM(Einstellungen!$G$15,Einstellungen!$G$24,Einstellungen!$G$32)&lt;&gt;100,"—",ROUND((K1537*Einstellungen!$G$15+L1537*Einstellungen!$G$24+M1537*Einstellungen!$G$32)/100,1)))))</f>
        <v/>
      </c>
      <c r="O1537" s="37" t="str">
        <f>IF(Kundendaten!C1538="","",IF(K1537=-1,"⚠ Datenfehler",IF(K1537=0,"Inaktiv",IF(SUM(Einstellungen!$G$15,Einstellungen!$G$24,Einstellungen!$G$32)&lt;&gt;100,"—",IF(N1537&gt;=4,"Champion",IF(N1537&gt;=3,"Entwicklung",IF(N1537&gt;=2,"Gefährdet","Abwanderung")))))))</f>
        <v/>
      </c>
    </row>
    <row r="1538" spans="2:15" ht="14.25" customHeight="1" x14ac:dyDescent="0.35">
      <c r="B1538" s="37" t="str">
        <f>IF(Kundendaten!C1539="","",Kundendaten!B1539)</f>
        <v/>
      </c>
      <c r="C1538" s="38" t="str">
        <f>IF(Kundendaten!C1539="","",IF(Kundendaten!C1539="","",Kundendaten!C1539))</f>
        <v/>
      </c>
      <c r="D1538" s="38" t="str">
        <f>IF(Kundendaten!C1539="","",IF(Kundendaten!D1539="","",Kundendaten!D1539))</f>
        <v/>
      </c>
      <c r="E1538" s="38" t="str">
        <f>IF(Kundendaten!C1539="","",IF(Kundendaten!E1539="","",Kundendaten!E1539))</f>
        <v/>
      </c>
      <c r="F1538" s="38" t="str">
        <f>IF(Kundendaten!C1539="","",IF(Kundendaten!F1539="","",Kundendaten!F1539))</f>
        <v/>
      </c>
      <c r="G1538" s="37" t="str">
        <f>IF(Kundendaten!C1539="","",IF(Kundendaten!G1539="","",Kundendaten!G1539))</f>
        <v/>
      </c>
      <c r="H1538" s="38" t="str">
        <f>IF(Kundendaten!C1539="","",IF(Kundendaten!H1539="","",Kundendaten!H1539))</f>
        <v/>
      </c>
      <c r="I1538" s="37" t="str">
        <f>IF(Kundendaten!C1539="","",IF(Kundendaten!I1539="","",IF(OR(UPPER(Kundendaten!I1539)="D",UPPER(Kundendaten!I1539)="DE",UPPER(Kundendaten!I1539)="DEU",UPPER(Kundendaten!I1539)="DEUTSCHLAND",UPPER(Kundendaten!I1539)="GERMANY",UPPER(Kundendaten!I1539)="GER"),"",IFERROR(UPPER(VLOOKUP(UPPER(Kundendaten!I1539),Laendercodes!$A:$B,2,FALSE())),UPPER(Kundendaten!I1539)))))</f>
        <v/>
      </c>
      <c r="J1538" s="59" t="str">
        <f>IF(Kundendaten!C1539="","",Einstellungen!$C$9-Kundendaten!J1539)</f>
        <v/>
      </c>
      <c r="K1538" s="37" t="str">
        <f>IF(Kundendaten!C1539="","",IF(J1538&lt;0,-1,IF(J1538&gt;Einstellungen!$C$11,0,IF(J1538&lt;=Einstellungen!$D$15,5,IF(J1538&lt;=Einstellungen!$D$16,4,IF(J1538&lt;=Einstellungen!$D$17,3,IF(J1538&lt;=Einstellungen!$D$18,2,1)))))))</f>
        <v/>
      </c>
      <c r="L1538" s="37" t="str">
        <f>IF(Kundendaten!C1539="","",IF(J1538&lt;0,-1,IF(J1538&gt;Einstellungen!$C$11,0,IF(Kundendaten!K1539&gt;=Einstellungen!$C$24,5,IF(Kundendaten!K1539&gt;=Einstellungen!$C$25,4,IF(Kundendaten!K1539&gt;=Einstellungen!$C$26,3,IF(Kundendaten!K1539&gt;=Einstellungen!$C$27,2,1)))))))</f>
        <v/>
      </c>
      <c r="M1538" s="37" t="str">
        <f>IF(Kundendaten!C1539="","",IF(J1538&lt;0,-1,IF(J1538&gt;Einstellungen!$C$11,0,IF(Kundendaten!L1539&gt;=Einstellungen!$C$32,5,IF(Kundendaten!L1539&gt;=Einstellungen!$C$33,4,IF(Kundendaten!L1539&gt;=Einstellungen!$C$34,3,IF(Kundendaten!L1539&gt;=Einstellungen!$C$35,2,1)))))))</f>
        <v/>
      </c>
      <c r="N1538" s="37" t="str">
        <f>IF(Kundendaten!C1539="","",IF(K1538=-1,"",IF(K1538=0,0,IF(SUM(Einstellungen!$G$15,Einstellungen!$G$24,Einstellungen!$G$32)&lt;&gt;100,"—",ROUND((K1538*Einstellungen!$G$15+L1538*Einstellungen!$G$24+M1538*Einstellungen!$G$32)/100,1)))))</f>
        <v/>
      </c>
      <c r="O1538" s="37" t="str">
        <f>IF(Kundendaten!C1539="","",IF(K1538=-1,"⚠ Datenfehler",IF(K1538=0,"Inaktiv",IF(SUM(Einstellungen!$G$15,Einstellungen!$G$24,Einstellungen!$G$32)&lt;&gt;100,"—",IF(N1538&gt;=4,"Champion",IF(N1538&gt;=3,"Entwicklung",IF(N1538&gt;=2,"Gefährdet","Abwanderung")))))))</f>
        <v/>
      </c>
    </row>
    <row r="1539" spans="2:15" ht="14.25" customHeight="1" x14ac:dyDescent="0.35">
      <c r="B1539" s="37" t="str">
        <f>IF(Kundendaten!C1540="","",Kundendaten!B1540)</f>
        <v/>
      </c>
      <c r="C1539" s="38" t="str">
        <f>IF(Kundendaten!C1540="","",IF(Kundendaten!C1540="","",Kundendaten!C1540))</f>
        <v/>
      </c>
      <c r="D1539" s="38" t="str">
        <f>IF(Kundendaten!C1540="","",IF(Kundendaten!D1540="","",Kundendaten!D1540))</f>
        <v/>
      </c>
      <c r="E1539" s="38" t="str">
        <f>IF(Kundendaten!C1540="","",IF(Kundendaten!E1540="","",Kundendaten!E1540))</f>
        <v/>
      </c>
      <c r="F1539" s="38" t="str">
        <f>IF(Kundendaten!C1540="","",IF(Kundendaten!F1540="","",Kundendaten!F1540))</f>
        <v/>
      </c>
      <c r="G1539" s="37" t="str">
        <f>IF(Kundendaten!C1540="","",IF(Kundendaten!G1540="","",Kundendaten!G1540))</f>
        <v/>
      </c>
      <c r="H1539" s="38" t="str">
        <f>IF(Kundendaten!C1540="","",IF(Kundendaten!H1540="","",Kundendaten!H1540))</f>
        <v/>
      </c>
      <c r="I1539" s="37" t="str">
        <f>IF(Kundendaten!C1540="","",IF(Kundendaten!I1540="","",IF(OR(UPPER(Kundendaten!I1540)="D",UPPER(Kundendaten!I1540)="DE",UPPER(Kundendaten!I1540)="DEU",UPPER(Kundendaten!I1540)="DEUTSCHLAND",UPPER(Kundendaten!I1540)="GERMANY",UPPER(Kundendaten!I1540)="GER"),"",IFERROR(UPPER(VLOOKUP(UPPER(Kundendaten!I1540),Laendercodes!$A:$B,2,FALSE())),UPPER(Kundendaten!I1540)))))</f>
        <v/>
      </c>
      <c r="J1539" s="59" t="str">
        <f>IF(Kundendaten!C1540="","",Einstellungen!$C$9-Kundendaten!J1540)</f>
        <v/>
      </c>
      <c r="K1539" s="37" t="str">
        <f>IF(Kundendaten!C1540="","",IF(J1539&lt;0,-1,IF(J1539&gt;Einstellungen!$C$11,0,IF(J1539&lt;=Einstellungen!$D$15,5,IF(J1539&lt;=Einstellungen!$D$16,4,IF(J1539&lt;=Einstellungen!$D$17,3,IF(J1539&lt;=Einstellungen!$D$18,2,1)))))))</f>
        <v/>
      </c>
      <c r="L1539" s="37" t="str">
        <f>IF(Kundendaten!C1540="","",IF(J1539&lt;0,-1,IF(J1539&gt;Einstellungen!$C$11,0,IF(Kundendaten!K1540&gt;=Einstellungen!$C$24,5,IF(Kundendaten!K1540&gt;=Einstellungen!$C$25,4,IF(Kundendaten!K1540&gt;=Einstellungen!$C$26,3,IF(Kundendaten!K1540&gt;=Einstellungen!$C$27,2,1)))))))</f>
        <v/>
      </c>
      <c r="M1539" s="37" t="str">
        <f>IF(Kundendaten!C1540="","",IF(J1539&lt;0,-1,IF(J1539&gt;Einstellungen!$C$11,0,IF(Kundendaten!L1540&gt;=Einstellungen!$C$32,5,IF(Kundendaten!L1540&gt;=Einstellungen!$C$33,4,IF(Kundendaten!L1540&gt;=Einstellungen!$C$34,3,IF(Kundendaten!L1540&gt;=Einstellungen!$C$35,2,1)))))))</f>
        <v/>
      </c>
      <c r="N1539" s="37" t="str">
        <f>IF(Kundendaten!C1540="","",IF(K1539=-1,"",IF(K1539=0,0,IF(SUM(Einstellungen!$G$15,Einstellungen!$G$24,Einstellungen!$G$32)&lt;&gt;100,"—",ROUND((K1539*Einstellungen!$G$15+L1539*Einstellungen!$G$24+M1539*Einstellungen!$G$32)/100,1)))))</f>
        <v/>
      </c>
      <c r="O1539" s="37" t="str">
        <f>IF(Kundendaten!C1540="","",IF(K1539=-1,"⚠ Datenfehler",IF(K1539=0,"Inaktiv",IF(SUM(Einstellungen!$G$15,Einstellungen!$G$24,Einstellungen!$G$32)&lt;&gt;100,"—",IF(N1539&gt;=4,"Champion",IF(N1539&gt;=3,"Entwicklung",IF(N1539&gt;=2,"Gefährdet","Abwanderung")))))))</f>
        <v/>
      </c>
    </row>
    <row r="1540" spans="2:15" ht="14.25" customHeight="1" x14ac:dyDescent="0.35">
      <c r="B1540" s="37" t="str">
        <f>IF(Kundendaten!C1541="","",Kundendaten!B1541)</f>
        <v/>
      </c>
      <c r="C1540" s="38" t="str">
        <f>IF(Kundendaten!C1541="","",IF(Kundendaten!C1541="","",Kundendaten!C1541))</f>
        <v/>
      </c>
      <c r="D1540" s="38" t="str">
        <f>IF(Kundendaten!C1541="","",IF(Kundendaten!D1541="","",Kundendaten!D1541))</f>
        <v/>
      </c>
      <c r="E1540" s="38" t="str">
        <f>IF(Kundendaten!C1541="","",IF(Kundendaten!E1541="","",Kundendaten!E1541))</f>
        <v/>
      </c>
      <c r="F1540" s="38" t="str">
        <f>IF(Kundendaten!C1541="","",IF(Kundendaten!F1541="","",Kundendaten!F1541))</f>
        <v/>
      </c>
      <c r="G1540" s="37" t="str">
        <f>IF(Kundendaten!C1541="","",IF(Kundendaten!G1541="","",Kundendaten!G1541))</f>
        <v/>
      </c>
      <c r="H1540" s="38" t="str">
        <f>IF(Kundendaten!C1541="","",IF(Kundendaten!H1541="","",Kundendaten!H1541))</f>
        <v/>
      </c>
      <c r="I1540" s="37" t="str">
        <f>IF(Kundendaten!C1541="","",IF(Kundendaten!I1541="","",IF(OR(UPPER(Kundendaten!I1541)="D",UPPER(Kundendaten!I1541)="DE",UPPER(Kundendaten!I1541)="DEU",UPPER(Kundendaten!I1541)="DEUTSCHLAND",UPPER(Kundendaten!I1541)="GERMANY",UPPER(Kundendaten!I1541)="GER"),"",IFERROR(UPPER(VLOOKUP(UPPER(Kundendaten!I1541),Laendercodes!$A:$B,2,FALSE())),UPPER(Kundendaten!I1541)))))</f>
        <v/>
      </c>
      <c r="J1540" s="59" t="str">
        <f>IF(Kundendaten!C1541="","",Einstellungen!$C$9-Kundendaten!J1541)</f>
        <v/>
      </c>
      <c r="K1540" s="37" t="str">
        <f>IF(Kundendaten!C1541="","",IF(J1540&lt;0,-1,IF(J1540&gt;Einstellungen!$C$11,0,IF(J1540&lt;=Einstellungen!$D$15,5,IF(J1540&lt;=Einstellungen!$D$16,4,IF(J1540&lt;=Einstellungen!$D$17,3,IF(J1540&lt;=Einstellungen!$D$18,2,1)))))))</f>
        <v/>
      </c>
      <c r="L1540" s="37" t="str">
        <f>IF(Kundendaten!C1541="","",IF(J1540&lt;0,-1,IF(J1540&gt;Einstellungen!$C$11,0,IF(Kundendaten!K1541&gt;=Einstellungen!$C$24,5,IF(Kundendaten!K1541&gt;=Einstellungen!$C$25,4,IF(Kundendaten!K1541&gt;=Einstellungen!$C$26,3,IF(Kundendaten!K1541&gt;=Einstellungen!$C$27,2,1)))))))</f>
        <v/>
      </c>
      <c r="M1540" s="37" t="str">
        <f>IF(Kundendaten!C1541="","",IF(J1540&lt;0,-1,IF(J1540&gt;Einstellungen!$C$11,0,IF(Kundendaten!L1541&gt;=Einstellungen!$C$32,5,IF(Kundendaten!L1541&gt;=Einstellungen!$C$33,4,IF(Kundendaten!L1541&gt;=Einstellungen!$C$34,3,IF(Kundendaten!L1541&gt;=Einstellungen!$C$35,2,1)))))))</f>
        <v/>
      </c>
      <c r="N1540" s="37" t="str">
        <f>IF(Kundendaten!C1541="","",IF(K1540=-1,"",IF(K1540=0,0,IF(SUM(Einstellungen!$G$15,Einstellungen!$G$24,Einstellungen!$G$32)&lt;&gt;100,"—",ROUND((K1540*Einstellungen!$G$15+L1540*Einstellungen!$G$24+M1540*Einstellungen!$G$32)/100,1)))))</f>
        <v/>
      </c>
      <c r="O1540" s="37" t="str">
        <f>IF(Kundendaten!C1541="","",IF(K1540=-1,"⚠ Datenfehler",IF(K1540=0,"Inaktiv",IF(SUM(Einstellungen!$G$15,Einstellungen!$G$24,Einstellungen!$G$32)&lt;&gt;100,"—",IF(N1540&gt;=4,"Champion",IF(N1540&gt;=3,"Entwicklung",IF(N1540&gt;=2,"Gefährdet","Abwanderung")))))))</f>
        <v/>
      </c>
    </row>
    <row r="1541" spans="2:15" ht="14.25" customHeight="1" x14ac:dyDescent="0.35">
      <c r="B1541" s="37" t="str">
        <f>IF(Kundendaten!C1542="","",Kundendaten!B1542)</f>
        <v/>
      </c>
      <c r="C1541" s="38" t="str">
        <f>IF(Kundendaten!C1542="","",IF(Kundendaten!C1542="","",Kundendaten!C1542))</f>
        <v/>
      </c>
      <c r="D1541" s="38" t="str">
        <f>IF(Kundendaten!C1542="","",IF(Kundendaten!D1542="","",Kundendaten!D1542))</f>
        <v/>
      </c>
      <c r="E1541" s="38" t="str">
        <f>IF(Kundendaten!C1542="","",IF(Kundendaten!E1542="","",Kundendaten!E1542))</f>
        <v/>
      </c>
      <c r="F1541" s="38" t="str">
        <f>IF(Kundendaten!C1542="","",IF(Kundendaten!F1542="","",Kundendaten!F1542))</f>
        <v/>
      </c>
      <c r="G1541" s="37" t="str">
        <f>IF(Kundendaten!C1542="","",IF(Kundendaten!G1542="","",Kundendaten!G1542))</f>
        <v/>
      </c>
      <c r="H1541" s="38" t="str">
        <f>IF(Kundendaten!C1542="","",IF(Kundendaten!H1542="","",Kundendaten!H1542))</f>
        <v/>
      </c>
      <c r="I1541" s="37" t="str">
        <f>IF(Kundendaten!C1542="","",IF(Kundendaten!I1542="","",IF(OR(UPPER(Kundendaten!I1542)="D",UPPER(Kundendaten!I1542)="DE",UPPER(Kundendaten!I1542)="DEU",UPPER(Kundendaten!I1542)="DEUTSCHLAND",UPPER(Kundendaten!I1542)="GERMANY",UPPER(Kundendaten!I1542)="GER"),"",IFERROR(UPPER(VLOOKUP(UPPER(Kundendaten!I1542),Laendercodes!$A:$B,2,FALSE())),UPPER(Kundendaten!I1542)))))</f>
        <v/>
      </c>
      <c r="J1541" s="59" t="str">
        <f>IF(Kundendaten!C1542="","",Einstellungen!$C$9-Kundendaten!J1542)</f>
        <v/>
      </c>
      <c r="K1541" s="37" t="str">
        <f>IF(Kundendaten!C1542="","",IF(J1541&lt;0,-1,IF(J1541&gt;Einstellungen!$C$11,0,IF(J1541&lt;=Einstellungen!$D$15,5,IF(J1541&lt;=Einstellungen!$D$16,4,IF(J1541&lt;=Einstellungen!$D$17,3,IF(J1541&lt;=Einstellungen!$D$18,2,1)))))))</f>
        <v/>
      </c>
      <c r="L1541" s="37" t="str">
        <f>IF(Kundendaten!C1542="","",IF(J1541&lt;0,-1,IF(J1541&gt;Einstellungen!$C$11,0,IF(Kundendaten!K1542&gt;=Einstellungen!$C$24,5,IF(Kundendaten!K1542&gt;=Einstellungen!$C$25,4,IF(Kundendaten!K1542&gt;=Einstellungen!$C$26,3,IF(Kundendaten!K1542&gt;=Einstellungen!$C$27,2,1)))))))</f>
        <v/>
      </c>
      <c r="M1541" s="37" t="str">
        <f>IF(Kundendaten!C1542="","",IF(J1541&lt;0,-1,IF(J1541&gt;Einstellungen!$C$11,0,IF(Kundendaten!L1542&gt;=Einstellungen!$C$32,5,IF(Kundendaten!L1542&gt;=Einstellungen!$C$33,4,IF(Kundendaten!L1542&gt;=Einstellungen!$C$34,3,IF(Kundendaten!L1542&gt;=Einstellungen!$C$35,2,1)))))))</f>
        <v/>
      </c>
      <c r="N1541" s="37" t="str">
        <f>IF(Kundendaten!C1542="","",IF(K1541=-1,"",IF(K1541=0,0,IF(SUM(Einstellungen!$G$15,Einstellungen!$G$24,Einstellungen!$G$32)&lt;&gt;100,"—",ROUND((K1541*Einstellungen!$G$15+L1541*Einstellungen!$G$24+M1541*Einstellungen!$G$32)/100,1)))))</f>
        <v/>
      </c>
      <c r="O1541" s="37" t="str">
        <f>IF(Kundendaten!C1542="","",IF(K1541=-1,"⚠ Datenfehler",IF(K1541=0,"Inaktiv",IF(SUM(Einstellungen!$G$15,Einstellungen!$G$24,Einstellungen!$G$32)&lt;&gt;100,"—",IF(N1541&gt;=4,"Champion",IF(N1541&gt;=3,"Entwicklung",IF(N1541&gt;=2,"Gefährdet","Abwanderung")))))))</f>
        <v/>
      </c>
    </row>
    <row r="1542" spans="2:15" ht="14.25" customHeight="1" x14ac:dyDescent="0.35">
      <c r="B1542" s="37" t="str">
        <f>IF(Kundendaten!C1543="","",Kundendaten!B1543)</f>
        <v/>
      </c>
      <c r="C1542" s="38" t="str">
        <f>IF(Kundendaten!C1543="","",IF(Kundendaten!C1543="","",Kundendaten!C1543))</f>
        <v/>
      </c>
      <c r="D1542" s="38" t="str">
        <f>IF(Kundendaten!C1543="","",IF(Kundendaten!D1543="","",Kundendaten!D1543))</f>
        <v/>
      </c>
      <c r="E1542" s="38" t="str">
        <f>IF(Kundendaten!C1543="","",IF(Kundendaten!E1543="","",Kundendaten!E1543))</f>
        <v/>
      </c>
      <c r="F1542" s="38" t="str">
        <f>IF(Kundendaten!C1543="","",IF(Kundendaten!F1543="","",Kundendaten!F1543))</f>
        <v/>
      </c>
      <c r="G1542" s="37" t="str">
        <f>IF(Kundendaten!C1543="","",IF(Kundendaten!G1543="","",Kundendaten!G1543))</f>
        <v/>
      </c>
      <c r="H1542" s="38" t="str">
        <f>IF(Kundendaten!C1543="","",IF(Kundendaten!H1543="","",Kundendaten!H1543))</f>
        <v/>
      </c>
      <c r="I1542" s="37" t="str">
        <f>IF(Kundendaten!C1543="","",IF(Kundendaten!I1543="","",IF(OR(UPPER(Kundendaten!I1543)="D",UPPER(Kundendaten!I1543)="DE",UPPER(Kundendaten!I1543)="DEU",UPPER(Kundendaten!I1543)="DEUTSCHLAND",UPPER(Kundendaten!I1543)="GERMANY",UPPER(Kundendaten!I1543)="GER"),"",IFERROR(UPPER(VLOOKUP(UPPER(Kundendaten!I1543),Laendercodes!$A:$B,2,FALSE())),UPPER(Kundendaten!I1543)))))</f>
        <v/>
      </c>
      <c r="J1542" s="59" t="str">
        <f>IF(Kundendaten!C1543="","",Einstellungen!$C$9-Kundendaten!J1543)</f>
        <v/>
      </c>
      <c r="K1542" s="37" t="str">
        <f>IF(Kundendaten!C1543="","",IF(J1542&lt;0,-1,IF(J1542&gt;Einstellungen!$C$11,0,IF(J1542&lt;=Einstellungen!$D$15,5,IF(J1542&lt;=Einstellungen!$D$16,4,IF(J1542&lt;=Einstellungen!$D$17,3,IF(J1542&lt;=Einstellungen!$D$18,2,1)))))))</f>
        <v/>
      </c>
      <c r="L1542" s="37" t="str">
        <f>IF(Kundendaten!C1543="","",IF(J1542&lt;0,-1,IF(J1542&gt;Einstellungen!$C$11,0,IF(Kundendaten!K1543&gt;=Einstellungen!$C$24,5,IF(Kundendaten!K1543&gt;=Einstellungen!$C$25,4,IF(Kundendaten!K1543&gt;=Einstellungen!$C$26,3,IF(Kundendaten!K1543&gt;=Einstellungen!$C$27,2,1)))))))</f>
        <v/>
      </c>
      <c r="M1542" s="37" t="str">
        <f>IF(Kundendaten!C1543="","",IF(J1542&lt;0,-1,IF(J1542&gt;Einstellungen!$C$11,0,IF(Kundendaten!L1543&gt;=Einstellungen!$C$32,5,IF(Kundendaten!L1543&gt;=Einstellungen!$C$33,4,IF(Kundendaten!L1543&gt;=Einstellungen!$C$34,3,IF(Kundendaten!L1543&gt;=Einstellungen!$C$35,2,1)))))))</f>
        <v/>
      </c>
      <c r="N1542" s="37" t="str">
        <f>IF(Kundendaten!C1543="","",IF(K1542=-1,"",IF(K1542=0,0,IF(SUM(Einstellungen!$G$15,Einstellungen!$G$24,Einstellungen!$G$32)&lt;&gt;100,"—",ROUND((K1542*Einstellungen!$G$15+L1542*Einstellungen!$G$24+M1542*Einstellungen!$G$32)/100,1)))))</f>
        <v/>
      </c>
      <c r="O1542" s="37" t="str">
        <f>IF(Kundendaten!C1543="","",IF(K1542=-1,"⚠ Datenfehler",IF(K1542=0,"Inaktiv",IF(SUM(Einstellungen!$G$15,Einstellungen!$G$24,Einstellungen!$G$32)&lt;&gt;100,"—",IF(N1542&gt;=4,"Champion",IF(N1542&gt;=3,"Entwicklung",IF(N1542&gt;=2,"Gefährdet","Abwanderung")))))))</f>
        <v/>
      </c>
    </row>
    <row r="1543" spans="2:15" ht="14.25" customHeight="1" x14ac:dyDescent="0.35">
      <c r="B1543" s="37" t="str">
        <f>IF(Kundendaten!C1544="","",Kundendaten!B1544)</f>
        <v/>
      </c>
      <c r="C1543" s="38" t="str">
        <f>IF(Kundendaten!C1544="","",IF(Kundendaten!C1544="","",Kundendaten!C1544))</f>
        <v/>
      </c>
      <c r="D1543" s="38" t="str">
        <f>IF(Kundendaten!C1544="","",IF(Kundendaten!D1544="","",Kundendaten!D1544))</f>
        <v/>
      </c>
      <c r="E1543" s="38" t="str">
        <f>IF(Kundendaten!C1544="","",IF(Kundendaten!E1544="","",Kundendaten!E1544))</f>
        <v/>
      </c>
      <c r="F1543" s="38" t="str">
        <f>IF(Kundendaten!C1544="","",IF(Kundendaten!F1544="","",Kundendaten!F1544))</f>
        <v/>
      </c>
      <c r="G1543" s="37" t="str">
        <f>IF(Kundendaten!C1544="","",IF(Kundendaten!G1544="","",Kundendaten!G1544))</f>
        <v/>
      </c>
      <c r="H1543" s="38" t="str">
        <f>IF(Kundendaten!C1544="","",IF(Kundendaten!H1544="","",Kundendaten!H1544))</f>
        <v/>
      </c>
      <c r="I1543" s="37" t="str">
        <f>IF(Kundendaten!C1544="","",IF(Kundendaten!I1544="","",IF(OR(UPPER(Kundendaten!I1544)="D",UPPER(Kundendaten!I1544)="DE",UPPER(Kundendaten!I1544)="DEU",UPPER(Kundendaten!I1544)="DEUTSCHLAND",UPPER(Kundendaten!I1544)="GERMANY",UPPER(Kundendaten!I1544)="GER"),"",IFERROR(UPPER(VLOOKUP(UPPER(Kundendaten!I1544),Laendercodes!$A:$B,2,FALSE())),UPPER(Kundendaten!I1544)))))</f>
        <v/>
      </c>
      <c r="J1543" s="59" t="str">
        <f>IF(Kundendaten!C1544="","",Einstellungen!$C$9-Kundendaten!J1544)</f>
        <v/>
      </c>
      <c r="K1543" s="37" t="str">
        <f>IF(Kundendaten!C1544="","",IF(J1543&lt;0,-1,IF(J1543&gt;Einstellungen!$C$11,0,IF(J1543&lt;=Einstellungen!$D$15,5,IF(J1543&lt;=Einstellungen!$D$16,4,IF(J1543&lt;=Einstellungen!$D$17,3,IF(J1543&lt;=Einstellungen!$D$18,2,1)))))))</f>
        <v/>
      </c>
      <c r="L1543" s="37" t="str">
        <f>IF(Kundendaten!C1544="","",IF(J1543&lt;0,-1,IF(J1543&gt;Einstellungen!$C$11,0,IF(Kundendaten!K1544&gt;=Einstellungen!$C$24,5,IF(Kundendaten!K1544&gt;=Einstellungen!$C$25,4,IF(Kundendaten!K1544&gt;=Einstellungen!$C$26,3,IF(Kundendaten!K1544&gt;=Einstellungen!$C$27,2,1)))))))</f>
        <v/>
      </c>
      <c r="M1543" s="37" t="str">
        <f>IF(Kundendaten!C1544="","",IF(J1543&lt;0,-1,IF(J1543&gt;Einstellungen!$C$11,0,IF(Kundendaten!L1544&gt;=Einstellungen!$C$32,5,IF(Kundendaten!L1544&gt;=Einstellungen!$C$33,4,IF(Kundendaten!L1544&gt;=Einstellungen!$C$34,3,IF(Kundendaten!L1544&gt;=Einstellungen!$C$35,2,1)))))))</f>
        <v/>
      </c>
      <c r="N1543" s="37" t="str">
        <f>IF(Kundendaten!C1544="","",IF(K1543=-1,"",IF(K1543=0,0,IF(SUM(Einstellungen!$G$15,Einstellungen!$G$24,Einstellungen!$G$32)&lt;&gt;100,"—",ROUND((K1543*Einstellungen!$G$15+L1543*Einstellungen!$G$24+M1543*Einstellungen!$G$32)/100,1)))))</f>
        <v/>
      </c>
      <c r="O1543" s="37" t="str">
        <f>IF(Kundendaten!C1544="","",IF(K1543=-1,"⚠ Datenfehler",IF(K1543=0,"Inaktiv",IF(SUM(Einstellungen!$G$15,Einstellungen!$G$24,Einstellungen!$G$32)&lt;&gt;100,"—",IF(N1543&gt;=4,"Champion",IF(N1543&gt;=3,"Entwicklung",IF(N1543&gt;=2,"Gefährdet","Abwanderung")))))))</f>
        <v/>
      </c>
    </row>
    <row r="1544" spans="2:15" ht="14.25" customHeight="1" x14ac:dyDescent="0.35">
      <c r="B1544" s="37" t="str">
        <f>IF(Kundendaten!C1545="","",Kundendaten!B1545)</f>
        <v/>
      </c>
      <c r="C1544" s="38" t="str">
        <f>IF(Kundendaten!C1545="","",IF(Kundendaten!C1545="","",Kundendaten!C1545))</f>
        <v/>
      </c>
      <c r="D1544" s="38" t="str">
        <f>IF(Kundendaten!C1545="","",IF(Kundendaten!D1545="","",Kundendaten!D1545))</f>
        <v/>
      </c>
      <c r="E1544" s="38" t="str">
        <f>IF(Kundendaten!C1545="","",IF(Kundendaten!E1545="","",Kundendaten!E1545))</f>
        <v/>
      </c>
      <c r="F1544" s="38" t="str">
        <f>IF(Kundendaten!C1545="","",IF(Kundendaten!F1545="","",Kundendaten!F1545))</f>
        <v/>
      </c>
      <c r="G1544" s="37" t="str">
        <f>IF(Kundendaten!C1545="","",IF(Kundendaten!G1545="","",Kundendaten!G1545))</f>
        <v/>
      </c>
      <c r="H1544" s="38" t="str">
        <f>IF(Kundendaten!C1545="","",IF(Kundendaten!H1545="","",Kundendaten!H1545))</f>
        <v/>
      </c>
      <c r="I1544" s="37" t="str">
        <f>IF(Kundendaten!C1545="","",IF(Kundendaten!I1545="","",IF(OR(UPPER(Kundendaten!I1545)="D",UPPER(Kundendaten!I1545)="DE",UPPER(Kundendaten!I1545)="DEU",UPPER(Kundendaten!I1545)="DEUTSCHLAND",UPPER(Kundendaten!I1545)="GERMANY",UPPER(Kundendaten!I1545)="GER"),"",IFERROR(UPPER(VLOOKUP(UPPER(Kundendaten!I1545),Laendercodes!$A:$B,2,FALSE())),UPPER(Kundendaten!I1545)))))</f>
        <v/>
      </c>
      <c r="J1544" s="59" t="str">
        <f>IF(Kundendaten!C1545="","",Einstellungen!$C$9-Kundendaten!J1545)</f>
        <v/>
      </c>
      <c r="K1544" s="37" t="str">
        <f>IF(Kundendaten!C1545="","",IF(J1544&lt;0,-1,IF(J1544&gt;Einstellungen!$C$11,0,IF(J1544&lt;=Einstellungen!$D$15,5,IF(J1544&lt;=Einstellungen!$D$16,4,IF(J1544&lt;=Einstellungen!$D$17,3,IF(J1544&lt;=Einstellungen!$D$18,2,1)))))))</f>
        <v/>
      </c>
      <c r="L1544" s="37" t="str">
        <f>IF(Kundendaten!C1545="","",IF(J1544&lt;0,-1,IF(J1544&gt;Einstellungen!$C$11,0,IF(Kundendaten!K1545&gt;=Einstellungen!$C$24,5,IF(Kundendaten!K1545&gt;=Einstellungen!$C$25,4,IF(Kundendaten!K1545&gt;=Einstellungen!$C$26,3,IF(Kundendaten!K1545&gt;=Einstellungen!$C$27,2,1)))))))</f>
        <v/>
      </c>
      <c r="M1544" s="37" t="str">
        <f>IF(Kundendaten!C1545="","",IF(J1544&lt;0,-1,IF(J1544&gt;Einstellungen!$C$11,0,IF(Kundendaten!L1545&gt;=Einstellungen!$C$32,5,IF(Kundendaten!L1545&gt;=Einstellungen!$C$33,4,IF(Kundendaten!L1545&gt;=Einstellungen!$C$34,3,IF(Kundendaten!L1545&gt;=Einstellungen!$C$35,2,1)))))))</f>
        <v/>
      </c>
      <c r="N1544" s="37" t="str">
        <f>IF(Kundendaten!C1545="","",IF(K1544=-1,"",IF(K1544=0,0,IF(SUM(Einstellungen!$G$15,Einstellungen!$G$24,Einstellungen!$G$32)&lt;&gt;100,"—",ROUND((K1544*Einstellungen!$G$15+L1544*Einstellungen!$G$24+M1544*Einstellungen!$G$32)/100,1)))))</f>
        <v/>
      </c>
      <c r="O1544" s="37" t="str">
        <f>IF(Kundendaten!C1545="","",IF(K1544=-1,"⚠ Datenfehler",IF(K1544=0,"Inaktiv",IF(SUM(Einstellungen!$G$15,Einstellungen!$G$24,Einstellungen!$G$32)&lt;&gt;100,"—",IF(N1544&gt;=4,"Champion",IF(N1544&gt;=3,"Entwicklung",IF(N1544&gt;=2,"Gefährdet","Abwanderung")))))))</f>
        <v/>
      </c>
    </row>
    <row r="1545" spans="2:15" ht="14.25" customHeight="1" x14ac:dyDescent="0.35">
      <c r="B1545" s="37" t="str">
        <f>IF(Kundendaten!C1546="","",Kundendaten!B1546)</f>
        <v/>
      </c>
      <c r="C1545" s="38" t="str">
        <f>IF(Kundendaten!C1546="","",IF(Kundendaten!C1546="","",Kundendaten!C1546))</f>
        <v/>
      </c>
      <c r="D1545" s="38" t="str">
        <f>IF(Kundendaten!C1546="","",IF(Kundendaten!D1546="","",Kundendaten!D1546))</f>
        <v/>
      </c>
      <c r="E1545" s="38" t="str">
        <f>IF(Kundendaten!C1546="","",IF(Kundendaten!E1546="","",Kundendaten!E1546))</f>
        <v/>
      </c>
      <c r="F1545" s="38" t="str">
        <f>IF(Kundendaten!C1546="","",IF(Kundendaten!F1546="","",Kundendaten!F1546))</f>
        <v/>
      </c>
      <c r="G1545" s="37" t="str">
        <f>IF(Kundendaten!C1546="","",IF(Kundendaten!G1546="","",Kundendaten!G1546))</f>
        <v/>
      </c>
      <c r="H1545" s="38" t="str">
        <f>IF(Kundendaten!C1546="","",IF(Kundendaten!H1546="","",Kundendaten!H1546))</f>
        <v/>
      </c>
      <c r="I1545" s="37" t="str">
        <f>IF(Kundendaten!C1546="","",IF(Kundendaten!I1546="","",IF(OR(UPPER(Kundendaten!I1546)="D",UPPER(Kundendaten!I1546)="DE",UPPER(Kundendaten!I1546)="DEU",UPPER(Kundendaten!I1546)="DEUTSCHLAND",UPPER(Kundendaten!I1546)="GERMANY",UPPER(Kundendaten!I1546)="GER"),"",IFERROR(UPPER(VLOOKUP(UPPER(Kundendaten!I1546),Laendercodes!$A:$B,2,FALSE())),UPPER(Kundendaten!I1546)))))</f>
        <v/>
      </c>
      <c r="J1545" s="59" t="str">
        <f>IF(Kundendaten!C1546="","",Einstellungen!$C$9-Kundendaten!J1546)</f>
        <v/>
      </c>
      <c r="K1545" s="37" t="str">
        <f>IF(Kundendaten!C1546="","",IF(J1545&lt;0,-1,IF(J1545&gt;Einstellungen!$C$11,0,IF(J1545&lt;=Einstellungen!$D$15,5,IF(J1545&lt;=Einstellungen!$D$16,4,IF(J1545&lt;=Einstellungen!$D$17,3,IF(J1545&lt;=Einstellungen!$D$18,2,1)))))))</f>
        <v/>
      </c>
      <c r="L1545" s="37" t="str">
        <f>IF(Kundendaten!C1546="","",IF(J1545&lt;0,-1,IF(J1545&gt;Einstellungen!$C$11,0,IF(Kundendaten!K1546&gt;=Einstellungen!$C$24,5,IF(Kundendaten!K1546&gt;=Einstellungen!$C$25,4,IF(Kundendaten!K1546&gt;=Einstellungen!$C$26,3,IF(Kundendaten!K1546&gt;=Einstellungen!$C$27,2,1)))))))</f>
        <v/>
      </c>
      <c r="M1545" s="37" t="str">
        <f>IF(Kundendaten!C1546="","",IF(J1545&lt;0,-1,IF(J1545&gt;Einstellungen!$C$11,0,IF(Kundendaten!L1546&gt;=Einstellungen!$C$32,5,IF(Kundendaten!L1546&gt;=Einstellungen!$C$33,4,IF(Kundendaten!L1546&gt;=Einstellungen!$C$34,3,IF(Kundendaten!L1546&gt;=Einstellungen!$C$35,2,1)))))))</f>
        <v/>
      </c>
      <c r="N1545" s="37" t="str">
        <f>IF(Kundendaten!C1546="","",IF(K1545=-1,"",IF(K1545=0,0,IF(SUM(Einstellungen!$G$15,Einstellungen!$G$24,Einstellungen!$G$32)&lt;&gt;100,"—",ROUND((K1545*Einstellungen!$G$15+L1545*Einstellungen!$G$24+M1545*Einstellungen!$G$32)/100,1)))))</f>
        <v/>
      </c>
      <c r="O1545" s="37" t="str">
        <f>IF(Kundendaten!C1546="","",IF(K1545=-1,"⚠ Datenfehler",IF(K1545=0,"Inaktiv",IF(SUM(Einstellungen!$G$15,Einstellungen!$G$24,Einstellungen!$G$32)&lt;&gt;100,"—",IF(N1545&gt;=4,"Champion",IF(N1545&gt;=3,"Entwicklung",IF(N1545&gt;=2,"Gefährdet","Abwanderung")))))))</f>
        <v/>
      </c>
    </row>
    <row r="1546" spans="2:15" ht="14.25" customHeight="1" x14ac:dyDescent="0.35">
      <c r="B1546" s="37" t="str">
        <f>IF(Kundendaten!C1547="","",Kundendaten!B1547)</f>
        <v/>
      </c>
      <c r="C1546" s="38" t="str">
        <f>IF(Kundendaten!C1547="","",IF(Kundendaten!C1547="","",Kundendaten!C1547))</f>
        <v/>
      </c>
      <c r="D1546" s="38" t="str">
        <f>IF(Kundendaten!C1547="","",IF(Kundendaten!D1547="","",Kundendaten!D1547))</f>
        <v/>
      </c>
      <c r="E1546" s="38" t="str">
        <f>IF(Kundendaten!C1547="","",IF(Kundendaten!E1547="","",Kundendaten!E1547))</f>
        <v/>
      </c>
      <c r="F1546" s="38" t="str">
        <f>IF(Kundendaten!C1547="","",IF(Kundendaten!F1547="","",Kundendaten!F1547))</f>
        <v/>
      </c>
      <c r="G1546" s="37" t="str">
        <f>IF(Kundendaten!C1547="","",IF(Kundendaten!G1547="","",Kundendaten!G1547))</f>
        <v/>
      </c>
      <c r="H1546" s="38" t="str">
        <f>IF(Kundendaten!C1547="","",IF(Kundendaten!H1547="","",Kundendaten!H1547))</f>
        <v/>
      </c>
      <c r="I1546" s="37" t="str">
        <f>IF(Kundendaten!C1547="","",IF(Kundendaten!I1547="","",IF(OR(UPPER(Kundendaten!I1547)="D",UPPER(Kundendaten!I1547)="DE",UPPER(Kundendaten!I1547)="DEU",UPPER(Kundendaten!I1547)="DEUTSCHLAND",UPPER(Kundendaten!I1547)="GERMANY",UPPER(Kundendaten!I1547)="GER"),"",IFERROR(UPPER(VLOOKUP(UPPER(Kundendaten!I1547),Laendercodes!$A:$B,2,FALSE())),UPPER(Kundendaten!I1547)))))</f>
        <v/>
      </c>
      <c r="J1546" s="59" t="str">
        <f>IF(Kundendaten!C1547="","",Einstellungen!$C$9-Kundendaten!J1547)</f>
        <v/>
      </c>
      <c r="K1546" s="37" t="str">
        <f>IF(Kundendaten!C1547="","",IF(J1546&lt;0,-1,IF(J1546&gt;Einstellungen!$C$11,0,IF(J1546&lt;=Einstellungen!$D$15,5,IF(J1546&lt;=Einstellungen!$D$16,4,IF(J1546&lt;=Einstellungen!$D$17,3,IF(J1546&lt;=Einstellungen!$D$18,2,1)))))))</f>
        <v/>
      </c>
      <c r="L1546" s="37" t="str">
        <f>IF(Kundendaten!C1547="","",IF(J1546&lt;0,-1,IF(J1546&gt;Einstellungen!$C$11,0,IF(Kundendaten!K1547&gt;=Einstellungen!$C$24,5,IF(Kundendaten!K1547&gt;=Einstellungen!$C$25,4,IF(Kundendaten!K1547&gt;=Einstellungen!$C$26,3,IF(Kundendaten!K1547&gt;=Einstellungen!$C$27,2,1)))))))</f>
        <v/>
      </c>
      <c r="M1546" s="37" t="str">
        <f>IF(Kundendaten!C1547="","",IF(J1546&lt;0,-1,IF(J1546&gt;Einstellungen!$C$11,0,IF(Kundendaten!L1547&gt;=Einstellungen!$C$32,5,IF(Kundendaten!L1547&gt;=Einstellungen!$C$33,4,IF(Kundendaten!L1547&gt;=Einstellungen!$C$34,3,IF(Kundendaten!L1547&gt;=Einstellungen!$C$35,2,1)))))))</f>
        <v/>
      </c>
      <c r="N1546" s="37" t="str">
        <f>IF(Kundendaten!C1547="","",IF(K1546=-1,"",IF(K1546=0,0,IF(SUM(Einstellungen!$G$15,Einstellungen!$G$24,Einstellungen!$G$32)&lt;&gt;100,"—",ROUND((K1546*Einstellungen!$G$15+L1546*Einstellungen!$G$24+M1546*Einstellungen!$G$32)/100,1)))))</f>
        <v/>
      </c>
      <c r="O1546" s="37" t="str">
        <f>IF(Kundendaten!C1547="","",IF(K1546=-1,"⚠ Datenfehler",IF(K1546=0,"Inaktiv",IF(SUM(Einstellungen!$G$15,Einstellungen!$G$24,Einstellungen!$G$32)&lt;&gt;100,"—",IF(N1546&gt;=4,"Champion",IF(N1546&gt;=3,"Entwicklung",IF(N1546&gt;=2,"Gefährdet","Abwanderung")))))))</f>
        <v/>
      </c>
    </row>
    <row r="1547" spans="2:15" ht="14.25" customHeight="1" x14ac:dyDescent="0.35">
      <c r="B1547" s="37" t="str">
        <f>IF(Kundendaten!C1548="","",Kundendaten!B1548)</f>
        <v/>
      </c>
      <c r="C1547" s="38" t="str">
        <f>IF(Kundendaten!C1548="","",IF(Kundendaten!C1548="","",Kundendaten!C1548))</f>
        <v/>
      </c>
      <c r="D1547" s="38" t="str">
        <f>IF(Kundendaten!C1548="","",IF(Kundendaten!D1548="","",Kundendaten!D1548))</f>
        <v/>
      </c>
      <c r="E1547" s="38" t="str">
        <f>IF(Kundendaten!C1548="","",IF(Kundendaten!E1548="","",Kundendaten!E1548))</f>
        <v/>
      </c>
      <c r="F1547" s="38" t="str">
        <f>IF(Kundendaten!C1548="","",IF(Kundendaten!F1548="","",Kundendaten!F1548))</f>
        <v/>
      </c>
      <c r="G1547" s="37" t="str">
        <f>IF(Kundendaten!C1548="","",IF(Kundendaten!G1548="","",Kundendaten!G1548))</f>
        <v/>
      </c>
      <c r="H1547" s="38" t="str">
        <f>IF(Kundendaten!C1548="","",IF(Kundendaten!H1548="","",Kundendaten!H1548))</f>
        <v/>
      </c>
      <c r="I1547" s="37" t="str">
        <f>IF(Kundendaten!C1548="","",IF(Kundendaten!I1548="","",IF(OR(UPPER(Kundendaten!I1548)="D",UPPER(Kundendaten!I1548)="DE",UPPER(Kundendaten!I1548)="DEU",UPPER(Kundendaten!I1548)="DEUTSCHLAND",UPPER(Kundendaten!I1548)="GERMANY",UPPER(Kundendaten!I1548)="GER"),"",IFERROR(UPPER(VLOOKUP(UPPER(Kundendaten!I1548),Laendercodes!$A:$B,2,FALSE())),UPPER(Kundendaten!I1548)))))</f>
        <v/>
      </c>
      <c r="J1547" s="59" t="str">
        <f>IF(Kundendaten!C1548="","",Einstellungen!$C$9-Kundendaten!J1548)</f>
        <v/>
      </c>
      <c r="K1547" s="37" t="str">
        <f>IF(Kundendaten!C1548="","",IF(J1547&lt;0,-1,IF(J1547&gt;Einstellungen!$C$11,0,IF(J1547&lt;=Einstellungen!$D$15,5,IF(J1547&lt;=Einstellungen!$D$16,4,IF(J1547&lt;=Einstellungen!$D$17,3,IF(J1547&lt;=Einstellungen!$D$18,2,1)))))))</f>
        <v/>
      </c>
      <c r="L1547" s="37" t="str">
        <f>IF(Kundendaten!C1548="","",IF(J1547&lt;0,-1,IF(J1547&gt;Einstellungen!$C$11,0,IF(Kundendaten!K1548&gt;=Einstellungen!$C$24,5,IF(Kundendaten!K1548&gt;=Einstellungen!$C$25,4,IF(Kundendaten!K1548&gt;=Einstellungen!$C$26,3,IF(Kundendaten!K1548&gt;=Einstellungen!$C$27,2,1)))))))</f>
        <v/>
      </c>
      <c r="M1547" s="37" t="str">
        <f>IF(Kundendaten!C1548="","",IF(J1547&lt;0,-1,IF(J1547&gt;Einstellungen!$C$11,0,IF(Kundendaten!L1548&gt;=Einstellungen!$C$32,5,IF(Kundendaten!L1548&gt;=Einstellungen!$C$33,4,IF(Kundendaten!L1548&gt;=Einstellungen!$C$34,3,IF(Kundendaten!L1548&gt;=Einstellungen!$C$35,2,1)))))))</f>
        <v/>
      </c>
      <c r="N1547" s="37" t="str">
        <f>IF(Kundendaten!C1548="","",IF(K1547=-1,"",IF(K1547=0,0,IF(SUM(Einstellungen!$G$15,Einstellungen!$G$24,Einstellungen!$G$32)&lt;&gt;100,"—",ROUND((K1547*Einstellungen!$G$15+L1547*Einstellungen!$G$24+M1547*Einstellungen!$G$32)/100,1)))))</f>
        <v/>
      </c>
      <c r="O1547" s="37" t="str">
        <f>IF(Kundendaten!C1548="","",IF(K1547=-1,"⚠ Datenfehler",IF(K1547=0,"Inaktiv",IF(SUM(Einstellungen!$G$15,Einstellungen!$G$24,Einstellungen!$G$32)&lt;&gt;100,"—",IF(N1547&gt;=4,"Champion",IF(N1547&gt;=3,"Entwicklung",IF(N1547&gt;=2,"Gefährdet","Abwanderung")))))))</f>
        <v/>
      </c>
    </row>
    <row r="1548" spans="2:15" ht="14.25" customHeight="1" x14ac:dyDescent="0.35">
      <c r="B1548" s="37" t="str">
        <f>IF(Kundendaten!C1549="","",Kundendaten!B1549)</f>
        <v/>
      </c>
      <c r="C1548" s="38" t="str">
        <f>IF(Kundendaten!C1549="","",IF(Kundendaten!C1549="","",Kundendaten!C1549))</f>
        <v/>
      </c>
      <c r="D1548" s="38" t="str">
        <f>IF(Kundendaten!C1549="","",IF(Kundendaten!D1549="","",Kundendaten!D1549))</f>
        <v/>
      </c>
      <c r="E1548" s="38" t="str">
        <f>IF(Kundendaten!C1549="","",IF(Kundendaten!E1549="","",Kundendaten!E1549))</f>
        <v/>
      </c>
      <c r="F1548" s="38" t="str">
        <f>IF(Kundendaten!C1549="","",IF(Kundendaten!F1549="","",Kundendaten!F1549))</f>
        <v/>
      </c>
      <c r="G1548" s="37" t="str">
        <f>IF(Kundendaten!C1549="","",IF(Kundendaten!G1549="","",Kundendaten!G1549))</f>
        <v/>
      </c>
      <c r="H1548" s="38" t="str">
        <f>IF(Kundendaten!C1549="","",IF(Kundendaten!H1549="","",Kundendaten!H1549))</f>
        <v/>
      </c>
      <c r="I1548" s="37" t="str">
        <f>IF(Kundendaten!C1549="","",IF(Kundendaten!I1549="","",IF(OR(UPPER(Kundendaten!I1549)="D",UPPER(Kundendaten!I1549)="DE",UPPER(Kundendaten!I1549)="DEU",UPPER(Kundendaten!I1549)="DEUTSCHLAND",UPPER(Kundendaten!I1549)="GERMANY",UPPER(Kundendaten!I1549)="GER"),"",IFERROR(UPPER(VLOOKUP(UPPER(Kundendaten!I1549),Laendercodes!$A:$B,2,FALSE())),UPPER(Kundendaten!I1549)))))</f>
        <v/>
      </c>
      <c r="J1548" s="59" t="str">
        <f>IF(Kundendaten!C1549="","",Einstellungen!$C$9-Kundendaten!J1549)</f>
        <v/>
      </c>
      <c r="K1548" s="37" t="str">
        <f>IF(Kundendaten!C1549="","",IF(J1548&lt;0,-1,IF(J1548&gt;Einstellungen!$C$11,0,IF(J1548&lt;=Einstellungen!$D$15,5,IF(J1548&lt;=Einstellungen!$D$16,4,IF(J1548&lt;=Einstellungen!$D$17,3,IF(J1548&lt;=Einstellungen!$D$18,2,1)))))))</f>
        <v/>
      </c>
      <c r="L1548" s="37" t="str">
        <f>IF(Kundendaten!C1549="","",IF(J1548&lt;0,-1,IF(J1548&gt;Einstellungen!$C$11,0,IF(Kundendaten!K1549&gt;=Einstellungen!$C$24,5,IF(Kundendaten!K1549&gt;=Einstellungen!$C$25,4,IF(Kundendaten!K1549&gt;=Einstellungen!$C$26,3,IF(Kundendaten!K1549&gt;=Einstellungen!$C$27,2,1)))))))</f>
        <v/>
      </c>
      <c r="M1548" s="37" t="str">
        <f>IF(Kundendaten!C1549="","",IF(J1548&lt;0,-1,IF(J1548&gt;Einstellungen!$C$11,0,IF(Kundendaten!L1549&gt;=Einstellungen!$C$32,5,IF(Kundendaten!L1549&gt;=Einstellungen!$C$33,4,IF(Kundendaten!L1549&gt;=Einstellungen!$C$34,3,IF(Kundendaten!L1549&gt;=Einstellungen!$C$35,2,1)))))))</f>
        <v/>
      </c>
      <c r="N1548" s="37" t="str">
        <f>IF(Kundendaten!C1549="","",IF(K1548=-1,"",IF(K1548=0,0,IF(SUM(Einstellungen!$G$15,Einstellungen!$G$24,Einstellungen!$G$32)&lt;&gt;100,"—",ROUND((K1548*Einstellungen!$G$15+L1548*Einstellungen!$G$24+M1548*Einstellungen!$G$32)/100,1)))))</f>
        <v/>
      </c>
      <c r="O1548" s="37" t="str">
        <f>IF(Kundendaten!C1549="","",IF(K1548=-1,"⚠ Datenfehler",IF(K1548=0,"Inaktiv",IF(SUM(Einstellungen!$G$15,Einstellungen!$G$24,Einstellungen!$G$32)&lt;&gt;100,"—",IF(N1548&gt;=4,"Champion",IF(N1548&gt;=3,"Entwicklung",IF(N1548&gt;=2,"Gefährdet","Abwanderung")))))))</f>
        <v/>
      </c>
    </row>
    <row r="1549" spans="2:15" ht="14.25" customHeight="1" x14ac:dyDescent="0.35">
      <c r="B1549" s="37" t="str">
        <f>IF(Kundendaten!C1550="","",Kundendaten!B1550)</f>
        <v/>
      </c>
      <c r="C1549" s="38" t="str">
        <f>IF(Kundendaten!C1550="","",IF(Kundendaten!C1550="","",Kundendaten!C1550))</f>
        <v/>
      </c>
      <c r="D1549" s="38" t="str">
        <f>IF(Kundendaten!C1550="","",IF(Kundendaten!D1550="","",Kundendaten!D1550))</f>
        <v/>
      </c>
      <c r="E1549" s="38" t="str">
        <f>IF(Kundendaten!C1550="","",IF(Kundendaten!E1550="","",Kundendaten!E1550))</f>
        <v/>
      </c>
      <c r="F1549" s="38" t="str">
        <f>IF(Kundendaten!C1550="","",IF(Kundendaten!F1550="","",Kundendaten!F1550))</f>
        <v/>
      </c>
      <c r="G1549" s="37" t="str">
        <f>IF(Kundendaten!C1550="","",IF(Kundendaten!G1550="","",Kundendaten!G1550))</f>
        <v/>
      </c>
      <c r="H1549" s="38" t="str">
        <f>IF(Kundendaten!C1550="","",IF(Kundendaten!H1550="","",Kundendaten!H1550))</f>
        <v/>
      </c>
      <c r="I1549" s="37" t="str">
        <f>IF(Kundendaten!C1550="","",IF(Kundendaten!I1550="","",IF(OR(UPPER(Kundendaten!I1550)="D",UPPER(Kundendaten!I1550)="DE",UPPER(Kundendaten!I1550)="DEU",UPPER(Kundendaten!I1550)="DEUTSCHLAND",UPPER(Kundendaten!I1550)="GERMANY",UPPER(Kundendaten!I1550)="GER"),"",IFERROR(UPPER(VLOOKUP(UPPER(Kundendaten!I1550),Laendercodes!$A:$B,2,FALSE())),UPPER(Kundendaten!I1550)))))</f>
        <v/>
      </c>
      <c r="J1549" s="59" t="str">
        <f>IF(Kundendaten!C1550="","",Einstellungen!$C$9-Kundendaten!J1550)</f>
        <v/>
      </c>
      <c r="K1549" s="37" t="str">
        <f>IF(Kundendaten!C1550="","",IF(J1549&lt;0,-1,IF(J1549&gt;Einstellungen!$C$11,0,IF(J1549&lt;=Einstellungen!$D$15,5,IF(J1549&lt;=Einstellungen!$D$16,4,IF(J1549&lt;=Einstellungen!$D$17,3,IF(J1549&lt;=Einstellungen!$D$18,2,1)))))))</f>
        <v/>
      </c>
      <c r="L1549" s="37" t="str">
        <f>IF(Kundendaten!C1550="","",IF(J1549&lt;0,-1,IF(J1549&gt;Einstellungen!$C$11,0,IF(Kundendaten!K1550&gt;=Einstellungen!$C$24,5,IF(Kundendaten!K1550&gt;=Einstellungen!$C$25,4,IF(Kundendaten!K1550&gt;=Einstellungen!$C$26,3,IF(Kundendaten!K1550&gt;=Einstellungen!$C$27,2,1)))))))</f>
        <v/>
      </c>
      <c r="M1549" s="37" t="str">
        <f>IF(Kundendaten!C1550="","",IF(J1549&lt;0,-1,IF(J1549&gt;Einstellungen!$C$11,0,IF(Kundendaten!L1550&gt;=Einstellungen!$C$32,5,IF(Kundendaten!L1550&gt;=Einstellungen!$C$33,4,IF(Kundendaten!L1550&gt;=Einstellungen!$C$34,3,IF(Kundendaten!L1550&gt;=Einstellungen!$C$35,2,1)))))))</f>
        <v/>
      </c>
      <c r="N1549" s="37" t="str">
        <f>IF(Kundendaten!C1550="","",IF(K1549=-1,"",IF(K1549=0,0,IF(SUM(Einstellungen!$G$15,Einstellungen!$G$24,Einstellungen!$G$32)&lt;&gt;100,"—",ROUND((K1549*Einstellungen!$G$15+L1549*Einstellungen!$G$24+M1549*Einstellungen!$G$32)/100,1)))))</f>
        <v/>
      </c>
      <c r="O1549" s="37" t="str">
        <f>IF(Kundendaten!C1550="","",IF(K1549=-1,"⚠ Datenfehler",IF(K1549=0,"Inaktiv",IF(SUM(Einstellungen!$G$15,Einstellungen!$G$24,Einstellungen!$G$32)&lt;&gt;100,"—",IF(N1549&gt;=4,"Champion",IF(N1549&gt;=3,"Entwicklung",IF(N1549&gt;=2,"Gefährdet","Abwanderung")))))))</f>
        <v/>
      </c>
    </row>
    <row r="1550" spans="2:15" ht="14.25" customHeight="1" x14ac:dyDescent="0.35">
      <c r="B1550" s="37" t="str">
        <f>IF(Kundendaten!C1551="","",Kundendaten!B1551)</f>
        <v/>
      </c>
      <c r="C1550" s="38" t="str">
        <f>IF(Kundendaten!C1551="","",IF(Kundendaten!C1551="","",Kundendaten!C1551))</f>
        <v/>
      </c>
      <c r="D1550" s="38" t="str">
        <f>IF(Kundendaten!C1551="","",IF(Kundendaten!D1551="","",Kundendaten!D1551))</f>
        <v/>
      </c>
      <c r="E1550" s="38" t="str">
        <f>IF(Kundendaten!C1551="","",IF(Kundendaten!E1551="","",Kundendaten!E1551))</f>
        <v/>
      </c>
      <c r="F1550" s="38" t="str">
        <f>IF(Kundendaten!C1551="","",IF(Kundendaten!F1551="","",Kundendaten!F1551))</f>
        <v/>
      </c>
      <c r="G1550" s="37" t="str">
        <f>IF(Kundendaten!C1551="","",IF(Kundendaten!G1551="","",Kundendaten!G1551))</f>
        <v/>
      </c>
      <c r="H1550" s="38" t="str">
        <f>IF(Kundendaten!C1551="","",IF(Kundendaten!H1551="","",Kundendaten!H1551))</f>
        <v/>
      </c>
      <c r="I1550" s="37" t="str">
        <f>IF(Kundendaten!C1551="","",IF(Kundendaten!I1551="","",IF(OR(UPPER(Kundendaten!I1551)="D",UPPER(Kundendaten!I1551)="DE",UPPER(Kundendaten!I1551)="DEU",UPPER(Kundendaten!I1551)="DEUTSCHLAND",UPPER(Kundendaten!I1551)="GERMANY",UPPER(Kundendaten!I1551)="GER"),"",IFERROR(UPPER(VLOOKUP(UPPER(Kundendaten!I1551),Laendercodes!$A:$B,2,FALSE())),UPPER(Kundendaten!I1551)))))</f>
        <v/>
      </c>
      <c r="J1550" s="59" t="str">
        <f>IF(Kundendaten!C1551="","",Einstellungen!$C$9-Kundendaten!J1551)</f>
        <v/>
      </c>
      <c r="K1550" s="37" t="str">
        <f>IF(Kundendaten!C1551="","",IF(J1550&lt;0,-1,IF(J1550&gt;Einstellungen!$C$11,0,IF(J1550&lt;=Einstellungen!$D$15,5,IF(J1550&lt;=Einstellungen!$D$16,4,IF(J1550&lt;=Einstellungen!$D$17,3,IF(J1550&lt;=Einstellungen!$D$18,2,1)))))))</f>
        <v/>
      </c>
      <c r="L1550" s="37" t="str">
        <f>IF(Kundendaten!C1551="","",IF(J1550&lt;0,-1,IF(J1550&gt;Einstellungen!$C$11,0,IF(Kundendaten!K1551&gt;=Einstellungen!$C$24,5,IF(Kundendaten!K1551&gt;=Einstellungen!$C$25,4,IF(Kundendaten!K1551&gt;=Einstellungen!$C$26,3,IF(Kundendaten!K1551&gt;=Einstellungen!$C$27,2,1)))))))</f>
        <v/>
      </c>
      <c r="M1550" s="37" t="str">
        <f>IF(Kundendaten!C1551="","",IF(J1550&lt;0,-1,IF(J1550&gt;Einstellungen!$C$11,0,IF(Kundendaten!L1551&gt;=Einstellungen!$C$32,5,IF(Kundendaten!L1551&gt;=Einstellungen!$C$33,4,IF(Kundendaten!L1551&gt;=Einstellungen!$C$34,3,IF(Kundendaten!L1551&gt;=Einstellungen!$C$35,2,1)))))))</f>
        <v/>
      </c>
      <c r="N1550" s="37" t="str">
        <f>IF(Kundendaten!C1551="","",IF(K1550=-1,"",IF(K1550=0,0,IF(SUM(Einstellungen!$G$15,Einstellungen!$G$24,Einstellungen!$G$32)&lt;&gt;100,"—",ROUND((K1550*Einstellungen!$G$15+L1550*Einstellungen!$G$24+M1550*Einstellungen!$G$32)/100,1)))))</f>
        <v/>
      </c>
      <c r="O1550" s="37" t="str">
        <f>IF(Kundendaten!C1551="","",IF(K1550=-1,"⚠ Datenfehler",IF(K1550=0,"Inaktiv",IF(SUM(Einstellungen!$G$15,Einstellungen!$G$24,Einstellungen!$G$32)&lt;&gt;100,"—",IF(N1550&gt;=4,"Champion",IF(N1550&gt;=3,"Entwicklung",IF(N1550&gt;=2,"Gefährdet","Abwanderung")))))))</f>
        <v/>
      </c>
    </row>
    <row r="1551" spans="2:15" ht="14.25" customHeight="1" x14ac:dyDescent="0.35">
      <c r="B1551" s="37" t="str">
        <f>IF(Kundendaten!C1552="","",Kundendaten!B1552)</f>
        <v/>
      </c>
      <c r="C1551" s="38" t="str">
        <f>IF(Kundendaten!C1552="","",IF(Kundendaten!C1552="","",Kundendaten!C1552))</f>
        <v/>
      </c>
      <c r="D1551" s="38" t="str">
        <f>IF(Kundendaten!C1552="","",IF(Kundendaten!D1552="","",Kundendaten!D1552))</f>
        <v/>
      </c>
      <c r="E1551" s="38" t="str">
        <f>IF(Kundendaten!C1552="","",IF(Kundendaten!E1552="","",Kundendaten!E1552))</f>
        <v/>
      </c>
      <c r="F1551" s="38" t="str">
        <f>IF(Kundendaten!C1552="","",IF(Kundendaten!F1552="","",Kundendaten!F1552))</f>
        <v/>
      </c>
      <c r="G1551" s="37" t="str">
        <f>IF(Kundendaten!C1552="","",IF(Kundendaten!G1552="","",Kundendaten!G1552))</f>
        <v/>
      </c>
      <c r="H1551" s="38" t="str">
        <f>IF(Kundendaten!C1552="","",IF(Kundendaten!H1552="","",Kundendaten!H1552))</f>
        <v/>
      </c>
      <c r="I1551" s="37" t="str">
        <f>IF(Kundendaten!C1552="","",IF(Kundendaten!I1552="","",IF(OR(UPPER(Kundendaten!I1552)="D",UPPER(Kundendaten!I1552)="DE",UPPER(Kundendaten!I1552)="DEU",UPPER(Kundendaten!I1552)="DEUTSCHLAND",UPPER(Kundendaten!I1552)="GERMANY",UPPER(Kundendaten!I1552)="GER"),"",IFERROR(UPPER(VLOOKUP(UPPER(Kundendaten!I1552),Laendercodes!$A:$B,2,FALSE())),UPPER(Kundendaten!I1552)))))</f>
        <v/>
      </c>
      <c r="J1551" s="59" t="str">
        <f>IF(Kundendaten!C1552="","",Einstellungen!$C$9-Kundendaten!J1552)</f>
        <v/>
      </c>
      <c r="K1551" s="37" t="str">
        <f>IF(Kundendaten!C1552="","",IF(J1551&lt;0,-1,IF(J1551&gt;Einstellungen!$C$11,0,IF(J1551&lt;=Einstellungen!$D$15,5,IF(J1551&lt;=Einstellungen!$D$16,4,IF(J1551&lt;=Einstellungen!$D$17,3,IF(J1551&lt;=Einstellungen!$D$18,2,1)))))))</f>
        <v/>
      </c>
      <c r="L1551" s="37" t="str">
        <f>IF(Kundendaten!C1552="","",IF(J1551&lt;0,-1,IF(J1551&gt;Einstellungen!$C$11,0,IF(Kundendaten!K1552&gt;=Einstellungen!$C$24,5,IF(Kundendaten!K1552&gt;=Einstellungen!$C$25,4,IF(Kundendaten!K1552&gt;=Einstellungen!$C$26,3,IF(Kundendaten!K1552&gt;=Einstellungen!$C$27,2,1)))))))</f>
        <v/>
      </c>
      <c r="M1551" s="37" t="str">
        <f>IF(Kundendaten!C1552="","",IF(J1551&lt;0,-1,IF(J1551&gt;Einstellungen!$C$11,0,IF(Kundendaten!L1552&gt;=Einstellungen!$C$32,5,IF(Kundendaten!L1552&gt;=Einstellungen!$C$33,4,IF(Kundendaten!L1552&gt;=Einstellungen!$C$34,3,IF(Kundendaten!L1552&gt;=Einstellungen!$C$35,2,1)))))))</f>
        <v/>
      </c>
      <c r="N1551" s="37" t="str">
        <f>IF(Kundendaten!C1552="","",IF(K1551=-1,"",IF(K1551=0,0,IF(SUM(Einstellungen!$G$15,Einstellungen!$G$24,Einstellungen!$G$32)&lt;&gt;100,"—",ROUND((K1551*Einstellungen!$G$15+L1551*Einstellungen!$G$24+M1551*Einstellungen!$G$32)/100,1)))))</f>
        <v/>
      </c>
      <c r="O1551" s="37" t="str">
        <f>IF(Kundendaten!C1552="","",IF(K1551=-1,"⚠ Datenfehler",IF(K1551=0,"Inaktiv",IF(SUM(Einstellungen!$G$15,Einstellungen!$G$24,Einstellungen!$G$32)&lt;&gt;100,"—",IF(N1551&gt;=4,"Champion",IF(N1551&gt;=3,"Entwicklung",IF(N1551&gt;=2,"Gefährdet","Abwanderung")))))))</f>
        <v/>
      </c>
    </row>
    <row r="1552" spans="2:15" ht="14.25" customHeight="1" x14ac:dyDescent="0.35">
      <c r="B1552" s="37" t="str">
        <f>IF(Kundendaten!C1553="","",Kundendaten!B1553)</f>
        <v/>
      </c>
      <c r="C1552" s="38" t="str">
        <f>IF(Kundendaten!C1553="","",IF(Kundendaten!C1553="","",Kundendaten!C1553))</f>
        <v/>
      </c>
      <c r="D1552" s="38" t="str">
        <f>IF(Kundendaten!C1553="","",IF(Kundendaten!D1553="","",Kundendaten!D1553))</f>
        <v/>
      </c>
      <c r="E1552" s="38" t="str">
        <f>IF(Kundendaten!C1553="","",IF(Kundendaten!E1553="","",Kundendaten!E1553))</f>
        <v/>
      </c>
      <c r="F1552" s="38" t="str">
        <f>IF(Kundendaten!C1553="","",IF(Kundendaten!F1553="","",Kundendaten!F1553))</f>
        <v/>
      </c>
      <c r="G1552" s="37" t="str">
        <f>IF(Kundendaten!C1553="","",IF(Kundendaten!G1553="","",Kundendaten!G1553))</f>
        <v/>
      </c>
      <c r="H1552" s="38" t="str">
        <f>IF(Kundendaten!C1553="","",IF(Kundendaten!H1553="","",Kundendaten!H1553))</f>
        <v/>
      </c>
      <c r="I1552" s="37" t="str">
        <f>IF(Kundendaten!C1553="","",IF(Kundendaten!I1553="","",IF(OR(UPPER(Kundendaten!I1553)="D",UPPER(Kundendaten!I1553)="DE",UPPER(Kundendaten!I1553)="DEU",UPPER(Kundendaten!I1553)="DEUTSCHLAND",UPPER(Kundendaten!I1553)="GERMANY",UPPER(Kundendaten!I1553)="GER"),"",IFERROR(UPPER(VLOOKUP(UPPER(Kundendaten!I1553),Laendercodes!$A:$B,2,FALSE())),UPPER(Kundendaten!I1553)))))</f>
        <v/>
      </c>
      <c r="J1552" s="59" t="str">
        <f>IF(Kundendaten!C1553="","",Einstellungen!$C$9-Kundendaten!J1553)</f>
        <v/>
      </c>
      <c r="K1552" s="37" t="str">
        <f>IF(Kundendaten!C1553="","",IF(J1552&lt;0,-1,IF(J1552&gt;Einstellungen!$C$11,0,IF(J1552&lt;=Einstellungen!$D$15,5,IF(J1552&lt;=Einstellungen!$D$16,4,IF(J1552&lt;=Einstellungen!$D$17,3,IF(J1552&lt;=Einstellungen!$D$18,2,1)))))))</f>
        <v/>
      </c>
      <c r="L1552" s="37" t="str">
        <f>IF(Kundendaten!C1553="","",IF(J1552&lt;0,-1,IF(J1552&gt;Einstellungen!$C$11,0,IF(Kundendaten!K1553&gt;=Einstellungen!$C$24,5,IF(Kundendaten!K1553&gt;=Einstellungen!$C$25,4,IF(Kundendaten!K1553&gt;=Einstellungen!$C$26,3,IF(Kundendaten!K1553&gt;=Einstellungen!$C$27,2,1)))))))</f>
        <v/>
      </c>
      <c r="M1552" s="37" t="str">
        <f>IF(Kundendaten!C1553="","",IF(J1552&lt;0,-1,IF(J1552&gt;Einstellungen!$C$11,0,IF(Kundendaten!L1553&gt;=Einstellungen!$C$32,5,IF(Kundendaten!L1553&gt;=Einstellungen!$C$33,4,IF(Kundendaten!L1553&gt;=Einstellungen!$C$34,3,IF(Kundendaten!L1553&gt;=Einstellungen!$C$35,2,1)))))))</f>
        <v/>
      </c>
      <c r="N1552" s="37" t="str">
        <f>IF(Kundendaten!C1553="","",IF(K1552=-1,"",IF(K1552=0,0,IF(SUM(Einstellungen!$G$15,Einstellungen!$G$24,Einstellungen!$G$32)&lt;&gt;100,"—",ROUND((K1552*Einstellungen!$G$15+L1552*Einstellungen!$G$24+M1552*Einstellungen!$G$32)/100,1)))))</f>
        <v/>
      </c>
      <c r="O1552" s="37" t="str">
        <f>IF(Kundendaten!C1553="","",IF(K1552=-1,"⚠ Datenfehler",IF(K1552=0,"Inaktiv",IF(SUM(Einstellungen!$G$15,Einstellungen!$G$24,Einstellungen!$G$32)&lt;&gt;100,"—",IF(N1552&gt;=4,"Champion",IF(N1552&gt;=3,"Entwicklung",IF(N1552&gt;=2,"Gefährdet","Abwanderung")))))))</f>
        <v/>
      </c>
    </row>
    <row r="1553" spans="2:15" ht="14.25" customHeight="1" x14ac:dyDescent="0.35">
      <c r="B1553" s="37" t="str">
        <f>IF(Kundendaten!C1554="","",Kundendaten!B1554)</f>
        <v/>
      </c>
      <c r="C1553" s="38" t="str">
        <f>IF(Kundendaten!C1554="","",IF(Kundendaten!C1554="","",Kundendaten!C1554))</f>
        <v/>
      </c>
      <c r="D1553" s="38" t="str">
        <f>IF(Kundendaten!C1554="","",IF(Kundendaten!D1554="","",Kundendaten!D1554))</f>
        <v/>
      </c>
      <c r="E1553" s="38" t="str">
        <f>IF(Kundendaten!C1554="","",IF(Kundendaten!E1554="","",Kundendaten!E1554))</f>
        <v/>
      </c>
      <c r="F1553" s="38" t="str">
        <f>IF(Kundendaten!C1554="","",IF(Kundendaten!F1554="","",Kundendaten!F1554))</f>
        <v/>
      </c>
      <c r="G1553" s="37" t="str">
        <f>IF(Kundendaten!C1554="","",IF(Kundendaten!G1554="","",Kundendaten!G1554))</f>
        <v/>
      </c>
      <c r="H1553" s="38" t="str">
        <f>IF(Kundendaten!C1554="","",IF(Kundendaten!H1554="","",Kundendaten!H1554))</f>
        <v/>
      </c>
      <c r="I1553" s="37" t="str">
        <f>IF(Kundendaten!C1554="","",IF(Kundendaten!I1554="","",IF(OR(UPPER(Kundendaten!I1554)="D",UPPER(Kundendaten!I1554)="DE",UPPER(Kundendaten!I1554)="DEU",UPPER(Kundendaten!I1554)="DEUTSCHLAND",UPPER(Kundendaten!I1554)="GERMANY",UPPER(Kundendaten!I1554)="GER"),"",IFERROR(UPPER(VLOOKUP(UPPER(Kundendaten!I1554),Laendercodes!$A:$B,2,FALSE())),UPPER(Kundendaten!I1554)))))</f>
        <v/>
      </c>
      <c r="J1553" s="59" t="str">
        <f>IF(Kundendaten!C1554="","",Einstellungen!$C$9-Kundendaten!J1554)</f>
        <v/>
      </c>
      <c r="K1553" s="37" t="str">
        <f>IF(Kundendaten!C1554="","",IF(J1553&lt;0,-1,IF(J1553&gt;Einstellungen!$C$11,0,IF(J1553&lt;=Einstellungen!$D$15,5,IF(J1553&lt;=Einstellungen!$D$16,4,IF(J1553&lt;=Einstellungen!$D$17,3,IF(J1553&lt;=Einstellungen!$D$18,2,1)))))))</f>
        <v/>
      </c>
      <c r="L1553" s="37" t="str">
        <f>IF(Kundendaten!C1554="","",IF(J1553&lt;0,-1,IF(J1553&gt;Einstellungen!$C$11,0,IF(Kundendaten!K1554&gt;=Einstellungen!$C$24,5,IF(Kundendaten!K1554&gt;=Einstellungen!$C$25,4,IF(Kundendaten!K1554&gt;=Einstellungen!$C$26,3,IF(Kundendaten!K1554&gt;=Einstellungen!$C$27,2,1)))))))</f>
        <v/>
      </c>
      <c r="M1553" s="37" t="str">
        <f>IF(Kundendaten!C1554="","",IF(J1553&lt;0,-1,IF(J1553&gt;Einstellungen!$C$11,0,IF(Kundendaten!L1554&gt;=Einstellungen!$C$32,5,IF(Kundendaten!L1554&gt;=Einstellungen!$C$33,4,IF(Kundendaten!L1554&gt;=Einstellungen!$C$34,3,IF(Kundendaten!L1554&gt;=Einstellungen!$C$35,2,1)))))))</f>
        <v/>
      </c>
      <c r="N1553" s="37" t="str">
        <f>IF(Kundendaten!C1554="","",IF(K1553=-1,"",IF(K1553=0,0,IF(SUM(Einstellungen!$G$15,Einstellungen!$G$24,Einstellungen!$G$32)&lt;&gt;100,"—",ROUND((K1553*Einstellungen!$G$15+L1553*Einstellungen!$G$24+M1553*Einstellungen!$G$32)/100,1)))))</f>
        <v/>
      </c>
      <c r="O1553" s="37" t="str">
        <f>IF(Kundendaten!C1554="","",IF(K1553=-1,"⚠ Datenfehler",IF(K1553=0,"Inaktiv",IF(SUM(Einstellungen!$G$15,Einstellungen!$G$24,Einstellungen!$G$32)&lt;&gt;100,"—",IF(N1553&gt;=4,"Champion",IF(N1553&gt;=3,"Entwicklung",IF(N1553&gt;=2,"Gefährdet","Abwanderung")))))))</f>
        <v/>
      </c>
    </row>
    <row r="1554" spans="2:15" ht="14.25" customHeight="1" x14ac:dyDescent="0.35">
      <c r="B1554" s="37" t="str">
        <f>IF(Kundendaten!C1555="","",Kundendaten!B1555)</f>
        <v/>
      </c>
      <c r="C1554" s="38" t="str">
        <f>IF(Kundendaten!C1555="","",IF(Kundendaten!C1555="","",Kundendaten!C1555))</f>
        <v/>
      </c>
      <c r="D1554" s="38" t="str">
        <f>IF(Kundendaten!C1555="","",IF(Kundendaten!D1555="","",Kundendaten!D1555))</f>
        <v/>
      </c>
      <c r="E1554" s="38" t="str">
        <f>IF(Kundendaten!C1555="","",IF(Kundendaten!E1555="","",Kundendaten!E1555))</f>
        <v/>
      </c>
      <c r="F1554" s="38" t="str">
        <f>IF(Kundendaten!C1555="","",IF(Kundendaten!F1555="","",Kundendaten!F1555))</f>
        <v/>
      </c>
      <c r="G1554" s="37" t="str">
        <f>IF(Kundendaten!C1555="","",IF(Kundendaten!G1555="","",Kundendaten!G1555))</f>
        <v/>
      </c>
      <c r="H1554" s="38" t="str">
        <f>IF(Kundendaten!C1555="","",IF(Kundendaten!H1555="","",Kundendaten!H1555))</f>
        <v/>
      </c>
      <c r="I1554" s="37" t="str">
        <f>IF(Kundendaten!C1555="","",IF(Kundendaten!I1555="","",IF(OR(UPPER(Kundendaten!I1555)="D",UPPER(Kundendaten!I1555)="DE",UPPER(Kundendaten!I1555)="DEU",UPPER(Kundendaten!I1555)="DEUTSCHLAND",UPPER(Kundendaten!I1555)="GERMANY",UPPER(Kundendaten!I1555)="GER"),"",IFERROR(UPPER(VLOOKUP(UPPER(Kundendaten!I1555),Laendercodes!$A:$B,2,FALSE())),UPPER(Kundendaten!I1555)))))</f>
        <v/>
      </c>
      <c r="J1554" s="59" t="str">
        <f>IF(Kundendaten!C1555="","",Einstellungen!$C$9-Kundendaten!J1555)</f>
        <v/>
      </c>
      <c r="K1554" s="37" t="str">
        <f>IF(Kundendaten!C1555="","",IF(J1554&lt;0,-1,IF(J1554&gt;Einstellungen!$C$11,0,IF(J1554&lt;=Einstellungen!$D$15,5,IF(J1554&lt;=Einstellungen!$D$16,4,IF(J1554&lt;=Einstellungen!$D$17,3,IF(J1554&lt;=Einstellungen!$D$18,2,1)))))))</f>
        <v/>
      </c>
      <c r="L1554" s="37" t="str">
        <f>IF(Kundendaten!C1555="","",IF(J1554&lt;0,-1,IF(J1554&gt;Einstellungen!$C$11,0,IF(Kundendaten!K1555&gt;=Einstellungen!$C$24,5,IF(Kundendaten!K1555&gt;=Einstellungen!$C$25,4,IF(Kundendaten!K1555&gt;=Einstellungen!$C$26,3,IF(Kundendaten!K1555&gt;=Einstellungen!$C$27,2,1)))))))</f>
        <v/>
      </c>
      <c r="M1554" s="37" t="str">
        <f>IF(Kundendaten!C1555="","",IF(J1554&lt;0,-1,IF(J1554&gt;Einstellungen!$C$11,0,IF(Kundendaten!L1555&gt;=Einstellungen!$C$32,5,IF(Kundendaten!L1555&gt;=Einstellungen!$C$33,4,IF(Kundendaten!L1555&gt;=Einstellungen!$C$34,3,IF(Kundendaten!L1555&gt;=Einstellungen!$C$35,2,1)))))))</f>
        <v/>
      </c>
      <c r="N1554" s="37" t="str">
        <f>IF(Kundendaten!C1555="","",IF(K1554=-1,"",IF(K1554=0,0,IF(SUM(Einstellungen!$G$15,Einstellungen!$G$24,Einstellungen!$G$32)&lt;&gt;100,"—",ROUND((K1554*Einstellungen!$G$15+L1554*Einstellungen!$G$24+M1554*Einstellungen!$G$32)/100,1)))))</f>
        <v/>
      </c>
      <c r="O1554" s="37" t="str">
        <f>IF(Kundendaten!C1555="","",IF(K1554=-1,"⚠ Datenfehler",IF(K1554=0,"Inaktiv",IF(SUM(Einstellungen!$G$15,Einstellungen!$G$24,Einstellungen!$G$32)&lt;&gt;100,"—",IF(N1554&gt;=4,"Champion",IF(N1554&gt;=3,"Entwicklung",IF(N1554&gt;=2,"Gefährdet","Abwanderung")))))))</f>
        <v/>
      </c>
    </row>
    <row r="1555" spans="2:15" ht="14.25" customHeight="1" x14ac:dyDescent="0.35">
      <c r="B1555" s="37" t="str">
        <f>IF(Kundendaten!C1556="","",Kundendaten!B1556)</f>
        <v/>
      </c>
      <c r="C1555" s="38" t="str">
        <f>IF(Kundendaten!C1556="","",IF(Kundendaten!C1556="","",Kundendaten!C1556))</f>
        <v/>
      </c>
      <c r="D1555" s="38" t="str">
        <f>IF(Kundendaten!C1556="","",IF(Kundendaten!D1556="","",Kundendaten!D1556))</f>
        <v/>
      </c>
      <c r="E1555" s="38" t="str">
        <f>IF(Kundendaten!C1556="","",IF(Kundendaten!E1556="","",Kundendaten!E1556))</f>
        <v/>
      </c>
      <c r="F1555" s="38" t="str">
        <f>IF(Kundendaten!C1556="","",IF(Kundendaten!F1556="","",Kundendaten!F1556))</f>
        <v/>
      </c>
      <c r="G1555" s="37" t="str">
        <f>IF(Kundendaten!C1556="","",IF(Kundendaten!G1556="","",Kundendaten!G1556))</f>
        <v/>
      </c>
      <c r="H1555" s="38" t="str">
        <f>IF(Kundendaten!C1556="","",IF(Kundendaten!H1556="","",Kundendaten!H1556))</f>
        <v/>
      </c>
      <c r="I1555" s="37" t="str">
        <f>IF(Kundendaten!C1556="","",IF(Kundendaten!I1556="","",IF(OR(UPPER(Kundendaten!I1556)="D",UPPER(Kundendaten!I1556)="DE",UPPER(Kundendaten!I1556)="DEU",UPPER(Kundendaten!I1556)="DEUTSCHLAND",UPPER(Kundendaten!I1556)="GERMANY",UPPER(Kundendaten!I1556)="GER"),"",IFERROR(UPPER(VLOOKUP(UPPER(Kundendaten!I1556),Laendercodes!$A:$B,2,FALSE())),UPPER(Kundendaten!I1556)))))</f>
        <v/>
      </c>
      <c r="J1555" s="59" t="str">
        <f>IF(Kundendaten!C1556="","",Einstellungen!$C$9-Kundendaten!J1556)</f>
        <v/>
      </c>
      <c r="K1555" s="37" t="str">
        <f>IF(Kundendaten!C1556="","",IF(J1555&lt;0,-1,IF(J1555&gt;Einstellungen!$C$11,0,IF(J1555&lt;=Einstellungen!$D$15,5,IF(J1555&lt;=Einstellungen!$D$16,4,IF(J1555&lt;=Einstellungen!$D$17,3,IF(J1555&lt;=Einstellungen!$D$18,2,1)))))))</f>
        <v/>
      </c>
      <c r="L1555" s="37" t="str">
        <f>IF(Kundendaten!C1556="","",IF(J1555&lt;0,-1,IF(J1555&gt;Einstellungen!$C$11,0,IF(Kundendaten!K1556&gt;=Einstellungen!$C$24,5,IF(Kundendaten!K1556&gt;=Einstellungen!$C$25,4,IF(Kundendaten!K1556&gt;=Einstellungen!$C$26,3,IF(Kundendaten!K1556&gt;=Einstellungen!$C$27,2,1)))))))</f>
        <v/>
      </c>
      <c r="M1555" s="37" t="str">
        <f>IF(Kundendaten!C1556="","",IF(J1555&lt;0,-1,IF(J1555&gt;Einstellungen!$C$11,0,IF(Kundendaten!L1556&gt;=Einstellungen!$C$32,5,IF(Kundendaten!L1556&gt;=Einstellungen!$C$33,4,IF(Kundendaten!L1556&gt;=Einstellungen!$C$34,3,IF(Kundendaten!L1556&gt;=Einstellungen!$C$35,2,1)))))))</f>
        <v/>
      </c>
      <c r="N1555" s="37" t="str">
        <f>IF(Kundendaten!C1556="","",IF(K1555=-1,"",IF(K1555=0,0,IF(SUM(Einstellungen!$G$15,Einstellungen!$G$24,Einstellungen!$G$32)&lt;&gt;100,"—",ROUND((K1555*Einstellungen!$G$15+L1555*Einstellungen!$G$24+M1555*Einstellungen!$G$32)/100,1)))))</f>
        <v/>
      </c>
      <c r="O1555" s="37" t="str">
        <f>IF(Kundendaten!C1556="","",IF(K1555=-1,"⚠ Datenfehler",IF(K1555=0,"Inaktiv",IF(SUM(Einstellungen!$G$15,Einstellungen!$G$24,Einstellungen!$G$32)&lt;&gt;100,"—",IF(N1555&gt;=4,"Champion",IF(N1555&gt;=3,"Entwicklung",IF(N1555&gt;=2,"Gefährdet","Abwanderung")))))))</f>
        <v/>
      </c>
    </row>
    <row r="1556" spans="2:15" ht="14.25" customHeight="1" x14ac:dyDescent="0.35">
      <c r="B1556" s="37" t="str">
        <f>IF(Kundendaten!C1557="","",Kundendaten!B1557)</f>
        <v/>
      </c>
      <c r="C1556" s="38" t="str">
        <f>IF(Kundendaten!C1557="","",IF(Kundendaten!C1557="","",Kundendaten!C1557))</f>
        <v/>
      </c>
      <c r="D1556" s="38" t="str">
        <f>IF(Kundendaten!C1557="","",IF(Kundendaten!D1557="","",Kundendaten!D1557))</f>
        <v/>
      </c>
      <c r="E1556" s="38" t="str">
        <f>IF(Kundendaten!C1557="","",IF(Kundendaten!E1557="","",Kundendaten!E1557))</f>
        <v/>
      </c>
      <c r="F1556" s="38" t="str">
        <f>IF(Kundendaten!C1557="","",IF(Kundendaten!F1557="","",Kundendaten!F1557))</f>
        <v/>
      </c>
      <c r="G1556" s="37" t="str">
        <f>IF(Kundendaten!C1557="","",IF(Kundendaten!G1557="","",Kundendaten!G1557))</f>
        <v/>
      </c>
      <c r="H1556" s="38" t="str">
        <f>IF(Kundendaten!C1557="","",IF(Kundendaten!H1557="","",Kundendaten!H1557))</f>
        <v/>
      </c>
      <c r="I1556" s="37" t="str">
        <f>IF(Kundendaten!C1557="","",IF(Kundendaten!I1557="","",IF(OR(UPPER(Kundendaten!I1557)="D",UPPER(Kundendaten!I1557)="DE",UPPER(Kundendaten!I1557)="DEU",UPPER(Kundendaten!I1557)="DEUTSCHLAND",UPPER(Kundendaten!I1557)="GERMANY",UPPER(Kundendaten!I1557)="GER"),"",IFERROR(UPPER(VLOOKUP(UPPER(Kundendaten!I1557),Laendercodes!$A:$B,2,FALSE())),UPPER(Kundendaten!I1557)))))</f>
        <v/>
      </c>
      <c r="J1556" s="59" t="str">
        <f>IF(Kundendaten!C1557="","",Einstellungen!$C$9-Kundendaten!J1557)</f>
        <v/>
      </c>
      <c r="K1556" s="37" t="str">
        <f>IF(Kundendaten!C1557="","",IF(J1556&lt;0,-1,IF(J1556&gt;Einstellungen!$C$11,0,IF(J1556&lt;=Einstellungen!$D$15,5,IF(J1556&lt;=Einstellungen!$D$16,4,IF(J1556&lt;=Einstellungen!$D$17,3,IF(J1556&lt;=Einstellungen!$D$18,2,1)))))))</f>
        <v/>
      </c>
      <c r="L1556" s="37" t="str">
        <f>IF(Kundendaten!C1557="","",IF(J1556&lt;0,-1,IF(J1556&gt;Einstellungen!$C$11,0,IF(Kundendaten!K1557&gt;=Einstellungen!$C$24,5,IF(Kundendaten!K1557&gt;=Einstellungen!$C$25,4,IF(Kundendaten!K1557&gt;=Einstellungen!$C$26,3,IF(Kundendaten!K1557&gt;=Einstellungen!$C$27,2,1)))))))</f>
        <v/>
      </c>
      <c r="M1556" s="37" t="str">
        <f>IF(Kundendaten!C1557="","",IF(J1556&lt;0,-1,IF(J1556&gt;Einstellungen!$C$11,0,IF(Kundendaten!L1557&gt;=Einstellungen!$C$32,5,IF(Kundendaten!L1557&gt;=Einstellungen!$C$33,4,IF(Kundendaten!L1557&gt;=Einstellungen!$C$34,3,IF(Kundendaten!L1557&gt;=Einstellungen!$C$35,2,1)))))))</f>
        <v/>
      </c>
      <c r="N1556" s="37" t="str">
        <f>IF(Kundendaten!C1557="","",IF(K1556=-1,"",IF(K1556=0,0,IF(SUM(Einstellungen!$G$15,Einstellungen!$G$24,Einstellungen!$G$32)&lt;&gt;100,"—",ROUND((K1556*Einstellungen!$G$15+L1556*Einstellungen!$G$24+M1556*Einstellungen!$G$32)/100,1)))))</f>
        <v/>
      </c>
      <c r="O1556" s="37" t="str">
        <f>IF(Kundendaten!C1557="","",IF(K1556=-1,"⚠ Datenfehler",IF(K1556=0,"Inaktiv",IF(SUM(Einstellungen!$G$15,Einstellungen!$G$24,Einstellungen!$G$32)&lt;&gt;100,"—",IF(N1556&gt;=4,"Champion",IF(N1556&gt;=3,"Entwicklung",IF(N1556&gt;=2,"Gefährdet","Abwanderung")))))))</f>
        <v/>
      </c>
    </row>
    <row r="1557" spans="2:15" ht="14.25" customHeight="1" x14ac:dyDescent="0.35">
      <c r="B1557" s="37" t="str">
        <f>IF(Kundendaten!C1558="","",Kundendaten!B1558)</f>
        <v/>
      </c>
      <c r="C1557" s="38" t="str">
        <f>IF(Kundendaten!C1558="","",IF(Kundendaten!C1558="","",Kundendaten!C1558))</f>
        <v/>
      </c>
      <c r="D1557" s="38" t="str">
        <f>IF(Kundendaten!C1558="","",IF(Kundendaten!D1558="","",Kundendaten!D1558))</f>
        <v/>
      </c>
      <c r="E1557" s="38" t="str">
        <f>IF(Kundendaten!C1558="","",IF(Kundendaten!E1558="","",Kundendaten!E1558))</f>
        <v/>
      </c>
      <c r="F1557" s="38" t="str">
        <f>IF(Kundendaten!C1558="","",IF(Kundendaten!F1558="","",Kundendaten!F1558))</f>
        <v/>
      </c>
      <c r="G1557" s="37" t="str">
        <f>IF(Kundendaten!C1558="","",IF(Kundendaten!G1558="","",Kundendaten!G1558))</f>
        <v/>
      </c>
      <c r="H1557" s="38" t="str">
        <f>IF(Kundendaten!C1558="","",IF(Kundendaten!H1558="","",Kundendaten!H1558))</f>
        <v/>
      </c>
      <c r="I1557" s="37" t="str">
        <f>IF(Kundendaten!C1558="","",IF(Kundendaten!I1558="","",IF(OR(UPPER(Kundendaten!I1558)="D",UPPER(Kundendaten!I1558)="DE",UPPER(Kundendaten!I1558)="DEU",UPPER(Kundendaten!I1558)="DEUTSCHLAND",UPPER(Kundendaten!I1558)="GERMANY",UPPER(Kundendaten!I1558)="GER"),"",IFERROR(UPPER(VLOOKUP(UPPER(Kundendaten!I1558),Laendercodes!$A:$B,2,FALSE())),UPPER(Kundendaten!I1558)))))</f>
        <v/>
      </c>
      <c r="J1557" s="59" t="str">
        <f>IF(Kundendaten!C1558="","",Einstellungen!$C$9-Kundendaten!J1558)</f>
        <v/>
      </c>
      <c r="K1557" s="37" t="str">
        <f>IF(Kundendaten!C1558="","",IF(J1557&lt;0,-1,IF(J1557&gt;Einstellungen!$C$11,0,IF(J1557&lt;=Einstellungen!$D$15,5,IF(J1557&lt;=Einstellungen!$D$16,4,IF(J1557&lt;=Einstellungen!$D$17,3,IF(J1557&lt;=Einstellungen!$D$18,2,1)))))))</f>
        <v/>
      </c>
      <c r="L1557" s="37" t="str">
        <f>IF(Kundendaten!C1558="","",IF(J1557&lt;0,-1,IF(J1557&gt;Einstellungen!$C$11,0,IF(Kundendaten!K1558&gt;=Einstellungen!$C$24,5,IF(Kundendaten!K1558&gt;=Einstellungen!$C$25,4,IF(Kundendaten!K1558&gt;=Einstellungen!$C$26,3,IF(Kundendaten!K1558&gt;=Einstellungen!$C$27,2,1)))))))</f>
        <v/>
      </c>
      <c r="M1557" s="37" t="str">
        <f>IF(Kundendaten!C1558="","",IF(J1557&lt;0,-1,IF(J1557&gt;Einstellungen!$C$11,0,IF(Kundendaten!L1558&gt;=Einstellungen!$C$32,5,IF(Kundendaten!L1558&gt;=Einstellungen!$C$33,4,IF(Kundendaten!L1558&gt;=Einstellungen!$C$34,3,IF(Kundendaten!L1558&gt;=Einstellungen!$C$35,2,1)))))))</f>
        <v/>
      </c>
      <c r="N1557" s="37" t="str">
        <f>IF(Kundendaten!C1558="","",IF(K1557=-1,"",IF(K1557=0,0,IF(SUM(Einstellungen!$G$15,Einstellungen!$G$24,Einstellungen!$G$32)&lt;&gt;100,"—",ROUND((K1557*Einstellungen!$G$15+L1557*Einstellungen!$G$24+M1557*Einstellungen!$G$32)/100,1)))))</f>
        <v/>
      </c>
      <c r="O1557" s="37" t="str">
        <f>IF(Kundendaten!C1558="","",IF(K1557=-1,"⚠ Datenfehler",IF(K1557=0,"Inaktiv",IF(SUM(Einstellungen!$G$15,Einstellungen!$G$24,Einstellungen!$G$32)&lt;&gt;100,"—",IF(N1557&gt;=4,"Champion",IF(N1557&gt;=3,"Entwicklung",IF(N1557&gt;=2,"Gefährdet","Abwanderung")))))))</f>
        <v/>
      </c>
    </row>
    <row r="1558" spans="2:15" ht="14.25" customHeight="1" x14ac:dyDescent="0.35">
      <c r="B1558" s="37" t="str">
        <f>IF(Kundendaten!C1559="","",Kundendaten!B1559)</f>
        <v/>
      </c>
      <c r="C1558" s="38" t="str">
        <f>IF(Kundendaten!C1559="","",IF(Kundendaten!C1559="","",Kundendaten!C1559))</f>
        <v/>
      </c>
      <c r="D1558" s="38" t="str">
        <f>IF(Kundendaten!C1559="","",IF(Kundendaten!D1559="","",Kundendaten!D1559))</f>
        <v/>
      </c>
      <c r="E1558" s="38" t="str">
        <f>IF(Kundendaten!C1559="","",IF(Kundendaten!E1559="","",Kundendaten!E1559))</f>
        <v/>
      </c>
      <c r="F1558" s="38" t="str">
        <f>IF(Kundendaten!C1559="","",IF(Kundendaten!F1559="","",Kundendaten!F1559))</f>
        <v/>
      </c>
      <c r="G1558" s="37" t="str">
        <f>IF(Kundendaten!C1559="","",IF(Kundendaten!G1559="","",Kundendaten!G1559))</f>
        <v/>
      </c>
      <c r="H1558" s="38" t="str">
        <f>IF(Kundendaten!C1559="","",IF(Kundendaten!H1559="","",Kundendaten!H1559))</f>
        <v/>
      </c>
      <c r="I1558" s="37" t="str">
        <f>IF(Kundendaten!C1559="","",IF(Kundendaten!I1559="","",IF(OR(UPPER(Kundendaten!I1559)="D",UPPER(Kundendaten!I1559)="DE",UPPER(Kundendaten!I1559)="DEU",UPPER(Kundendaten!I1559)="DEUTSCHLAND",UPPER(Kundendaten!I1559)="GERMANY",UPPER(Kundendaten!I1559)="GER"),"",IFERROR(UPPER(VLOOKUP(UPPER(Kundendaten!I1559),Laendercodes!$A:$B,2,FALSE())),UPPER(Kundendaten!I1559)))))</f>
        <v/>
      </c>
      <c r="J1558" s="59" t="str">
        <f>IF(Kundendaten!C1559="","",Einstellungen!$C$9-Kundendaten!J1559)</f>
        <v/>
      </c>
      <c r="K1558" s="37" t="str">
        <f>IF(Kundendaten!C1559="","",IF(J1558&lt;0,-1,IF(J1558&gt;Einstellungen!$C$11,0,IF(J1558&lt;=Einstellungen!$D$15,5,IF(J1558&lt;=Einstellungen!$D$16,4,IF(J1558&lt;=Einstellungen!$D$17,3,IF(J1558&lt;=Einstellungen!$D$18,2,1)))))))</f>
        <v/>
      </c>
      <c r="L1558" s="37" t="str">
        <f>IF(Kundendaten!C1559="","",IF(J1558&lt;0,-1,IF(J1558&gt;Einstellungen!$C$11,0,IF(Kundendaten!K1559&gt;=Einstellungen!$C$24,5,IF(Kundendaten!K1559&gt;=Einstellungen!$C$25,4,IF(Kundendaten!K1559&gt;=Einstellungen!$C$26,3,IF(Kundendaten!K1559&gt;=Einstellungen!$C$27,2,1)))))))</f>
        <v/>
      </c>
      <c r="M1558" s="37" t="str">
        <f>IF(Kundendaten!C1559="","",IF(J1558&lt;0,-1,IF(J1558&gt;Einstellungen!$C$11,0,IF(Kundendaten!L1559&gt;=Einstellungen!$C$32,5,IF(Kundendaten!L1559&gt;=Einstellungen!$C$33,4,IF(Kundendaten!L1559&gt;=Einstellungen!$C$34,3,IF(Kundendaten!L1559&gt;=Einstellungen!$C$35,2,1)))))))</f>
        <v/>
      </c>
      <c r="N1558" s="37" t="str">
        <f>IF(Kundendaten!C1559="","",IF(K1558=-1,"",IF(K1558=0,0,IF(SUM(Einstellungen!$G$15,Einstellungen!$G$24,Einstellungen!$G$32)&lt;&gt;100,"—",ROUND((K1558*Einstellungen!$G$15+L1558*Einstellungen!$G$24+M1558*Einstellungen!$G$32)/100,1)))))</f>
        <v/>
      </c>
      <c r="O1558" s="37" t="str">
        <f>IF(Kundendaten!C1559="","",IF(K1558=-1,"⚠ Datenfehler",IF(K1558=0,"Inaktiv",IF(SUM(Einstellungen!$G$15,Einstellungen!$G$24,Einstellungen!$G$32)&lt;&gt;100,"—",IF(N1558&gt;=4,"Champion",IF(N1558&gt;=3,"Entwicklung",IF(N1558&gt;=2,"Gefährdet","Abwanderung")))))))</f>
        <v/>
      </c>
    </row>
    <row r="1559" spans="2:15" ht="14.25" customHeight="1" x14ac:dyDescent="0.35">
      <c r="B1559" s="37" t="str">
        <f>IF(Kundendaten!C1560="","",Kundendaten!B1560)</f>
        <v/>
      </c>
      <c r="C1559" s="38" t="str">
        <f>IF(Kundendaten!C1560="","",IF(Kundendaten!C1560="","",Kundendaten!C1560))</f>
        <v/>
      </c>
      <c r="D1559" s="38" t="str">
        <f>IF(Kundendaten!C1560="","",IF(Kundendaten!D1560="","",Kundendaten!D1560))</f>
        <v/>
      </c>
      <c r="E1559" s="38" t="str">
        <f>IF(Kundendaten!C1560="","",IF(Kundendaten!E1560="","",Kundendaten!E1560))</f>
        <v/>
      </c>
      <c r="F1559" s="38" t="str">
        <f>IF(Kundendaten!C1560="","",IF(Kundendaten!F1560="","",Kundendaten!F1560))</f>
        <v/>
      </c>
      <c r="G1559" s="37" t="str">
        <f>IF(Kundendaten!C1560="","",IF(Kundendaten!G1560="","",Kundendaten!G1560))</f>
        <v/>
      </c>
      <c r="H1559" s="38" t="str">
        <f>IF(Kundendaten!C1560="","",IF(Kundendaten!H1560="","",Kundendaten!H1560))</f>
        <v/>
      </c>
      <c r="I1559" s="37" t="str">
        <f>IF(Kundendaten!C1560="","",IF(Kundendaten!I1560="","",IF(OR(UPPER(Kundendaten!I1560)="D",UPPER(Kundendaten!I1560)="DE",UPPER(Kundendaten!I1560)="DEU",UPPER(Kundendaten!I1560)="DEUTSCHLAND",UPPER(Kundendaten!I1560)="GERMANY",UPPER(Kundendaten!I1560)="GER"),"",IFERROR(UPPER(VLOOKUP(UPPER(Kundendaten!I1560),Laendercodes!$A:$B,2,FALSE())),UPPER(Kundendaten!I1560)))))</f>
        <v/>
      </c>
      <c r="J1559" s="59" t="str">
        <f>IF(Kundendaten!C1560="","",Einstellungen!$C$9-Kundendaten!J1560)</f>
        <v/>
      </c>
      <c r="K1559" s="37" t="str">
        <f>IF(Kundendaten!C1560="","",IF(J1559&lt;0,-1,IF(J1559&gt;Einstellungen!$C$11,0,IF(J1559&lt;=Einstellungen!$D$15,5,IF(J1559&lt;=Einstellungen!$D$16,4,IF(J1559&lt;=Einstellungen!$D$17,3,IF(J1559&lt;=Einstellungen!$D$18,2,1)))))))</f>
        <v/>
      </c>
      <c r="L1559" s="37" t="str">
        <f>IF(Kundendaten!C1560="","",IF(J1559&lt;0,-1,IF(J1559&gt;Einstellungen!$C$11,0,IF(Kundendaten!K1560&gt;=Einstellungen!$C$24,5,IF(Kundendaten!K1560&gt;=Einstellungen!$C$25,4,IF(Kundendaten!K1560&gt;=Einstellungen!$C$26,3,IF(Kundendaten!K1560&gt;=Einstellungen!$C$27,2,1)))))))</f>
        <v/>
      </c>
      <c r="M1559" s="37" t="str">
        <f>IF(Kundendaten!C1560="","",IF(J1559&lt;0,-1,IF(J1559&gt;Einstellungen!$C$11,0,IF(Kundendaten!L1560&gt;=Einstellungen!$C$32,5,IF(Kundendaten!L1560&gt;=Einstellungen!$C$33,4,IF(Kundendaten!L1560&gt;=Einstellungen!$C$34,3,IF(Kundendaten!L1560&gt;=Einstellungen!$C$35,2,1)))))))</f>
        <v/>
      </c>
      <c r="N1559" s="37" t="str">
        <f>IF(Kundendaten!C1560="","",IF(K1559=-1,"",IF(K1559=0,0,IF(SUM(Einstellungen!$G$15,Einstellungen!$G$24,Einstellungen!$G$32)&lt;&gt;100,"—",ROUND((K1559*Einstellungen!$G$15+L1559*Einstellungen!$G$24+M1559*Einstellungen!$G$32)/100,1)))))</f>
        <v/>
      </c>
      <c r="O1559" s="37" t="str">
        <f>IF(Kundendaten!C1560="","",IF(K1559=-1,"⚠ Datenfehler",IF(K1559=0,"Inaktiv",IF(SUM(Einstellungen!$G$15,Einstellungen!$G$24,Einstellungen!$G$32)&lt;&gt;100,"—",IF(N1559&gt;=4,"Champion",IF(N1559&gt;=3,"Entwicklung",IF(N1559&gt;=2,"Gefährdet","Abwanderung")))))))</f>
        <v/>
      </c>
    </row>
    <row r="1560" spans="2:15" ht="14.25" customHeight="1" x14ac:dyDescent="0.35">
      <c r="B1560" s="37" t="str">
        <f>IF(Kundendaten!C1561="","",Kundendaten!B1561)</f>
        <v/>
      </c>
      <c r="C1560" s="38" t="str">
        <f>IF(Kundendaten!C1561="","",IF(Kundendaten!C1561="","",Kundendaten!C1561))</f>
        <v/>
      </c>
      <c r="D1560" s="38" t="str">
        <f>IF(Kundendaten!C1561="","",IF(Kundendaten!D1561="","",Kundendaten!D1561))</f>
        <v/>
      </c>
      <c r="E1560" s="38" t="str">
        <f>IF(Kundendaten!C1561="","",IF(Kundendaten!E1561="","",Kundendaten!E1561))</f>
        <v/>
      </c>
      <c r="F1560" s="38" t="str">
        <f>IF(Kundendaten!C1561="","",IF(Kundendaten!F1561="","",Kundendaten!F1561))</f>
        <v/>
      </c>
      <c r="G1560" s="37" t="str">
        <f>IF(Kundendaten!C1561="","",IF(Kundendaten!G1561="","",Kundendaten!G1561))</f>
        <v/>
      </c>
      <c r="H1560" s="38" t="str">
        <f>IF(Kundendaten!C1561="","",IF(Kundendaten!H1561="","",Kundendaten!H1561))</f>
        <v/>
      </c>
      <c r="I1560" s="37" t="str">
        <f>IF(Kundendaten!C1561="","",IF(Kundendaten!I1561="","",IF(OR(UPPER(Kundendaten!I1561)="D",UPPER(Kundendaten!I1561)="DE",UPPER(Kundendaten!I1561)="DEU",UPPER(Kundendaten!I1561)="DEUTSCHLAND",UPPER(Kundendaten!I1561)="GERMANY",UPPER(Kundendaten!I1561)="GER"),"",IFERROR(UPPER(VLOOKUP(UPPER(Kundendaten!I1561),Laendercodes!$A:$B,2,FALSE())),UPPER(Kundendaten!I1561)))))</f>
        <v/>
      </c>
      <c r="J1560" s="59" t="str">
        <f>IF(Kundendaten!C1561="","",Einstellungen!$C$9-Kundendaten!J1561)</f>
        <v/>
      </c>
      <c r="K1560" s="37" t="str">
        <f>IF(Kundendaten!C1561="","",IF(J1560&lt;0,-1,IF(J1560&gt;Einstellungen!$C$11,0,IF(J1560&lt;=Einstellungen!$D$15,5,IF(J1560&lt;=Einstellungen!$D$16,4,IF(J1560&lt;=Einstellungen!$D$17,3,IF(J1560&lt;=Einstellungen!$D$18,2,1)))))))</f>
        <v/>
      </c>
      <c r="L1560" s="37" t="str">
        <f>IF(Kundendaten!C1561="","",IF(J1560&lt;0,-1,IF(J1560&gt;Einstellungen!$C$11,0,IF(Kundendaten!K1561&gt;=Einstellungen!$C$24,5,IF(Kundendaten!K1561&gt;=Einstellungen!$C$25,4,IF(Kundendaten!K1561&gt;=Einstellungen!$C$26,3,IF(Kundendaten!K1561&gt;=Einstellungen!$C$27,2,1)))))))</f>
        <v/>
      </c>
      <c r="M1560" s="37" t="str">
        <f>IF(Kundendaten!C1561="","",IF(J1560&lt;0,-1,IF(J1560&gt;Einstellungen!$C$11,0,IF(Kundendaten!L1561&gt;=Einstellungen!$C$32,5,IF(Kundendaten!L1561&gt;=Einstellungen!$C$33,4,IF(Kundendaten!L1561&gt;=Einstellungen!$C$34,3,IF(Kundendaten!L1561&gt;=Einstellungen!$C$35,2,1)))))))</f>
        <v/>
      </c>
      <c r="N1560" s="37" t="str">
        <f>IF(Kundendaten!C1561="","",IF(K1560=-1,"",IF(K1560=0,0,IF(SUM(Einstellungen!$G$15,Einstellungen!$G$24,Einstellungen!$G$32)&lt;&gt;100,"—",ROUND((K1560*Einstellungen!$G$15+L1560*Einstellungen!$G$24+M1560*Einstellungen!$G$32)/100,1)))))</f>
        <v/>
      </c>
      <c r="O1560" s="37" t="str">
        <f>IF(Kundendaten!C1561="","",IF(K1560=-1,"⚠ Datenfehler",IF(K1560=0,"Inaktiv",IF(SUM(Einstellungen!$G$15,Einstellungen!$G$24,Einstellungen!$G$32)&lt;&gt;100,"—",IF(N1560&gt;=4,"Champion",IF(N1560&gt;=3,"Entwicklung",IF(N1560&gt;=2,"Gefährdet","Abwanderung")))))))</f>
        <v/>
      </c>
    </row>
    <row r="1561" spans="2:15" ht="14.25" customHeight="1" x14ac:dyDescent="0.35">
      <c r="B1561" s="37" t="str">
        <f>IF(Kundendaten!C1562="","",Kundendaten!B1562)</f>
        <v/>
      </c>
      <c r="C1561" s="38" t="str">
        <f>IF(Kundendaten!C1562="","",IF(Kundendaten!C1562="","",Kundendaten!C1562))</f>
        <v/>
      </c>
      <c r="D1561" s="38" t="str">
        <f>IF(Kundendaten!C1562="","",IF(Kundendaten!D1562="","",Kundendaten!D1562))</f>
        <v/>
      </c>
      <c r="E1561" s="38" t="str">
        <f>IF(Kundendaten!C1562="","",IF(Kundendaten!E1562="","",Kundendaten!E1562))</f>
        <v/>
      </c>
      <c r="F1561" s="38" t="str">
        <f>IF(Kundendaten!C1562="","",IF(Kundendaten!F1562="","",Kundendaten!F1562))</f>
        <v/>
      </c>
      <c r="G1561" s="37" t="str">
        <f>IF(Kundendaten!C1562="","",IF(Kundendaten!G1562="","",Kundendaten!G1562))</f>
        <v/>
      </c>
      <c r="H1561" s="38" t="str">
        <f>IF(Kundendaten!C1562="","",IF(Kundendaten!H1562="","",Kundendaten!H1562))</f>
        <v/>
      </c>
      <c r="I1561" s="37" t="str">
        <f>IF(Kundendaten!C1562="","",IF(Kundendaten!I1562="","",IF(OR(UPPER(Kundendaten!I1562)="D",UPPER(Kundendaten!I1562)="DE",UPPER(Kundendaten!I1562)="DEU",UPPER(Kundendaten!I1562)="DEUTSCHLAND",UPPER(Kundendaten!I1562)="GERMANY",UPPER(Kundendaten!I1562)="GER"),"",IFERROR(UPPER(VLOOKUP(UPPER(Kundendaten!I1562),Laendercodes!$A:$B,2,FALSE())),UPPER(Kundendaten!I1562)))))</f>
        <v/>
      </c>
      <c r="J1561" s="59" t="str">
        <f>IF(Kundendaten!C1562="","",Einstellungen!$C$9-Kundendaten!J1562)</f>
        <v/>
      </c>
      <c r="K1561" s="37" t="str">
        <f>IF(Kundendaten!C1562="","",IF(J1561&lt;0,-1,IF(J1561&gt;Einstellungen!$C$11,0,IF(J1561&lt;=Einstellungen!$D$15,5,IF(J1561&lt;=Einstellungen!$D$16,4,IF(J1561&lt;=Einstellungen!$D$17,3,IF(J1561&lt;=Einstellungen!$D$18,2,1)))))))</f>
        <v/>
      </c>
      <c r="L1561" s="37" t="str">
        <f>IF(Kundendaten!C1562="","",IF(J1561&lt;0,-1,IF(J1561&gt;Einstellungen!$C$11,0,IF(Kundendaten!K1562&gt;=Einstellungen!$C$24,5,IF(Kundendaten!K1562&gt;=Einstellungen!$C$25,4,IF(Kundendaten!K1562&gt;=Einstellungen!$C$26,3,IF(Kundendaten!K1562&gt;=Einstellungen!$C$27,2,1)))))))</f>
        <v/>
      </c>
      <c r="M1561" s="37" t="str">
        <f>IF(Kundendaten!C1562="","",IF(J1561&lt;0,-1,IF(J1561&gt;Einstellungen!$C$11,0,IF(Kundendaten!L1562&gt;=Einstellungen!$C$32,5,IF(Kundendaten!L1562&gt;=Einstellungen!$C$33,4,IF(Kundendaten!L1562&gt;=Einstellungen!$C$34,3,IF(Kundendaten!L1562&gt;=Einstellungen!$C$35,2,1)))))))</f>
        <v/>
      </c>
      <c r="N1561" s="37" t="str">
        <f>IF(Kundendaten!C1562="","",IF(K1561=-1,"",IF(K1561=0,0,IF(SUM(Einstellungen!$G$15,Einstellungen!$G$24,Einstellungen!$G$32)&lt;&gt;100,"—",ROUND((K1561*Einstellungen!$G$15+L1561*Einstellungen!$G$24+M1561*Einstellungen!$G$32)/100,1)))))</f>
        <v/>
      </c>
      <c r="O1561" s="37" t="str">
        <f>IF(Kundendaten!C1562="","",IF(K1561=-1,"⚠ Datenfehler",IF(K1561=0,"Inaktiv",IF(SUM(Einstellungen!$G$15,Einstellungen!$G$24,Einstellungen!$G$32)&lt;&gt;100,"—",IF(N1561&gt;=4,"Champion",IF(N1561&gt;=3,"Entwicklung",IF(N1561&gt;=2,"Gefährdet","Abwanderung")))))))</f>
        <v/>
      </c>
    </row>
    <row r="1562" spans="2:15" ht="14.25" customHeight="1" x14ac:dyDescent="0.35">
      <c r="B1562" s="37" t="str">
        <f>IF(Kundendaten!C1563="","",Kundendaten!B1563)</f>
        <v/>
      </c>
      <c r="C1562" s="38" t="str">
        <f>IF(Kundendaten!C1563="","",IF(Kundendaten!C1563="","",Kundendaten!C1563))</f>
        <v/>
      </c>
      <c r="D1562" s="38" t="str">
        <f>IF(Kundendaten!C1563="","",IF(Kundendaten!D1563="","",Kundendaten!D1563))</f>
        <v/>
      </c>
      <c r="E1562" s="38" t="str">
        <f>IF(Kundendaten!C1563="","",IF(Kundendaten!E1563="","",Kundendaten!E1563))</f>
        <v/>
      </c>
      <c r="F1562" s="38" t="str">
        <f>IF(Kundendaten!C1563="","",IF(Kundendaten!F1563="","",Kundendaten!F1563))</f>
        <v/>
      </c>
      <c r="G1562" s="37" t="str">
        <f>IF(Kundendaten!C1563="","",IF(Kundendaten!G1563="","",Kundendaten!G1563))</f>
        <v/>
      </c>
      <c r="H1562" s="38" t="str">
        <f>IF(Kundendaten!C1563="","",IF(Kundendaten!H1563="","",Kundendaten!H1563))</f>
        <v/>
      </c>
      <c r="I1562" s="37" t="str">
        <f>IF(Kundendaten!C1563="","",IF(Kundendaten!I1563="","",IF(OR(UPPER(Kundendaten!I1563)="D",UPPER(Kundendaten!I1563)="DE",UPPER(Kundendaten!I1563)="DEU",UPPER(Kundendaten!I1563)="DEUTSCHLAND",UPPER(Kundendaten!I1563)="GERMANY",UPPER(Kundendaten!I1563)="GER"),"",IFERROR(UPPER(VLOOKUP(UPPER(Kundendaten!I1563),Laendercodes!$A:$B,2,FALSE())),UPPER(Kundendaten!I1563)))))</f>
        <v/>
      </c>
      <c r="J1562" s="59" t="str">
        <f>IF(Kundendaten!C1563="","",Einstellungen!$C$9-Kundendaten!J1563)</f>
        <v/>
      </c>
      <c r="K1562" s="37" t="str">
        <f>IF(Kundendaten!C1563="","",IF(J1562&lt;0,-1,IF(J1562&gt;Einstellungen!$C$11,0,IF(J1562&lt;=Einstellungen!$D$15,5,IF(J1562&lt;=Einstellungen!$D$16,4,IF(J1562&lt;=Einstellungen!$D$17,3,IF(J1562&lt;=Einstellungen!$D$18,2,1)))))))</f>
        <v/>
      </c>
      <c r="L1562" s="37" t="str">
        <f>IF(Kundendaten!C1563="","",IF(J1562&lt;0,-1,IF(J1562&gt;Einstellungen!$C$11,0,IF(Kundendaten!K1563&gt;=Einstellungen!$C$24,5,IF(Kundendaten!K1563&gt;=Einstellungen!$C$25,4,IF(Kundendaten!K1563&gt;=Einstellungen!$C$26,3,IF(Kundendaten!K1563&gt;=Einstellungen!$C$27,2,1)))))))</f>
        <v/>
      </c>
      <c r="M1562" s="37" t="str">
        <f>IF(Kundendaten!C1563="","",IF(J1562&lt;0,-1,IF(J1562&gt;Einstellungen!$C$11,0,IF(Kundendaten!L1563&gt;=Einstellungen!$C$32,5,IF(Kundendaten!L1563&gt;=Einstellungen!$C$33,4,IF(Kundendaten!L1563&gt;=Einstellungen!$C$34,3,IF(Kundendaten!L1563&gt;=Einstellungen!$C$35,2,1)))))))</f>
        <v/>
      </c>
      <c r="N1562" s="37" t="str">
        <f>IF(Kundendaten!C1563="","",IF(K1562=-1,"",IF(K1562=0,0,IF(SUM(Einstellungen!$G$15,Einstellungen!$G$24,Einstellungen!$G$32)&lt;&gt;100,"—",ROUND((K1562*Einstellungen!$G$15+L1562*Einstellungen!$G$24+M1562*Einstellungen!$G$32)/100,1)))))</f>
        <v/>
      </c>
      <c r="O1562" s="37" t="str">
        <f>IF(Kundendaten!C1563="","",IF(K1562=-1,"⚠ Datenfehler",IF(K1562=0,"Inaktiv",IF(SUM(Einstellungen!$G$15,Einstellungen!$G$24,Einstellungen!$G$32)&lt;&gt;100,"—",IF(N1562&gt;=4,"Champion",IF(N1562&gt;=3,"Entwicklung",IF(N1562&gt;=2,"Gefährdet","Abwanderung")))))))</f>
        <v/>
      </c>
    </row>
    <row r="1563" spans="2:15" ht="14.25" customHeight="1" x14ac:dyDescent="0.35">
      <c r="B1563" s="37" t="str">
        <f>IF(Kundendaten!C1564="","",Kundendaten!B1564)</f>
        <v/>
      </c>
      <c r="C1563" s="38" t="str">
        <f>IF(Kundendaten!C1564="","",IF(Kundendaten!C1564="","",Kundendaten!C1564))</f>
        <v/>
      </c>
      <c r="D1563" s="38" t="str">
        <f>IF(Kundendaten!C1564="","",IF(Kundendaten!D1564="","",Kundendaten!D1564))</f>
        <v/>
      </c>
      <c r="E1563" s="38" t="str">
        <f>IF(Kundendaten!C1564="","",IF(Kundendaten!E1564="","",Kundendaten!E1564))</f>
        <v/>
      </c>
      <c r="F1563" s="38" t="str">
        <f>IF(Kundendaten!C1564="","",IF(Kundendaten!F1564="","",Kundendaten!F1564))</f>
        <v/>
      </c>
      <c r="G1563" s="37" t="str">
        <f>IF(Kundendaten!C1564="","",IF(Kundendaten!G1564="","",Kundendaten!G1564))</f>
        <v/>
      </c>
      <c r="H1563" s="38" t="str">
        <f>IF(Kundendaten!C1564="","",IF(Kundendaten!H1564="","",Kundendaten!H1564))</f>
        <v/>
      </c>
      <c r="I1563" s="37" t="str">
        <f>IF(Kundendaten!C1564="","",IF(Kundendaten!I1564="","",IF(OR(UPPER(Kundendaten!I1564)="D",UPPER(Kundendaten!I1564)="DE",UPPER(Kundendaten!I1564)="DEU",UPPER(Kundendaten!I1564)="DEUTSCHLAND",UPPER(Kundendaten!I1564)="GERMANY",UPPER(Kundendaten!I1564)="GER"),"",IFERROR(UPPER(VLOOKUP(UPPER(Kundendaten!I1564),Laendercodes!$A:$B,2,FALSE())),UPPER(Kundendaten!I1564)))))</f>
        <v/>
      </c>
      <c r="J1563" s="59" t="str">
        <f>IF(Kundendaten!C1564="","",Einstellungen!$C$9-Kundendaten!J1564)</f>
        <v/>
      </c>
      <c r="K1563" s="37" t="str">
        <f>IF(Kundendaten!C1564="","",IF(J1563&lt;0,-1,IF(J1563&gt;Einstellungen!$C$11,0,IF(J1563&lt;=Einstellungen!$D$15,5,IF(J1563&lt;=Einstellungen!$D$16,4,IF(J1563&lt;=Einstellungen!$D$17,3,IF(J1563&lt;=Einstellungen!$D$18,2,1)))))))</f>
        <v/>
      </c>
      <c r="L1563" s="37" t="str">
        <f>IF(Kundendaten!C1564="","",IF(J1563&lt;0,-1,IF(J1563&gt;Einstellungen!$C$11,0,IF(Kundendaten!K1564&gt;=Einstellungen!$C$24,5,IF(Kundendaten!K1564&gt;=Einstellungen!$C$25,4,IF(Kundendaten!K1564&gt;=Einstellungen!$C$26,3,IF(Kundendaten!K1564&gt;=Einstellungen!$C$27,2,1)))))))</f>
        <v/>
      </c>
      <c r="M1563" s="37" t="str">
        <f>IF(Kundendaten!C1564="","",IF(J1563&lt;0,-1,IF(J1563&gt;Einstellungen!$C$11,0,IF(Kundendaten!L1564&gt;=Einstellungen!$C$32,5,IF(Kundendaten!L1564&gt;=Einstellungen!$C$33,4,IF(Kundendaten!L1564&gt;=Einstellungen!$C$34,3,IF(Kundendaten!L1564&gt;=Einstellungen!$C$35,2,1)))))))</f>
        <v/>
      </c>
      <c r="N1563" s="37" t="str">
        <f>IF(Kundendaten!C1564="","",IF(K1563=-1,"",IF(K1563=0,0,IF(SUM(Einstellungen!$G$15,Einstellungen!$G$24,Einstellungen!$G$32)&lt;&gt;100,"—",ROUND((K1563*Einstellungen!$G$15+L1563*Einstellungen!$G$24+M1563*Einstellungen!$G$32)/100,1)))))</f>
        <v/>
      </c>
      <c r="O1563" s="37" t="str">
        <f>IF(Kundendaten!C1564="","",IF(K1563=-1,"⚠ Datenfehler",IF(K1563=0,"Inaktiv",IF(SUM(Einstellungen!$G$15,Einstellungen!$G$24,Einstellungen!$G$32)&lt;&gt;100,"—",IF(N1563&gt;=4,"Champion",IF(N1563&gt;=3,"Entwicklung",IF(N1563&gt;=2,"Gefährdet","Abwanderung")))))))</f>
        <v/>
      </c>
    </row>
    <row r="1564" spans="2:15" ht="14.25" customHeight="1" x14ac:dyDescent="0.35">
      <c r="B1564" s="37" t="str">
        <f>IF(Kundendaten!C1565="","",Kundendaten!B1565)</f>
        <v/>
      </c>
      <c r="C1564" s="38" t="str">
        <f>IF(Kundendaten!C1565="","",IF(Kundendaten!C1565="","",Kundendaten!C1565))</f>
        <v/>
      </c>
      <c r="D1564" s="38" t="str">
        <f>IF(Kundendaten!C1565="","",IF(Kundendaten!D1565="","",Kundendaten!D1565))</f>
        <v/>
      </c>
      <c r="E1564" s="38" t="str">
        <f>IF(Kundendaten!C1565="","",IF(Kundendaten!E1565="","",Kundendaten!E1565))</f>
        <v/>
      </c>
      <c r="F1564" s="38" t="str">
        <f>IF(Kundendaten!C1565="","",IF(Kundendaten!F1565="","",Kundendaten!F1565))</f>
        <v/>
      </c>
      <c r="G1564" s="37" t="str">
        <f>IF(Kundendaten!C1565="","",IF(Kundendaten!G1565="","",Kundendaten!G1565))</f>
        <v/>
      </c>
      <c r="H1564" s="38" t="str">
        <f>IF(Kundendaten!C1565="","",IF(Kundendaten!H1565="","",Kundendaten!H1565))</f>
        <v/>
      </c>
      <c r="I1564" s="37" t="str">
        <f>IF(Kundendaten!C1565="","",IF(Kundendaten!I1565="","",IF(OR(UPPER(Kundendaten!I1565)="D",UPPER(Kundendaten!I1565)="DE",UPPER(Kundendaten!I1565)="DEU",UPPER(Kundendaten!I1565)="DEUTSCHLAND",UPPER(Kundendaten!I1565)="GERMANY",UPPER(Kundendaten!I1565)="GER"),"",IFERROR(UPPER(VLOOKUP(UPPER(Kundendaten!I1565),Laendercodes!$A:$B,2,FALSE())),UPPER(Kundendaten!I1565)))))</f>
        <v/>
      </c>
      <c r="J1564" s="59" t="str">
        <f>IF(Kundendaten!C1565="","",Einstellungen!$C$9-Kundendaten!J1565)</f>
        <v/>
      </c>
      <c r="K1564" s="37" t="str">
        <f>IF(Kundendaten!C1565="","",IF(J1564&lt;0,-1,IF(J1564&gt;Einstellungen!$C$11,0,IF(J1564&lt;=Einstellungen!$D$15,5,IF(J1564&lt;=Einstellungen!$D$16,4,IF(J1564&lt;=Einstellungen!$D$17,3,IF(J1564&lt;=Einstellungen!$D$18,2,1)))))))</f>
        <v/>
      </c>
      <c r="L1564" s="37" t="str">
        <f>IF(Kundendaten!C1565="","",IF(J1564&lt;0,-1,IF(J1564&gt;Einstellungen!$C$11,0,IF(Kundendaten!K1565&gt;=Einstellungen!$C$24,5,IF(Kundendaten!K1565&gt;=Einstellungen!$C$25,4,IF(Kundendaten!K1565&gt;=Einstellungen!$C$26,3,IF(Kundendaten!K1565&gt;=Einstellungen!$C$27,2,1)))))))</f>
        <v/>
      </c>
      <c r="M1564" s="37" t="str">
        <f>IF(Kundendaten!C1565="","",IF(J1564&lt;0,-1,IF(J1564&gt;Einstellungen!$C$11,0,IF(Kundendaten!L1565&gt;=Einstellungen!$C$32,5,IF(Kundendaten!L1565&gt;=Einstellungen!$C$33,4,IF(Kundendaten!L1565&gt;=Einstellungen!$C$34,3,IF(Kundendaten!L1565&gt;=Einstellungen!$C$35,2,1)))))))</f>
        <v/>
      </c>
      <c r="N1564" s="37" t="str">
        <f>IF(Kundendaten!C1565="","",IF(K1564=-1,"",IF(K1564=0,0,IF(SUM(Einstellungen!$G$15,Einstellungen!$G$24,Einstellungen!$G$32)&lt;&gt;100,"—",ROUND((K1564*Einstellungen!$G$15+L1564*Einstellungen!$G$24+M1564*Einstellungen!$G$32)/100,1)))))</f>
        <v/>
      </c>
      <c r="O1564" s="37" t="str">
        <f>IF(Kundendaten!C1565="","",IF(K1564=-1,"⚠ Datenfehler",IF(K1564=0,"Inaktiv",IF(SUM(Einstellungen!$G$15,Einstellungen!$G$24,Einstellungen!$G$32)&lt;&gt;100,"—",IF(N1564&gt;=4,"Champion",IF(N1564&gt;=3,"Entwicklung",IF(N1564&gt;=2,"Gefährdet","Abwanderung")))))))</f>
        <v/>
      </c>
    </row>
    <row r="1565" spans="2:15" ht="14.25" customHeight="1" x14ac:dyDescent="0.35">
      <c r="B1565" s="37" t="str">
        <f>IF(Kundendaten!C1566="","",Kundendaten!B1566)</f>
        <v/>
      </c>
      <c r="C1565" s="38" t="str">
        <f>IF(Kundendaten!C1566="","",IF(Kundendaten!C1566="","",Kundendaten!C1566))</f>
        <v/>
      </c>
      <c r="D1565" s="38" t="str">
        <f>IF(Kundendaten!C1566="","",IF(Kundendaten!D1566="","",Kundendaten!D1566))</f>
        <v/>
      </c>
      <c r="E1565" s="38" t="str">
        <f>IF(Kundendaten!C1566="","",IF(Kundendaten!E1566="","",Kundendaten!E1566))</f>
        <v/>
      </c>
      <c r="F1565" s="38" t="str">
        <f>IF(Kundendaten!C1566="","",IF(Kundendaten!F1566="","",Kundendaten!F1566))</f>
        <v/>
      </c>
      <c r="G1565" s="37" t="str">
        <f>IF(Kundendaten!C1566="","",IF(Kundendaten!G1566="","",Kundendaten!G1566))</f>
        <v/>
      </c>
      <c r="H1565" s="38" t="str">
        <f>IF(Kundendaten!C1566="","",IF(Kundendaten!H1566="","",Kundendaten!H1566))</f>
        <v/>
      </c>
      <c r="I1565" s="37" t="str">
        <f>IF(Kundendaten!C1566="","",IF(Kundendaten!I1566="","",IF(OR(UPPER(Kundendaten!I1566)="D",UPPER(Kundendaten!I1566)="DE",UPPER(Kundendaten!I1566)="DEU",UPPER(Kundendaten!I1566)="DEUTSCHLAND",UPPER(Kundendaten!I1566)="GERMANY",UPPER(Kundendaten!I1566)="GER"),"",IFERROR(UPPER(VLOOKUP(UPPER(Kundendaten!I1566),Laendercodes!$A:$B,2,FALSE())),UPPER(Kundendaten!I1566)))))</f>
        <v/>
      </c>
      <c r="J1565" s="59" t="str">
        <f>IF(Kundendaten!C1566="","",Einstellungen!$C$9-Kundendaten!J1566)</f>
        <v/>
      </c>
      <c r="K1565" s="37" t="str">
        <f>IF(Kundendaten!C1566="","",IF(J1565&lt;0,-1,IF(J1565&gt;Einstellungen!$C$11,0,IF(J1565&lt;=Einstellungen!$D$15,5,IF(J1565&lt;=Einstellungen!$D$16,4,IF(J1565&lt;=Einstellungen!$D$17,3,IF(J1565&lt;=Einstellungen!$D$18,2,1)))))))</f>
        <v/>
      </c>
      <c r="L1565" s="37" t="str">
        <f>IF(Kundendaten!C1566="","",IF(J1565&lt;0,-1,IF(J1565&gt;Einstellungen!$C$11,0,IF(Kundendaten!K1566&gt;=Einstellungen!$C$24,5,IF(Kundendaten!K1566&gt;=Einstellungen!$C$25,4,IF(Kundendaten!K1566&gt;=Einstellungen!$C$26,3,IF(Kundendaten!K1566&gt;=Einstellungen!$C$27,2,1)))))))</f>
        <v/>
      </c>
      <c r="M1565" s="37" t="str">
        <f>IF(Kundendaten!C1566="","",IF(J1565&lt;0,-1,IF(J1565&gt;Einstellungen!$C$11,0,IF(Kundendaten!L1566&gt;=Einstellungen!$C$32,5,IF(Kundendaten!L1566&gt;=Einstellungen!$C$33,4,IF(Kundendaten!L1566&gt;=Einstellungen!$C$34,3,IF(Kundendaten!L1566&gt;=Einstellungen!$C$35,2,1)))))))</f>
        <v/>
      </c>
      <c r="N1565" s="37" t="str">
        <f>IF(Kundendaten!C1566="","",IF(K1565=-1,"",IF(K1565=0,0,IF(SUM(Einstellungen!$G$15,Einstellungen!$G$24,Einstellungen!$G$32)&lt;&gt;100,"—",ROUND((K1565*Einstellungen!$G$15+L1565*Einstellungen!$G$24+M1565*Einstellungen!$G$32)/100,1)))))</f>
        <v/>
      </c>
      <c r="O1565" s="37" t="str">
        <f>IF(Kundendaten!C1566="","",IF(K1565=-1,"⚠ Datenfehler",IF(K1565=0,"Inaktiv",IF(SUM(Einstellungen!$G$15,Einstellungen!$G$24,Einstellungen!$G$32)&lt;&gt;100,"—",IF(N1565&gt;=4,"Champion",IF(N1565&gt;=3,"Entwicklung",IF(N1565&gt;=2,"Gefährdet","Abwanderung")))))))</f>
        <v/>
      </c>
    </row>
    <row r="1566" spans="2:15" ht="14.25" customHeight="1" x14ac:dyDescent="0.35">
      <c r="B1566" s="37" t="str">
        <f>IF(Kundendaten!C1567="","",Kundendaten!B1567)</f>
        <v/>
      </c>
      <c r="C1566" s="38" t="str">
        <f>IF(Kundendaten!C1567="","",IF(Kundendaten!C1567="","",Kundendaten!C1567))</f>
        <v/>
      </c>
      <c r="D1566" s="38" t="str">
        <f>IF(Kundendaten!C1567="","",IF(Kundendaten!D1567="","",Kundendaten!D1567))</f>
        <v/>
      </c>
      <c r="E1566" s="38" t="str">
        <f>IF(Kundendaten!C1567="","",IF(Kundendaten!E1567="","",Kundendaten!E1567))</f>
        <v/>
      </c>
      <c r="F1566" s="38" t="str">
        <f>IF(Kundendaten!C1567="","",IF(Kundendaten!F1567="","",Kundendaten!F1567))</f>
        <v/>
      </c>
      <c r="G1566" s="37" t="str">
        <f>IF(Kundendaten!C1567="","",IF(Kundendaten!G1567="","",Kundendaten!G1567))</f>
        <v/>
      </c>
      <c r="H1566" s="38" t="str">
        <f>IF(Kundendaten!C1567="","",IF(Kundendaten!H1567="","",Kundendaten!H1567))</f>
        <v/>
      </c>
      <c r="I1566" s="37" t="str">
        <f>IF(Kundendaten!C1567="","",IF(Kundendaten!I1567="","",IF(OR(UPPER(Kundendaten!I1567)="D",UPPER(Kundendaten!I1567)="DE",UPPER(Kundendaten!I1567)="DEU",UPPER(Kundendaten!I1567)="DEUTSCHLAND",UPPER(Kundendaten!I1567)="GERMANY",UPPER(Kundendaten!I1567)="GER"),"",IFERROR(UPPER(VLOOKUP(UPPER(Kundendaten!I1567),Laendercodes!$A:$B,2,FALSE())),UPPER(Kundendaten!I1567)))))</f>
        <v/>
      </c>
      <c r="J1566" s="59" t="str">
        <f>IF(Kundendaten!C1567="","",Einstellungen!$C$9-Kundendaten!J1567)</f>
        <v/>
      </c>
      <c r="K1566" s="37" t="str">
        <f>IF(Kundendaten!C1567="","",IF(J1566&lt;0,-1,IF(J1566&gt;Einstellungen!$C$11,0,IF(J1566&lt;=Einstellungen!$D$15,5,IF(J1566&lt;=Einstellungen!$D$16,4,IF(J1566&lt;=Einstellungen!$D$17,3,IF(J1566&lt;=Einstellungen!$D$18,2,1)))))))</f>
        <v/>
      </c>
      <c r="L1566" s="37" t="str">
        <f>IF(Kundendaten!C1567="","",IF(J1566&lt;0,-1,IF(J1566&gt;Einstellungen!$C$11,0,IF(Kundendaten!K1567&gt;=Einstellungen!$C$24,5,IF(Kundendaten!K1567&gt;=Einstellungen!$C$25,4,IF(Kundendaten!K1567&gt;=Einstellungen!$C$26,3,IF(Kundendaten!K1567&gt;=Einstellungen!$C$27,2,1)))))))</f>
        <v/>
      </c>
      <c r="M1566" s="37" t="str">
        <f>IF(Kundendaten!C1567="","",IF(J1566&lt;0,-1,IF(J1566&gt;Einstellungen!$C$11,0,IF(Kundendaten!L1567&gt;=Einstellungen!$C$32,5,IF(Kundendaten!L1567&gt;=Einstellungen!$C$33,4,IF(Kundendaten!L1567&gt;=Einstellungen!$C$34,3,IF(Kundendaten!L1567&gt;=Einstellungen!$C$35,2,1)))))))</f>
        <v/>
      </c>
      <c r="N1566" s="37" t="str">
        <f>IF(Kundendaten!C1567="","",IF(K1566=-1,"",IF(K1566=0,0,IF(SUM(Einstellungen!$G$15,Einstellungen!$G$24,Einstellungen!$G$32)&lt;&gt;100,"—",ROUND((K1566*Einstellungen!$G$15+L1566*Einstellungen!$G$24+M1566*Einstellungen!$G$32)/100,1)))))</f>
        <v/>
      </c>
      <c r="O1566" s="37" t="str">
        <f>IF(Kundendaten!C1567="","",IF(K1566=-1,"⚠ Datenfehler",IF(K1566=0,"Inaktiv",IF(SUM(Einstellungen!$G$15,Einstellungen!$G$24,Einstellungen!$G$32)&lt;&gt;100,"—",IF(N1566&gt;=4,"Champion",IF(N1566&gt;=3,"Entwicklung",IF(N1566&gt;=2,"Gefährdet","Abwanderung")))))))</f>
        <v/>
      </c>
    </row>
    <row r="1567" spans="2:15" ht="14.25" customHeight="1" x14ac:dyDescent="0.35">
      <c r="B1567" s="37" t="str">
        <f>IF(Kundendaten!C1568="","",Kundendaten!B1568)</f>
        <v/>
      </c>
      <c r="C1567" s="38" t="str">
        <f>IF(Kundendaten!C1568="","",IF(Kundendaten!C1568="","",Kundendaten!C1568))</f>
        <v/>
      </c>
      <c r="D1567" s="38" t="str">
        <f>IF(Kundendaten!C1568="","",IF(Kundendaten!D1568="","",Kundendaten!D1568))</f>
        <v/>
      </c>
      <c r="E1567" s="38" t="str">
        <f>IF(Kundendaten!C1568="","",IF(Kundendaten!E1568="","",Kundendaten!E1568))</f>
        <v/>
      </c>
      <c r="F1567" s="38" t="str">
        <f>IF(Kundendaten!C1568="","",IF(Kundendaten!F1568="","",Kundendaten!F1568))</f>
        <v/>
      </c>
      <c r="G1567" s="37" t="str">
        <f>IF(Kundendaten!C1568="","",IF(Kundendaten!G1568="","",Kundendaten!G1568))</f>
        <v/>
      </c>
      <c r="H1567" s="38" t="str">
        <f>IF(Kundendaten!C1568="","",IF(Kundendaten!H1568="","",Kundendaten!H1568))</f>
        <v/>
      </c>
      <c r="I1567" s="37" t="str">
        <f>IF(Kundendaten!C1568="","",IF(Kundendaten!I1568="","",IF(OR(UPPER(Kundendaten!I1568)="D",UPPER(Kundendaten!I1568)="DE",UPPER(Kundendaten!I1568)="DEU",UPPER(Kundendaten!I1568)="DEUTSCHLAND",UPPER(Kundendaten!I1568)="GERMANY",UPPER(Kundendaten!I1568)="GER"),"",IFERROR(UPPER(VLOOKUP(UPPER(Kundendaten!I1568),Laendercodes!$A:$B,2,FALSE())),UPPER(Kundendaten!I1568)))))</f>
        <v/>
      </c>
      <c r="J1567" s="59" t="str">
        <f>IF(Kundendaten!C1568="","",Einstellungen!$C$9-Kundendaten!J1568)</f>
        <v/>
      </c>
      <c r="K1567" s="37" t="str">
        <f>IF(Kundendaten!C1568="","",IF(J1567&lt;0,-1,IF(J1567&gt;Einstellungen!$C$11,0,IF(J1567&lt;=Einstellungen!$D$15,5,IF(J1567&lt;=Einstellungen!$D$16,4,IF(J1567&lt;=Einstellungen!$D$17,3,IF(J1567&lt;=Einstellungen!$D$18,2,1)))))))</f>
        <v/>
      </c>
      <c r="L1567" s="37" t="str">
        <f>IF(Kundendaten!C1568="","",IF(J1567&lt;0,-1,IF(J1567&gt;Einstellungen!$C$11,0,IF(Kundendaten!K1568&gt;=Einstellungen!$C$24,5,IF(Kundendaten!K1568&gt;=Einstellungen!$C$25,4,IF(Kundendaten!K1568&gt;=Einstellungen!$C$26,3,IF(Kundendaten!K1568&gt;=Einstellungen!$C$27,2,1)))))))</f>
        <v/>
      </c>
      <c r="M1567" s="37" t="str">
        <f>IF(Kundendaten!C1568="","",IF(J1567&lt;0,-1,IF(J1567&gt;Einstellungen!$C$11,0,IF(Kundendaten!L1568&gt;=Einstellungen!$C$32,5,IF(Kundendaten!L1568&gt;=Einstellungen!$C$33,4,IF(Kundendaten!L1568&gt;=Einstellungen!$C$34,3,IF(Kundendaten!L1568&gt;=Einstellungen!$C$35,2,1)))))))</f>
        <v/>
      </c>
      <c r="N1567" s="37" t="str">
        <f>IF(Kundendaten!C1568="","",IF(K1567=-1,"",IF(K1567=0,0,IF(SUM(Einstellungen!$G$15,Einstellungen!$G$24,Einstellungen!$G$32)&lt;&gt;100,"—",ROUND((K1567*Einstellungen!$G$15+L1567*Einstellungen!$G$24+M1567*Einstellungen!$G$32)/100,1)))))</f>
        <v/>
      </c>
      <c r="O1567" s="37" t="str">
        <f>IF(Kundendaten!C1568="","",IF(K1567=-1,"⚠ Datenfehler",IF(K1567=0,"Inaktiv",IF(SUM(Einstellungen!$G$15,Einstellungen!$G$24,Einstellungen!$G$32)&lt;&gt;100,"—",IF(N1567&gt;=4,"Champion",IF(N1567&gt;=3,"Entwicklung",IF(N1567&gt;=2,"Gefährdet","Abwanderung")))))))</f>
        <v/>
      </c>
    </row>
    <row r="1568" spans="2:15" ht="14.25" customHeight="1" x14ac:dyDescent="0.35">
      <c r="B1568" s="37" t="str">
        <f>IF(Kundendaten!C1569="","",Kundendaten!B1569)</f>
        <v/>
      </c>
      <c r="C1568" s="38" t="str">
        <f>IF(Kundendaten!C1569="","",IF(Kundendaten!C1569="","",Kundendaten!C1569))</f>
        <v/>
      </c>
      <c r="D1568" s="38" t="str">
        <f>IF(Kundendaten!C1569="","",IF(Kundendaten!D1569="","",Kundendaten!D1569))</f>
        <v/>
      </c>
      <c r="E1568" s="38" t="str">
        <f>IF(Kundendaten!C1569="","",IF(Kundendaten!E1569="","",Kundendaten!E1569))</f>
        <v/>
      </c>
      <c r="F1568" s="38" t="str">
        <f>IF(Kundendaten!C1569="","",IF(Kundendaten!F1569="","",Kundendaten!F1569))</f>
        <v/>
      </c>
      <c r="G1568" s="37" t="str">
        <f>IF(Kundendaten!C1569="","",IF(Kundendaten!G1569="","",Kundendaten!G1569))</f>
        <v/>
      </c>
      <c r="H1568" s="38" t="str">
        <f>IF(Kundendaten!C1569="","",IF(Kundendaten!H1569="","",Kundendaten!H1569))</f>
        <v/>
      </c>
      <c r="I1568" s="37" t="str">
        <f>IF(Kundendaten!C1569="","",IF(Kundendaten!I1569="","",IF(OR(UPPER(Kundendaten!I1569)="D",UPPER(Kundendaten!I1569)="DE",UPPER(Kundendaten!I1569)="DEU",UPPER(Kundendaten!I1569)="DEUTSCHLAND",UPPER(Kundendaten!I1569)="GERMANY",UPPER(Kundendaten!I1569)="GER"),"",IFERROR(UPPER(VLOOKUP(UPPER(Kundendaten!I1569),Laendercodes!$A:$B,2,FALSE())),UPPER(Kundendaten!I1569)))))</f>
        <v/>
      </c>
      <c r="J1568" s="59" t="str">
        <f>IF(Kundendaten!C1569="","",Einstellungen!$C$9-Kundendaten!J1569)</f>
        <v/>
      </c>
      <c r="K1568" s="37" t="str">
        <f>IF(Kundendaten!C1569="","",IF(J1568&lt;0,-1,IF(J1568&gt;Einstellungen!$C$11,0,IF(J1568&lt;=Einstellungen!$D$15,5,IF(J1568&lt;=Einstellungen!$D$16,4,IF(J1568&lt;=Einstellungen!$D$17,3,IF(J1568&lt;=Einstellungen!$D$18,2,1)))))))</f>
        <v/>
      </c>
      <c r="L1568" s="37" t="str">
        <f>IF(Kundendaten!C1569="","",IF(J1568&lt;0,-1,IF(J1568&gt;Einstellungen!$C$11,0,IF(Kundendaten!K1569&gt;=Einstellungen!$C$24,5,IF(Kundendaten!K1569&gt;=Einstellungen!$C$25,4,IF(Kundendaten!K1569&gt;=Einstellungen!$C$26,3,IF(Kundendaten!K1569&gt;=Einstellungen!$C$27,2,1)))))))</f>
        <v/>
      </c>
      <c r="M1568" s="37" t="str">
        <f>IF(Kundendaten!C1569="","",IF(J1568&lt;0,-1,IF(J1568&gt;Einstellungen!$C$11,0,IF(Kundendaten!L1569&gt;=Einstellungen!$C$32,5,IF(Kundendaten!L1569&gt;=Einstellungen!$C$33,4,IF(Kundendaten!L1569&gt;=Einstellungen!$C$34,3,IF(Kundendaten!L1569&gt;=Einstellungen!$C$35,2,1)))))))</f>
        <v/>
      </c>
      <c r="N1568" s="37" t="str">
        <f>IF(Kundendaten!C1569="","",IF(K1568=-1,"",IF(K1568=0,0,IF(SUM(Einstellungen!$G$15,Einstellungen!$G$24,Einstellungen!$G$32)&lt;&gt;100,"—",ROUND((K1568*Einstellungen!$G$15+L1568*Einstellungen!$G$24+M1568*Einstellungen!$G$32)/100,1)))))</f>
        <v/>
      </c>
      <c r="O1568" s="37" t="str">
        <f>IF(Kundendaten!C1569="","",IF(K1568=-1,"⚠ Datenfehler",IF(K1568=0,"Inaktiv",IF(SUM(Einstellungen!$G$15,Einstellungen!$G$24,Einstellungen!$G$32)&lt;&gt;100,"—",IF(N1568&gt;=4,"Champion",IF(N1568&gt;=3,"Entwicklung",IF(N1568&gt;=2,"Gefährdet","Abwanderung")))))))</f>
        <v/>
      </c>
    </row>
    <row r="1569" spans="2:15" ht="14.25" customHeight="1" x14ac:dyDescent="0.35">
      <c r="B1569" s="37" t="str">
        <f>IF(Kundendaten!C1570="","",Kundendaten!B1570)</f>
        <v/>
      </c>
      <c r="C1569" s="38" t="str">
        <f>IF(Kundendaten!C1570="","",IF(Kundendaten!C1570="","",Kundendaten!C1570))</f>
        <v/>
      </c>
      <c r="D1569" s="38" t="str">
        <f>IF(Kundendaten!C1570="","",IF(Kundendaten!D1570="","",Kundendaten!D1570))</f>
        <v/>
      </c>
      <c r="E1569" s="38" t="str">
        <f>IF(Kundendaten!C1570="","",IF(Kundendaten!E1570="","",Kundendaten!E1570))</f>
        <v/>
      </c>
      <c r="F1569" s="38" t="str">
        <f>IF(Kundendaten!C1570="","",IF(Kundendaten!F1570="","",Kundendaten!F1570))</f>
        <v/>
      </c>
      <c r="G1569" s="37" t="str">
        <f>IF(Kundendaten!C1570="","",IF(Kundendaten!G1570="","",Kundendaten!G1570))</f>
        <v/>
      </c>
      <c r="H1569" s="38" t="str">
        <f>IF(Kundendaten!C1570="","",IF(Kundendaten!H1570="","",Kundendaten!H1570))</f>
        <v/>
      </c>
      <c r="I1569" s="37" t="str">
        <f>IF(Kundendaten!C1570="","",IF(Kundendaten!I1570="","",IF(OR(UPPER(Kundendaten!I1570)="D",UPPER(Kundendaten!I1570)="DE",UPPER(Kundendaten!I1570)="DEU",UPPER(Kundendaten!I1570)="DEUTSCHLAND",UPPER(Kundendaten!I1570)="GERMANY",UPPER(Kundendaten!I1570)="GER"),"",IFERROR(UPPER(VLOOKUP(UPPER(Kundendaten!I1570),Laendercodes!$A:$B,2,FALSE())),UPPER(Kundendaten!I1570)))))</f>
        <v/>
      </c>
      <c r="J1569" s="59" t="str">
        <f>IF(Kundendaten!C1570="","",Einstellungen!$C$9-Kundendaten!J1570)</f>
        <v/>
      </c>
      <c r="K1569" s="37" t="str">
        <f>IF(Kundendaten!C1570="","",IF(J1569&lt;0,-1,IF(J1569&gt;Einstellungen!$C$11,0,IF(J1569&lt;=Einstellungen!$D$15,5,IF(J1569&lt;=Einstellungen!$D$16,4,IF(J1569&lt;=Einstellungen!$D$17,3,IF(J1569&lt;=Einstellungen!$D$18,2,1)))))))</f>
        <v/>
      </c>
      <c r="L1569" s="37" t="str">
        <f>IF(Kundendaten!C1570="","",IF(J1569&lt;0,-1,IF(J1569&gt;Einstellungen!$C$11,0,IF(Kundendaten!K1570&gt;=Einstellungen!$C$24,5,IF(Kundendaten!K1570&gt;=Einstellungen!$C$25,4,IF(Kundendaten!K1570&gt;=Einstellungen!$C$26,3,IF(Kundendaten!K1570&gt;=Einstellungen!$C$27,2,1)))))))</f>
        <v/>
      </c>
      <c r="M1569" s="37" t="str">
        <f>IF(Kundendaten!C1570="","",IF(J1569&lt;0,-1,IF(J1569&gt;Einstellungen!$C$11,0,IF(Kundendaten!L1570&gt;=Einstellungen!$C$32,5,IF(Kundendaten!L1570&gt;=Einstellungen!$C$33,4,IF(Kundendaten!L1570&gt;=Einstellungen!$C$34,3,IF(Kundendaten!L1570&gt;=Einstellungen!$C$35,2,1)))))))</f>
        <v/>
      </c>
      <c r="N1569" s="37" t="str">
        <f>IF(Kundendaten!C1570="","",IF(K1569=-1,"",IF(K1569=0,0,IF(SUM(Einstellungen!$G$15,Einstellungen!$G$24,Einstellungen!$G$32)&lt;&gt;100,"—",ROUND((K1569*Einstellungen!$G$15+L1569*Einstellungen!$G$24+M1569*Einstellungen!$G$32)/100,1)))))</f>
        <v/>
      </c>
      <c r="O1569" s="37" t="str">
        <f>IF(Kundendaten!C1570="","",IF(K1569=-1,"⚠ Datenfehler",IF(K1569=0,"Inaktiv",IF(SUM(Einstellungen!$G$15,Einstellungen!$G$24,Einstellungen!$G$32)&lt;&gt;100,"—",IF(N1569&gt;=4,"Champion",IF(N1569&gt;=3,"Entwicklung",IF(N1569&gt;=2,"Gefährdet","Abwanderung")))))))</f>
        <v/>
      </c>
    </row>
    <row r="1570" spans="2:15" ht="14.25" customHeight="1" x14ac:dyDescent="0.35">
      <c r="B1570" s="37" t="str">
        <f>IF(Kundendaten!C1571="","",Kundendaten!B1571)</f>
        <v/>
      </c>
      <c r="C1570" s="38" t="str">
        <f>IF(Kundendaten!C1571="","",IF(Kundendaten!C1571="","",Kundendaten!C1571))</f>
        <v/>
      </c>
      <c r="D1570" s="38" t="str">
        <f>IF(Kundendaten!C1571="","",IF(Kundendaten!D1571="","",Kundendaten!D1571))</f>
        <v/>
      </c>
      <c r="E1570" s="38" t="str">
        <f>IF(Kundendaten!C1571="","",IF(Kundendaten!E1571="","",Kundendaten!E1571))</f>
        <v/>
      </c>
      <c r="F1570" s="38" t="str">
        <f>IF(Kundendaten!C1571="","",IF(Kundendaten!F1571="","",Kundendaten!F1571))</f>
        <v/>
      </c>
      <c r="G1570" s="37" t="str">
        <f>IF(Kundendaten!C1571="","",IF(Kundendaten!G1571="","",Kundendaten!G1571))</f>
        <v/>
      </c>
      <c r="H1570" s="38" t="str">
        <f>IF(Kundendaten!C1571="","",IF(Kundendaten!H1571="","",Kundendaten!H1571))</f>
        <v/>
      </c>
      <c r="I1570" s="37" t="str">
        <f>IF(Kundendaten!C1571="","",IF(Kundendaten!I1571="","",IF(OR(UPPER(Kundendaten!I1571)="D",UPPER(Kundendaten!I1571)="DE",UPPER(Kundendaten!I1571)="DEU",UPPER(Kundendaten!I1571)="DEUTSCHLAND",UPPER(Kundendaten!I1571)="GERMANY",UPPER(Kundendaten!I1571)="GER"),"",IFERROR(UPPER(VLOOKUP(UPPER(Kundendaten!I1571),Laendercodes!$A:$B,2,FALSE())),UPPER(Kundendaten!I1571)))))</f>
        <v/>
      </c>
      <c r="J1570" s="59" t="str">
        <f>IF(Kundendaten!C1571="","",Einstellungen!$C$9-Kundendaten!J1571)</f>
        <v/>
      </c>
      <c r="K1570" s="37" t="str">
        <f>IF(Kundendaten!C1571="","",IF(J1570&lt;0,-1,IF(J1570&gt;Einstellungen!$C$11,0,IF(J1570&lt;=Einstellungen!$D$15,5,IF(J1570&lt;=Einstellungen!$D$16,4,IF(J1570&lt;=Einstellungen!$D$17,3,IF(J1570&lt;=Einstellungen!$D$18,2,1)))))))</f>
        <v/>
      </c>
      <c r="L1570" s="37" t="str">
        <f>IF(Kundendaten!C1571="","",IF(J1570&lt;0,-1,IF(J1570&gt;Einstellungen!$C$11,0,IF(Kundendaten!K1571&gt;=Einstellungen!$C$24,5,IF(Kundendaten!K1571&gt;=Einstellungen!$C$25,4,IF(Kundendaten!K1571&gt;=Einstellungen!$C$26,3,IF(Kundendaten!K1571&gt;=Einstellungen!$C$27,2,1)))))))</f>
        <v/>
      </c>
      <c r="M1570" s="37" t="str">
        <f>IF(Kundendaten!C1571="","",IF(J1570&lt;0,-1,IF(J1570&gt;Einstellungen!$C$11,0,IF(Kundendaten!L1571&gt;=Einstellungen!$C$32,5,IF(Kundendaten!L1571&gt;=Einstellungen!$C$33,4,IF(Kundendaten!L1571&gt;=Einstellungen!$C$34,3,IF(Kundendaten!L1571&gt;=Einstellungen!$C$35,2,1)))))))</f>
        <v/>
      </c>
      <c r="N1570" s="37" t="str">
        <f>IF(Kundendaten!C1571="","",IF(K1570=-1,"",IF(K1570=0,0,IF(SUM(Einstellungen!$G$15,Einstellungen!$G$24,Einstellungen!$G$32)&lt;&gt;100,"—",ROUND((K1570*Einstellungen!$G$15+L1570*Einstellungen!$G$24+M1570*Einstellungen!$G$32)/100,1)))))</f>
        <v/>
      </c>
      <c r="O1570" s="37" t="str">
        <f>IF(Kundendaten!C1571="","",IF(K1570=-1,"⚠ Datenfehler",IF(K1570=0,"Inaktiv",IF(SUM(Einstellungen!$G$15,Einstellungen!$G$24,Einstellungen!$G$32)&lt;&gt;100,"—",IF(N1570&gt;=4,"Champion",IF(N1570&gt;=3,"Entwicklung",IF(N1570&gt;=2,"Gefährdet","Abwanderung")))))))</f>
        <v/>
      </c>
    </row>
    <row r="1571" spans="2:15" ht="14.25" customHeight="1" x14ac:dyDescent="0.35">
      <c r="B1571" s="37" t="str">
        <f>IF(Kundendaten!C1572="","",Kundendaten!B1572)</f>
        <v/>
      </c>
      <c r="C1571" s="38" t="str">
        <f>IF(Kundendaten!C1572="","",IF(Kundendaten!C1572="","",Kundendaten!C1572))</f>
        <v/>
      </c>
      <c r="D1571" s="38" t="str">
        <f>IF(Kundendaten!C1572="","",IF(Kundendaten!D1572="","",Kundendaten!D1572))</f>
        <v/>
      </c>
      <c r="E1571" s="38" t="str">
        <f>IF(Kundendaten!C1572="","",IF(Kundendaten!E1572="","",Kundendaten!E1572))</f>
        <v/>
      </c>
      <c r="F1571" s="38" t="str">
        <f>IF(Kundendaten!C1572="","",IF(Kundendaten!F1572="","",Kundendaten!F1572))</f>
        <v/>
      </c>
      <c r="G1571" s="37" t="str">
        <f>IF(Kundendaten!C1572="","",IF(Kundendaten!G1572="","",Kundendaten!G1572))</f>
        <v/>
      </c>
      <c r="H1571" s="38" t="str">
        <f>IF(Kundendaten!C1572="","",IF(Kundendaten!H1572="","",Kundendaten!H1572))</f>
        <v/>
      </c>
      <c r="I1571" s="37" t="str">
        <f>IF(Kundendaten!C1572="","",IF(Kundendaten!I1572="","",IF(OR(UPPER(Kundendaten!I1572)="D",UPPER(Kundendaten!I1572)="DE",UPPER(Kundendaten!I1572)="DEU",UPPER(Kundendaten!I1572)="DEUTSCHLAND",UPPER(Kundendaten!I1572)="GERMANY",UPPER(Kundendaten!I1572)="GER"),"",IFERROR(UPPER(VLOOKUP(UPPER(Kundendaten!I1572),Laendercodes!$A:$B,2,FALSE())),UPPER(Kundendaten!I1572)))))</f>
        <v/>
      </c>
      <c r="J1571" s="59" t="str">
        <f>IF(Kundendaten!C1572="","",Einstellungen!$C$9-Kundendaten!J1572)</f>
        <v/>
      </c>
      <c r="K1571" s="37" t="str">
        <f>IF(Kundendaten!C1572="","",IF(J1571&lt;0,-1,IF(J1571&gt;Einstellungen!$C$11,0,IF(J1571&lt;=Einstellungen!$D$15,5,IF(J1571&lt;=Einstellungen!$D$16,4,IF(J1571&lt;=Einstellungen!$D$17,3,IF(J1571&lt;=Einstellungen!$D$18,2,1)))))))</f>
        <v/>
      </c>
      <c r="L1571" s="37" t="str">
        <f>IF(Kundendaten!C1572="","",IF(J1571&lt;0,-1,IF(J1571&gt;Einstellungen!$C$11,0,IF(Kundendaten!K1572&gt;=Einstellungen!$C$24,5,IF(Kundendaten!K1572&gt;=Einstellungen!$C$25,4,IF(Kundendaten!K1572&gt;=Einstellungen!$C$26,3,IF(Kundendaten!K1572&gt;=Einstellungen!$C$27,2,1)))))))</f>
        <v/>
      </c>
      <c r="M1571" s="37" t="str">
        <f>IF(Kundendaten!C1572="","",IF(J1571&lt;0,-1,IF(J1571&gt;Einstellungen!$C$11,0,IF(Kundendaten!L1572&gt;=Einstellungen!$C$32,5,IF(Kundendaten!L1572&gt;=Einstellungen!$C$33,4,IF(Kundendaten!L1572&gt;=Einstellungen!$C$34,3,IF(Kundendaten!L1572&gt;=Einstellungen!$C$35,2,1)))))))</f>
        <v/>
      </c>
      <c r="N1571" s="37" t="str">
        <f>IF(Kundendaten!C1572="","",IF(K1571=-1,"",IF(K1571=0,0,IF(SUM(Einstellungen!$G$15,Einstellungen!$G$24,Einstellungen!$G$32)&lt;&gt;100,"—",ROUND((K1571*Einstellungen!$G$15+L1571*Einstellungen!$G$24+M1571*Einstellungen!$G$32)/100,1)))))</f>
        <v/>
      </c>
      <c r="O1571" s="37" t="str">
        <f>IF(Kundendaten!C1572="","",IF(K1571=-1,"⚠ Datenfehler",IF(K1571=0,"Inaktiv",IF(SUM(Einstellungen!$G$15,Einstellungen!$G$24,Einstellungen!$G$32)&lt;&gt;100,"—",IF(N1571&gt;=4,"Champion",IF(N1571&gt;=3,"Entwicklung",IF(N1571&gt;=2,"Gefährdet","Abwanderung")))))))</f>
        <v/>
      </c>
    </row>
    <row r="1572" spans="2:15" ht="14.25" customHeight="1" x14ac:dyDescent="0.35">
      <c r="B1572" s="37" t="str">
        <f>IF(Kundendaten!C1573="","",Kundendaten!B1573)</f>
        <v/>
      </c>
      <c r="C1572" s="38" t="str">
        <f>IF(Kundendaten!C1573="","",IF(Kundendaten!C1573="","",Kundendaten!C1573))</f>
        <v/>
      </c>
      <c r="D1572" s="38" t="str">
        <f>IF(Kundendaten!C1573="","",IF(Kundendaten!D1573="","",Kundendaten!D1573))</f>
        <v/>
      </c>
      <c r="E1572" s="38" t="str">
        <f>IF(Kundendaten!C1573="","",IF(Kundendaten!E1573="","",Kundendaten!E1573))</f>
        <v/>
      </c>
      <c r="F1572" s="38" t="str">
        <f>IF(Kundendaten!C1573="","",IF(Kundendaten!F1573="","",Kundendaten!F1573))</f>
        <v/>
      </c>
      <c r="G1572" s="37" t="str">
        <f>IF(Kundendaten!C1573="","",IF(Kundendaten!G1573="","",Kundendaten!G1573))</f>
        <v/>
      </c>
      <c r="H1572" s="38" t="str">
        <f>IF(Kundendaten!C1573="","",IF(Kundendaten!H1573="","",Kundendaten!H1573))</f>
        <v/>
      </c>
      <c r="I1572" s="37" t="str">
        <f>IF(Kundendaten!C1573="","",IF(Kundendaten!I1573="","",IF(OR(UPPER(Kundendaten!I1573)="D",UPPER(Kundendaten!I1573)="DE",UPPER(Kundendaten!I1573)="DEU",UPPER(Kundendaten!I1573)="DEUTSCHLAND",UPPER(Kundendaten!I1573)="GERMANY",UPPER(Kundendaten!I1573)="GER"),"",IFERROR(UPPER(VLOOKUP(UPPER(Kundendaten!I1573),Laendercodes!$A:$B,2,FALSE())),UPPER(Kundendaten!I1573)))))</f>
        <v/>
      </c>
      <c r="J1572" s="59" t="str">
        <f>IF(Kundendaten!C1573="","",Einstellungen!$C$9-Kundendaten!J1573)</f>
        <v/>
      </c>
      <c r="K1572" s="37" t="str">
        <f>IF(Kundendaten!C1573="","",IF(J1572&lt;0,-1,IF(J1572&gt;Einstellungen!$C$11,0,IF(J1572&lt;=Einstellungen!$D$15,5,IF(J1572&lt;=Einstellungen!$D$16,4,IF(J1572&lt;=Einstellungen!$D$17,3,IF(J1572&lt;=Einstellungen!$D$18,2,1)))))))</f>
        <v/>
      </c>
      <c r="L1572" s="37" t="str">
        <f>IF(Kundendaten!C1573="","",IF(J1572&lt;0,-1,IF(J1572&gt;Einstellungen!$C$11,0,IF(Kundendaten!K1573&gt;=Einstellungen!$C$24,5,IF(Kundendaten!K1573&gt;=Einstellungen!$C$25,4,IF(Kundendaten!K1573&gt;=Einstellungen!$C$26,3,IF(Kundendaten!K1573&gt;=Einstellungen!$C$27,2,1)))))))</f>
        <v/>
      </c>
      <c r="M1572" s="37" t="str">
        <f>IF(Kundendaten!C1573="","",IF(J1572&lt;0,-1,IF(J1572&gt;Einstellungen!$C$11,0,IF(Kundendaten!L1573&gt;=Einstellungen!$C$32,5,IF(Kundendaten!L1573&gt;=Einstellungen!$C$33,4,IF(Kundendaten!L1573&gt;=Einstellungen!$C$34,3,IF(Kundendaten!L1573&gt;=Einstellungen!$C$35,2,1)))))))</f>
        <v/>
      </c>
      <c r="N1572" s="37" t="str">
        <f>IF(Kundendaten!C1573="","",IF(K1572=-1,"",IF(K1572=0,0,IF(SUM(Einstellungen!$G$15,Einstellungen!$G$24,Einstellungen!$G$32)&lt;&gt;100,"—",ROUND((K1572*Einstellungen!$G$15+L1572*Einstellungen!$G$24+M1572*Einstellungen!$G$32)/100,1)))))</f>
        <v/>
      </c>
      <c r="O1572" s="37" t="str">
        <f>IF(Kundendaten!C1573="","",IF(K1572=-1,"⚠ Datenfehler",IF(K1572=0,"Inaktiv",IF(SUM(Einstellungen!$G$15,Einstellungen!$G$24,Einstellungen!$G$32)&lt;&gt;100,"—",IF(N1572&gt;=4,"Champion",IF(N1572&gt;=3,"Entwicklung",IF(N1572&gt;=2,"Gefährdet","Abwanderung")))))))</f>
        <v/>
      </c>
    </row>
    <row r="1573" spans="2:15" ht="14.25" customHeight="1" x14ac:dyDescent="0.35">
      <c r="B1573" s="37" t="str">
        <f>IF(Kundendaten!C1574="","",Kundendaten!B1574)</f>
        <v/>
      </c>
      <c r="C1573" s="38" t="str">
        <f>IF(Kundendaten!C1574="","",IF(Kundendaten!C1574="","",Kundendaten!C1574))</f>
        <v/>
      </c>
      <c r="D1573" s="38" t="str">
        <f>IF(Kundendaten!C1574="","",IF(Kundendaten!D1574="","",Kundendaten!D1574))</f>
        <v/>
      </c>
      <c r="E1573" s="38" t="str">
        <f>IF(Kundendaten!C1574="","",IF(Kundendaten!E1574="","",Kundendaten!E1574))</f>
        <v/>
      </c>
      <c r="F1573" s="38" t="str">
        <f>IF(Kundendaten!C1574="","",IF(Kundendaten!F1574="","",Kundendaten!F1574))</f>
        <v/>
      </c>
      <c r="G1573" s="37" t="str">
        <f>IF(Kundendaten!C1574="","",IF(Kundendaten!G1574="","",Kundendaten!G1574))</f>
        <v/>
      </c>
      <c r="H1573" s="38" t="str">
        <f>IF(Kundendaten!C1574="","",IF(Kundendaten!H1574="","",Kundendaten!H1574))</f>
        <v/>
      </c>
      <c r="I1573" s="37" t="str">
        <f>IF(Kundendaten!C1574="","",IF(Kundendaten!I1574="","",IF(OR(UPPER(Kundendaten!I1574)="D",UPPER(Kundendaten!I1574)="DE",UPPER(Kundendaten!I1574)="DEU",UPPER(Kundendaten!I1574)="DEUTSCHLAND",UPPER(Kundendaten!I1574)="GERMANY",UPPER(Kundendaten!I1574)="GER"),"",IFERROR(UPPER(VLOOKUP(UPPER(Kundendaten!I1574),Laendercodes!$A:$B,2,FALSE())),UPPER(Kundendaten!I1574)))))</f>
        <v/>
      </c>
      <c r="J1573" s="59" t="str">
        <f>IF(Kundendaten!C1574="","",Einstellungen!$C$9-Kundendaten!J1574)</f>
        <v/>
      </c>
      <c r="K1573" s="37" t="str">
        <f>IF(Kundendaten!C1574="","",IF(J1573&lt;0,-1,IF(J1573&gt;Einstellungen!$C$11,0,IF(J1573&lt;=Einstellungen!$D$15,5,IF(J1573&lt;=Einstellungen!$D$16,4,IF(J1573&lt;=Einstellungen!$D$17,3,IF(J1573&lt;=Einstellungen!$D$18,2,1)))))))</f>
        <v/>
      </c>
      <c r="L1573" s="37" t="str">
        <f>IF(Kundendaten!C1574="","",IF(J1573&lt;0,-1,IF(J1573&gt;Einstellungen!$C$11,0,IF(Kundendaten!K1574&gt;=Einstellungen!$C$24,5,IF(Kundendaten!K1574&gt;=Einstellungen!$C$25,4,IF(Kundendaten!K1574&gt;=Einstellungen!$C$26,3,IF(Kundendaten!K1574&gt;=Einstellungen!$C$27,2,1)))))))</f>
        <v/>
      </c>
      <c r="M1573" s="37" t="str">
        <f>IF(Kundendaten!C1574="","",IF(J1573&lt;0,-1,IF(J1573&gt;Einstellungen!$C$11,0,IF(Kundendaten!L1574&gt;=Einstellungen!$C$32,5,IF(Kundendaten!L1574&gt;=Einstellungen!$C$33,4,IF(Kundendaten!L1574&gt;=Einstellungen!$C$34,3,IF(Kundendaten!L1574&gt;=Einstellungen!$C$35,2,1)))))))</f>
        <v/>
      </c>
      <c r="N1573" s="37" t="str">
        <f>IF(Kundendaten!C1574="","",IF(K1573=-1,"",IF(K1573=0,0,IF(SUM(Einstellungen!$G$15,Einstellungen!$G$24,Einstellungen!$G$32)&lt;&gt;100,"—",ROUND((K1573*Einstellungen!$G$15+L1573*Einstellungen!$G$24+M1573*Einstellungen!$G$32)/100,1)))))</f>
        <v/>
      </c>
      <c r="O1573" s="37" t="str">
        <f>IF(Kundendaten!C1574="","",IF(K1573=-1,"⚠ Datenfehler",IF(K1573=0,"Inaktiv",IF(SUM(Einstellungen!$G$15,Einstellungen!$G$24,Einstellungen!$G$32)&lt;&gt;100,"—",IF(N1573&gt;=4,"Champion",IF(N1573&gt;=3,"Entwicklung",IF(N1573&gt;=2,"Gefährdet","Abwanderung")))))))</f>
        <v/>
      </c>
    </row>
    <row r="1574" spans="2:15" ht="14.25" customHeight="1" x14ac:dyDescent="0.35">
      <c r="B1574" s="37" t="str">
        <f>IF(Kundendaten!C1575="","",Kundendaten!B1575)</f>
        <v/>
      </c>
      <c r="C1574" s="38" t="str">
        <f>IF(Kundendaten!C1575="","",IF(Kundendaten!C1575="","",Kundendaten!C1575))</f>
        <v/>
      </c>
      <c r="D1574" s="38" t="str">
        <f>IF(Kundendaten!C1575="","",IF(Kundendaten!D1575="","",Kundendaten!D1575))</f>
        <v/>
      </c>
      <c r="E1574" s="38" t="str">
        <f>IF(Kundendaten!C1575="","",IF(Kundendaten!E1575="","",Kundendaten!E1575))</f>
        <v/>
      </c>
      <c r="F1574" s="38" t="str">
        <f>IF(Kundendaten!C1575="","",IF(Kundendaten!F1575="","",Kundendaten!F1575))</f>
        <v/>
      </c>
      <c r="G1574" s="37" t="str">
        <f>IF(Kundendaten!C1575="","",IF(Kundendaten!G1575="","",Kundendaten!G1575))</f>
        <v/>
      </c>
      <c r="H1574" s="38" t="str">
        <f>IF(Kundendaten!C1575="","",IF(Kundendaten!H1575="","",Kundendaten!H1575))</f>
        <v/>
      </c>
      <c r="I1574" s="37" t="str">
        <f>IF(Kundendaten!C1575="","",IF(Kundendaten!I1575="","",IF(OR(UPPER(Kundendaten!I1575)="D",UPPER(Kundendaten!I1575)="DE",UPPER(Kundendaten!I1575)="DEU",UPPER(Kundendaten!I1575)="DEUTSCHLAND",UPPER(Kundendaten!I1575)="GERMANY",UPPER(Kundendaten!I1575)="GER"),"",IFERROR(UPPER(VLOOKUP(UPPER(Kundendaten!I1575),Laendercodes!$A:$B,2,FALSE())),UPPER(Kundendaten!I1575)))))</f>
        <v/>
      </c>
      <c r="J1574" s="59" t="str">
        <f>IF(Kundendaten!C1575="","",Einstellungen!$C$9-Kundendaten!J1575)</f>
        <v/>
      </c>
      <c r="K1574" s="37" t="str">
        <f>IF(Kundendaten!C1575="","",IF(J1574&lt;0,-1,IF(J1574&gt;Einstellungen!$C$11,0,IF(J1574&lt;=Einstellungen!$D$15,5,IF(J1574&lt;=Einstellungen!$D$16,4,IF(J1574&lt;=Einstellungen!$D$17,3,IF(J1574&lt;=Einstellungen!$D$18,2,1)))))))</f>
        <v/>
      </c>
      <c r="L1574" s="37" t="str">
        <f>IF(Kundendaten!C1575="","",IF(J1574&lt;0,-1,IF(J1574&gt;Einstellungen!$C$11,0,IF(Kundendaten!K1575&gt;=Einstellungen!$C$24,5,IF(Kundendaten!K1575&gt;=Einstellungen!$C$25,4,IF(Kundendaten!K1575&gt;=Einstellungen!$C$26,3,IF(Kundendaten!K1575&gt;=Einstellungen!$C$27,2,1)))))))</f>
        <v/>
      </c>
      <c r="M1574" s="37" t="str">
        <f>IF(Kundendaten!C1575="","",IF(J1574&lt;0,-1,IF(J1574&gt;Einstellungen!$C$11,0,IF(Kundendaten!L1575&gt;=Einstellungen!$C$32,5,IF(Kundendaten!L1575&gt;=Einstellungen!$C$33,4,IF(Kundendaten!L1575&gt;=Einstellungen!$C$34,3,IF(Kundendaten!L1575&gt;=Einstellungen!$C$35,2,1)))))))</f>
        <v/>
      </c>
      <c r="N1574" s="37" t="str">
        <f>IF(Kundendaten!C1575="","",IF(K1574=-1,"",IF(K1574=0,0,IF(SUM(Einstellungen!$G$15,Einstellungen!$G$24,Einstellungen!$G$32)&lt;&gt;100,"—",ROUND((K1574*Einstellungen!$G$15+L1574*Einstellungen!$G$24+M1574*Einstellungen!$G$32)/100,1)))))</f>
        <v/>
      </c>
      <c r="O1574" s="37" t="str">
        <f>IF(Kundendaten!C1575="","",IF(K1574=-1,"⚠ Datenfehler",IF(K1574=0,"Inaktiv",IF(SUM(Einstellungen!$G$15,Einstellungen!$G$24,Einstellungen!$G$32)&lt;&gt;100,"—",IF(N1574&gt;=4,"Champion",IF(N1574&gt;=3,"Entwicklung",IF(N1574&gt;=2,"Gefährdet","Abwanderung")))))))</f>
        <v/>
      </c>
    </row>
    <row r="1575" spans="2:15" ht="14.25" customHeight="1" x14ac:dyDescent="0.35">
      <c r="B1575" s="37" t="str">
        <f>IF(Kundendaten!C1576="","",Kundendaten!B1576)</f>
        <v/>
      </c>
      <c r="C1575" s="38" t="str">
        <f>IF(Kundendaten!C1576="","",IF(Kundendaten!C1576="","",Kundendaten!C1576))</f>
        <v/>
      </c>
      <c r="D1575" s="38" t="str">
        <f>IF(Kundendaten!C1576="","",IF(Kundendaten!D1576="","",Kundendaten!D1576))</f>
        <v/>
      </c>
      <c r="E1575" s="38" t="str">
        <f>IF(Kundendaten!C1576="","",IF(Kundendaten!E1576="","",Kundendaten!E1576))</f>
        <v/>
      </c>
      <c r="F1575" s="38" t="str">
        <f>IF(Kundendaten!C1576="","",IF(Kundendaten!F1576="","",Kundendaten!F1576))</f>
        <v/>
      </c>
      <c r="G1575" s="37" t="str">
        <f>IF(Kundendaten!C1576="","",IF(Kundendaten!G1576="","",Kundendaten!G1576))</f>
        <v/>
      </c>
      <c r="H1575" s="38" t="str">
        <f>IF(Kundendaten!C1576="","",IF(Kundendaten!H1576="","",Kundendaten!H1576))</f>
        <v/>
      </c>
      <c r="I1575" s="37" t="str">
        <f>IF(Kundendaten!C1576="","",IF(Kundendaten!I1576="","",IF(OR(UPPER(Kundendaten!I1576)="D",UPPER(Kundendaten!I1576)="DE",UPPER(Kundendaten!I1576)="DEU",UPPER(Kundendaten!I1576)="DEUTSCHLAND",UPPER(Kundendaten!I1576)="GERMANY",UPPER(Kundendaten!I1576)="GER"),"",IFERROR(UPPER(VLOOKUP(UPPER(Kundendaten!I1576),Laendercodes!$A:$B,2,FALSE())),UPPER(Kundendaten!I1576)))))</f>
        <v/>
      </c>
      <c r="J1575" s="59" t="str">
        <f>IF(Kundendaten!C1576="","",Einstellungen!$C$9-Kundendaten!J1576)</f>
        <v/>
      </c>
      <c r="K1575" s="37" t="str">
        <f>IF(Kundendaten!C1576="","",IF(J1575&lt;0,-1,IF(J1575&gt;Einstellungen!$C$11,0,IF(J1575&lt;=Einstellungen!$D$15,5,IF(J1575&lt;=Einstellungen!$D$16,4,IF(J1575&lt;=Einstellungen!$D$17,3,IF(J1575&lt;=Einstellungen!$D$18,2,1)))))))</f>
        <v/>
      </c>
      <c r="L1575" s="37" t="str">
        <f>IF(Kundendaten!C1576="","",IF(J1575&lt;0,-1,IF(J1575&gt;Einstellungen!$C$11,0,IF(Kundendaten!K1576&gt;=Einstellungen!$C$24,5,IF(Kundendaten!K1576&gt;=Einstellungen!$C$25,4,IF(Kundendaten!K1576&gt;=Einstellungen!$C$26,3,IF(Kundendaten!K1576&gt;=Einstellungen!$C$27,2,1)))))))</f>
        <v/>
      </c>
      <c r="M1575" s="37" t="str">
        <f>IF(Kundendaten!C1576="","",IF(J1575&lt;0,-1,IF(J1575&gt;Einstellungen!$C$11,0,IF(Kundendaten!L1576&gt;=Einstellungen!$C$32,5,IF(Kundendaten!L1576&gt;=Einstellungen!$C$33,4,IF(Kundendaten!L1576&gt;=Einstellungen!$C$34,3,IF(Kundendaten!L1576&gt;=Einstellungen!$C$35,2,1)))))))</f>
        <v/>
      </c>
      <c r="N1575" s="37" t="str">
        <f>IF(Kundendaten!C1576="","",IF(K1575=-1,"",IF(K1575=0,0,IF(SUM(Einstellungen!$G$15,Einstellungen!$G$24,Einstellungen!$G$32)&lt;&gt;100,"—",ROUND((K1575*Einstellungen!$G$15+L1575*Einstellungen!$G$24+M1575*Einstellungen!$G$32)/100,1)))))</f>
        <v/>
      </c>
      <c r="O1575" s="37" t="str">
        <f>IF(Kundendaten!C1576="","",IF(K1575=-1,"⚠ Datenfehler",IF(K1575=0,"Inaktiv",IF(SUM(Einstellungen!$G$15,Einstellungen!$G$24,Einstellungen!$G$32)&lt;&gt;100,"—",IF(N1575&gt;=4,"Champion",IF(N1575&gt;=3,"Entwicklung",IF(N1575&gt;=2,"Gefährdet","Abwanderung")))))))</f>
        <v/>
      </c>
    </row>
    <row r="1576" spans="2:15" ht="14.25" customHeight="1" x14ac:dyDescent="0.35">
      <c r="B1576" s="37" t="str">
        <f>IF(Kundendaten!C1577="","",Kundendaten!B1577)</f>
        <v/>
      </c>
      <c r="C1576" s="38" t="str">
        <f>IF(Kundendaten!C1577="","",IF(Kundendaten!C1577="","",Kundendaten!C1577))</f>
        <v/>
      </c>
      <c r="D1576" s="38" t="str">
        <f>IF(Kundendaten!C1577="","",IF(Kundendaten!D1577="","",Kundendaten!D1577))</f>
        <v/>
      </c>
      <c r="E1576" s="38" t="str">
        <f>IF(Kundendaten!C1577="","",IF(Kundendaten!E1577="","",Kundendaten!E1577))</f>
        <v/>
      </c>
      <c r="F1576" s="38" t="str">
        <f>IF(Kundendaten!C1577="","",IF(Kundendaten!F1577="","",Kundendaten!F1577))</f>
        <v/>
      </c>
      <c r="G1576" s="37" t="str">
        <f>IF(Kundendaten!C1577="","",IF(Kundendaten!G1577="","",Kundendaten!G1577))</f>
        <v/>
      </c>
      <c r="H1576" s="38" t="str">
        <f>IF(Kundendaten!C1577="","",IF(Kundendaten!H1577="","",Kundendaten!H1577))</f>
        <v/>
      </c>
      <c r="I1576" s="37" t="str">
        <f>IF(Kundendaten!C1577="","",IF(Kundendaten!I1577="","",IF(OR(UPPER(Kundendaten!I1577)="D",UPPER(Kundendaten!I1577)="DE",UPPER(Kundendaten!I1577)="DEU",UPPER(Kundendaten!I1577)="DEUTSCHLAND",UPPER(Kundendaten!I1577)="GERMANY",UPPER(Kundendaten!I1577)="GER"),"",IFERROR(UPPER(VLOOKUP(UPPER(Kundendaten!I1577),Laendercodes!$A:$B,2,FALSE())),UPPER(Kundendaten!I1577)))))</f>
        <v/>
      </c>
      <c r="J1576" s="59" t="str">
        <f>IF(Kundendaten!C1577="","",Einstellungen!$C$9-Kundendaten!J1577)</f>
        <v/>
      </c>
      <c r="K1576" s="37" t="str">
        <f>IF(Kundendaten!C1577="","",IF(J1576&lt;0,-1,IF(J1576&gt;Einstellungen!$C$11,0,IF(J1576&lt;=Einstellungen!$D$15,5,IF(J1576&lt;=Einstellungen!$D$16,4,IF(J1576&lt;=Einstellungen!$D$17,3,IF(J1576&lt;=Einstellungen!$D$18,2,1)))))))</f>
        <v/>
      </c>
      <c r="L1576" s="37" t="str">
        <f>IF(Kundendaten!C1577="","",IF(J1576&lt;0,-1,IF(J1576&gt;Einstellungen!$C$11,0,IF(Kundendaten!K1577&gt;=Einstellungen!$C$24,5,IF(Kundendaten!K1577&gt;=Einstellungen!$C$25,4,IF(Kundendaten!K1577&gt;=Einstellungen!$C$26,3,IF(Kundendaten!K1577&gt;=Einstellungen!$C$27,2,1)))))))</f>
        <v/>
      </c>
      <c r="M1576" s="37" t="str">
        <f>IF(Kundendaten!C1577="","",IF(J1576&lt;0,-1,IF(J1576&gt;Einstellungen!$C$11,0,IF(Kundendaten!L1577&gt;=Einstellungen!$C$32,5,IF(Kundendaten!L1577&gt;=Einstellungen!$C$33,4,IF(Kundendaten!L1577&gt;=Einstellungen!$C$34,3,IF(Kundendaten!L1577&gt;=Einstellungen!$C$35,2,1)))))))</f>
        <v/>
      </c>
      <c r="N1576" s="37" t="str">
        <f>IF(Kundendaten!C1577="","",IF(K1576=-1,"",IF(K1576=0,0,IF(SUM(Einstellungen!$G$15,Einstellungen!$G$24,Einstellungen!$G$32)&lt;&gt;100,"—",ROUND((K1576*Einstellungen!$G$15+L1576*Einstellungen!$G$24+M1576*Einstellungen!$G$32)/100,1)))))</f>
        <v/>
      </c>
      <c r="O1576" s="37" t="str">
        <f>IF(Kundendaten!C1577="","",IF(K1576=-1,"⚠ Datenfehler",IF(K1576=0,"Inaktiv",IF(SUM(Einstellungen!$G$15,Einstellungen!$G$24,Einstellungen!$G$32)&lt;&gt;100,"—",IF(N1576&gt;=4,"Champion",IF(N1576&gt;=3,"Entwicklung",IF(N1576&gt;=2,"Gefährdet","Abwanderung")))))))</f>
        <v/>
      </c>
    </row>
    <row r="1577" spans="2:15" ht="14.25" customHeight="1" x14ac:dyDescent="0.35">
      <c r="B1577" s="37" t="str">
        <f>IF(Kundendaten!C1578="","",Kundendaten!B1578)</f>
        <v/>
      </c>
      <c r="C1577" s="38" t="str">
        <f>IF(Kundendaten!C1578="","",IF(Kundendaten!C1578="","",Kundendaten!C1578))</f>
        <v/>
      </c>
      <c r="D1577" s="38" t="str">
        <f>IF(Kundendaten!C1578="","",IF(Kundendaten!D1578="","",Kundendaten!D1578))</f>
        <v/>
      </c>
      <c r="E1577" s="38" t="str">
        <f>IF(Kundendaten!C1578="","",IF(Kundendaten!E1578="","",Kundendaten!E1578))</f>
        <v/>
      </c>
      <c r="F1577" s="38" t="str">
        <f>IF(Kundendaten!C1578="","",IF(Kundendaten!F1578="","",Kundendaten!F1578))</f>
        <v/>
      </c>
      <c r="G1577" s="37" t="str">
        <f>IF(Kundendaten!C1578="","",IF(Kundendaten!G1578="","",Kundendaten!G1578))</f>
        <v/>
      </c>
      <c r="H1577" s="38" t="str">
        <f>IF(Kundendaten!C1578="","",IF(Kundendaten!H1578="","",Kundendaten!H1578))</f>
        <v/>
      </c>
      <c r="I1577" s="37" t="str">
        <f>IF(Kundendaten!C1578="","",IF(Kundendaten!I1578="","",IF(OR(UPPER(Kundendaten!I1578)="D",UPPER(Kundendaten!I1578)="DE",UPPER(Kundendaten!I1578)="DEU",UPPER(Kundendaten!I1578)="DEUTSCHLAND",UPPER(Kundendaten!I1578)="GERMANY",UPPER(Kundendaten!I1578)="GER"),"",IFERROR(UPPER(VLOOKUP(UPPER(Kundendaten!I1578),Laendercodes!$A:$B,2,FALSE())),UPPER(Kundendaten!I1578)))))</f>
        <v/>
      </c>
      <c r="J1577" s="59" t="str">
        <f>IF(Kundendaten!C1578="","",Einstellungen!$C$9-Kundendaten!J1578)</f>
        <v/>
      </c>
      <c r="K1577" s="37" t="str">
        <f>IF(Kundendaten!C1578="","",IF(J1577&lt;0,-1,IF(J1577&gt;Einstellungen!$C$11,0,IF(J1577&lt;=Einstellungen!$D$15,5,IF(J1577&lt;=Einstellungen!$D$16,4,IF(J1577&lt;=Einstellungen!$D$17,3,IF(J1577&lt;=Einstellungen!$D$18,2,1)))))))</f>
        <v/>
      </c>
      <c r="L1577" s="37" t="str">
        <f>IF(Kundendaten!C1578="","",IF(J1577&lt;0,-1,IF(J1577&gt;Einstellungen!$C$11,0,IF(Kundendaten!K1578&gt;=Einstellungen!$C$24,5,IF(Kundendaten!K1578&gt;=Einstellungen!$C$25,4,IF(Kundendaten!K1578&gt;=Einstellungen!$C$26,3,IF(Kundendaten!K1578&gt;=Einstellungen!$C$27,2,1)))))))</f>
        <v/>
      </c>
      <c r="M1577" s="37" t="str">
        <f>IF(Kundendaten!C1578="","",IF(J1577&lt;0,-1,IF(J1577&gt;Einstellungen!$C$11,0,IF(Kundendaten!L1578&gt;=Einstellungen!$C$32,5,IF(Kundendaten!L1578&gt;=Einstellungen!$C$33,4,IF(Kundendaten!L1578&gt;=Einstellungen!$C$34,3,IF(Kundendaten!L1578&gt;=Einstellungen!$C$35,2,1)))))))</f>
        <v/>
      </c>
      <c r="N1577" s="37" t="str">
        <f>IF(Kundendaten!C1578="","",IF(K1577=-1,"",IF(K1577=0,0,IF(SUM(Einstellungen!$G$15,Einstellungen!$G$24,Einstellungen!$G$32)&lt;&gt;100,"—",ROUND((K1577*Einstellungen!$G$15+L1577*Einstellungen!$G$24+M1577*Einstellungen!$G$32)/100,1)))))</f>
        <v/>
      </c>
      <c r="O1577" s="37" t="str">
        <f>IF(Kundendaten!C1578="","",IF(K1577=-1,"⚠ Datenfehler",IF(K1577=0,"Inaktiv",IF(SUM(Einstellungen!$G$15,Einstellungen!$G$24,Einstellungen!$G$32)&lt;&gt;100,"—",IF(N1577&gt;=4,"Champion",IF(N1577&gt;=3,"Entwicklung",IF(N1577&gt;=2,"Gefährdet","Abwanderung")))))))</f>
        <v/>
      </c>
    </row>
    <row r="1578" spans="2:15" ht="14.25" customHeight="1" x14ac:dyDescent="0.35">
      <c r="B1578" s="37" t="str">
        <f>IF(Kundendaten!C1579="","",Kundendaten!B1579)</f>
        <v/>
      </c>
      <c r="C1578" s="38" t="str">
        <f>IF(Kundendaten!C1579="","",IF(Kundendaten!C1579="","",Kundendaten!C1579))</f>
        <v/>
      </c>
      <c r="D1578" s="38" t="str">
        <f>IF(Kundendaten!C1579="","",IF(Kundendaten!D1579="","",Kundendaten!D1579))</f>
        <v/>
      </c>
      <c r="E1578" s="38" t="str">
        <f>IF(Kundendaten!C1579="","",IF(Kundendaten!E1579="","",Kundendaten!E1579))</f>
        <v/>
      </c>
      <c r="F1578" s="38" t="str">
        <f>IF(Kundendaten!C1579="","",IF(Kundendaten!F1579="","",Kundendaten!F1579))</f>
        <v/>
      </c>
      <c r="G1578" s="37" t="str">
        <f>IF(Kundendaten!C1579="","",IF(Kundendaten!G1579="","",Kundendaten!G1579))</f>
        <v/>
      </c>
      <c r="H1578" s="38" t="str">
        <f>IF(Kundendaten!C1579="","",IF(Kundendaten!H1579="","",Kundendaten!H1579))</f>
        <v/>
      </c>
      <c r="I1578" s="37" t="str">
        <f>IF(Kundendaten!C1579="","",IF(Kundendaten!I1579="","",IF(OR(UPPER(Kundendaten!I1579)="D",UPPER(Kundendaten!I1579)="DE",UPPER(Kundendaten!I1579)="DEU",UPPER(Kundendaten!I1579)="DEUTSCHLAND",UPPER(Kundendaten!I1579)="GERMANY",UPPER(Kundendaten!I1579)="GER"),"",IFERROR(UPPER(VLOOKUP(UPPER(Kundendaten!I1579),Laendercodes!$A:$B,2,FALSE())),UPPER(Kundendaten!I1579)))))</f>
        <v/>
      </c>
      <c r="J1578" s="59" t="str">
        <f>IF(Kundendaten!C1579="","",Einstellungen!$C$9-Kundendaten!J1579)</f>
        <v/>
      </c>
      <c r="K1578" s="37" t="str">
        <f>IF(Kundendaten!C1579="","",IF(J1578&lt;0,-1,IF(J1578&gt;Einstellungen!$C$11,0,IF(J1578&lt;=Einstellungen!$D$15,5,IF(J1578&lt;=Einstellungen!$D$16,4,IF(J1578&lt;=Einstellungen!$D$17,3,IF(J1578&lt;=Einstellungen!$D$18,2,1)))))))</f>
        <v/>
      </c>
      <c r="L1578" s="37" t="str">
        <f>IF(Kundendaten!C1579="","",IF(J1578&lt;0,-1,IF(J1578&gt;Einstellungen!$C$11,0,IF(Kundendaten!K1579&gt;=Einstellungen!$C$24,5,IF(Kundendaten!K1579&gt;=Einstellungen!$C$25,4,IF(Kundendaten!K1579&gt;=Einstellungen!$C$26,3,IF(Kundendaten!K1579&gt;=Einstellungen!$C$27,2,1)))))))</f>
        <v/>
      </c>
      <c r="M1578" s="37" t="str">
        <f>IF(Kundendaten!C1579="","",IF(J1578&lt;0,-1,IF(J1578&gt;Einstellungen!$C$11,0,IF(Kundendaten!L1579&gt;=Einstellungen!$C$32,5,IF(Kundendaten!L1579&gt;=Einstellungen!$C$33,4,IF(Kundendaten!L1579&gt;=Einstellungen!$C$34,3,IF(Kundendaten!L1579&gt;=Einstellungen!$C$35,2,1)))))))</f>
        <v/>
      </c>
      <c r="N1578" s="37" t="str">
        <f>IF(Kundendaten!C1579="","",IF(K1578=-1,"",IF(K1578=0,0,IF(SUM(Einstellungen!$G$15,Einstellungen!$G$24,Einstellungen!$G$32)&lt;&gt;100,"—",ROUND((K1578*Einstellungen!$G$15+L1578*Einstellungen!$G$24+M1578*Einstellungen!$G$32)/100,1)))))</f>
        <v/>
      </c>
      <c r="O1578" s="37" t="str">
        <f>IF(Kundendaten!C1579="","",IF(K1578=-1,"⚠ Datenfehler",IF(K1578=0,"Inaktiv",IF(SUM(Einstellungen!$G$15,Einstellungen!$G$24,Einstellungen!$G$32)&lt;&gt;100,"—",IF(N1578&gt;=4,"Champion",IF(N1578&gt;=3,"Entwicklung",IF(N1578&gt;=2,"Gefährdet","Abwanderung")))))))</f>
        <v/>
      </c>
    </row>
    <row r="1579" spans="2:15" ht="14.25" customHeight="1" x14ac:dyDescent="0.35">
      <c r="B1579" s="37" t="str">
        <f>IF(Kundendaten!C1580="","",Kundendaten!B1580)</f>
        <v/>
      </c>
      <c r="C1579" s="38" t="str">
        <f>IF(Kundendaten!C1580="","",IF(Kundendaten!C1580="","",Kundendaten!C1580))</f>
        <v/>
      </c>
      <c r="D1579" s="38" t="str">
        <f>IF(Kundendaten!C1580="","",IF(Kundendaten!D1580="","",Kundendaten!D1580))</f>
        <v/>
      </c>
      <c r="E1579" s="38" t="str">
        <f>IF(Kundendaten!C1580="","",IF(Kundendaten!E1580="","",Kundendaten!E1580))</f>
        <v/>
      </c>
      <c r="F1579" s="38" t="str">
        <f>IF(Kundendaten!C1580="","",IF(Kundendaten!F1580="","",Kundendaten!F1580))</f>
        <v/>
      </c>
      <c r="G1579" s="37" t="str">
        <f>IF(Kundendaten!C1580="","",IF(Kundendaten!G1580="","",Kundendaten!G1580))</f>
        <v/>
      </c>
      <c r="H1579" s="38" t="str">
        <f>IF(Kundendaten!C1580="","",IF(Kundendaten!H1580="","",Kundendaten!H1580))</f>
        <v/>
      </c>
      <c r="I1579" s="37" t="str">
        <f>IF(Kundendaten!C1580="","",IF(Kundendaten!I1580="","",IF(OR(UPPER(Kundendaten!I1580)="D",UPPER(Kundendaten!I1580)="DE",UPPER(Kundendaten!I1580)="DEU",UPPER(Kundendaten!I1580)="DEUTSCHLAND",UPPER(Kundendaten!I1580)="GERMANY",UPPER(Kundendaten!I1580)="GER"),"",IFERROR(UPPER(VLOOKUP(UPPER(Kundendaten!I1580),Laendercodes!$A:$B,2,FALSE())),UPPER(Kundendaten!I1580)))))</f>
        <v/>
      </c>
      <c r="J1579" s="59" t="str">
        <f>IF(Kundendaten!C1580="","",Einstellungen!$C$9-Kundendaten!J1580)</f>
        <v/>
      </c>
      <c r="K1579" s="37" t="str">
        <f>IF(Kundendaten!C1580="","",IF(J1579&lt;0,-1,IF(J1579&gt;Einstellungen!$C$11,0,IF(J1579&lt;=Einstellungen!$D$15,5,IF(J1579&lt;=Einstellungen!$D$16,4,IF(J1579&lt;=Einstellungen!$D$17,3,IF(J1579&lt;=Einstellungen!$D$18,2,1)))))))</f>
        <v/>
      </c>
      <c r="L1579" s="37" t="str">
        <f>IF(Kundendaten!C1580="","",IF(J1579&lt;0,-1,IF(J1579&gt;Einstellungen!$C$11,0,IF(Kundendaten!K1580&gt;=Einstellungen!$C$24,5,IF(Kundendaten!K1580&gt;=Einstellungen!$C$25,4,IF(Kundendaten!K1580&gt;=Einstellungen!$C$26,3,IF(Kundendaten!K1580&gt;=Einstellungen!$C$27,2,1)))))))</f>
        <v/>
      </c>
      <c r="M1579" s="37" t="str">
        <f>IF(Kundendaten!C1580="","",IF(J1579&lt;0,-1,IF(J1579&gt;Einstellungen!$C$11,0,IF(Kundendaten!L1580&gt;=Einstellungen!$C$32,5,IF(Kundendaten!L1580&gt;=Einstellungen!$C$33,4,IF(Kundendaten!L1580&gt;=Einstellungen!$C$34,3,IF(Kundendaten!L1580&gt;=Einstellungen!$C$35,2,1)))))))</f>
        <v/>
      </c>
      <c r="N1579" s="37" t="str">
        <f>IF(Kundendaten!C1580="","",IF(K1579=-1,"",IF(K1579=0,0,IF(SUM(Einstellungen!$G$15,Einstellungen!$G$24,Einstellungen!$G$32)&lt;&gt;100,"—",ROUND((K1579*Einstellungen!$G$15+L1579*Einstellungen!$G$24+M1579*Einstellungen!$G$32)/100,1)))))</f>
        <v/>
      </c>
      <c r="O1579" s="37" t="str">
        <f>IF(Kundendaten!C1580="","",IF(K1579=-1,"⚠ Datenfehler",IF(K1579=0,"Inaktiv",IF(SUM(Einstellungen!$G$15,Einstellungen!$G$24,Einstellungen!$G$32)&lt;&gt;100,"—",IF(N1579&gt;=4,"Champion",IF(N1579&gt;=3,"Entwicklung",IF(N1579&gt;=2,"Gefährdet","Abwanderung")))))))</f>
        <v/>
      </c>
    </row>
    <row r="1580" spans="2:15" ht="14.25" customHeight="1" x14ac:dyDescent="0.35">
      <c r="B1580" s="37" t="str">
        <f>IF(Kundendaten!C1581="","",Kundendaten!B1581)</f>
        <v/>
      </c>
      <c r="C1580" s="38" t="str">
        <f>IF(Kundendaten!C1581="","",IF(Kundendaten!C1581="","",Kundendaten!C1581))</f>
        <v/>
      </c>
      <c r="D1580" s="38" t="str">
        <f>IF(Kundendaten!C1581="","",IF(Kundendaten!D1581="","",Kundendaten!D1581))</f>
        <v/>
      </c>
      <c r="E1580" s="38" t="str">
        <f>IF(Kundendaten!C1581="","",IF(Kundendaten!E1581="","",Kundendaten!E1581))</f>
        <v/>
      </c>
      <c r="F1580" s="38" t="str">
        <f>IF(Kundendaten!C1581="","",IF(Kundendaten!F1581="","",Kundendaten!F1581))</f>
        <v/>
      </c>
      <c r="G1580" s="37" t="str">
        <f>IF(Kundendaten!C1581="","",IF(Kundendaten!G1581="","",Kundendaten!G1581))</f>
        <v/>
      </c>
      <c r="H1580" s="38" t="str">
        <f>IF(Kundendaten!C1581="","",IF(Kundendaten!H1581="","",Kundendaten!H1581))</f>
        <v/>
      </c>
      <c r="I1580" s="37" t="str">
        <f>IF(Kundendaten!C1581="","",IF(Kundendaten!I1581="","",IF(OR(UPPER(Kundendaten!I1581)="D",UPPER(Kundendaten!I1581)="DE",UPPER(Kundendaten!I1581)="DEU",UPPER(Kundendaten!I1581)="DEUTSCHLAND",UPPER(Kundendaten!I1581)="GERMANY",UPPER(Kundendaten!I1581)="GER"),"",IFERROR(UPPER(VLOOKUP(UPPER(Kundendaten!I1581),Laendercodes!$A:$B,2,FALSE())),UPPER(Kundendaten!I1581)))))</f>
        <v/>
      </c>
      <c r="J1580" s="59" t="str">
        <f>IF(Kundendaten!C1581="","",Einstellungen!$C$9-Kundendaten!J1581)</f>
        <v/>
      </c>
      <c r="K1580" s="37" t="str">
        <f>IF(Kundendaten!C1581="","",IF(J1580&lt;0,-1,IF(J1580&gt;Einstellungen!$C$11,0,IF(J1580&lt;=Einstellungen!$D$15,5,IF(J1580&lt;=Einstellungen!$D$16,4,IF(J1580&lt;=Einstellungen!$D$17,3,IF(J1580&lt;=Einstellungen!$D$18,2,1)))))))</f>
        <v/>
      </c>
      <c r="L1580" s="37" t="str">
        <f>IF(Kundendaten!C1581="","",IF(J1580&lt;0,-1,IF(J1580&gt;Einstellungen!$C$11,0,IF(Kundendaten!K1581&gt;=Einstellungen!$C$24,5,IF(Kundendaten!K1581&gt;=Einstellungen!$C$25,4,IF(Kundendaten!K1581&gt;=Einstellungen!$C$26,3,IF(Kundendaten!K1581&gt;=Einstellungen!$C$27,2,1)))))))</f>
        <v/>
      </c>
      <c r="M1580" s="37" t="str">
        <f>IF(Kundendaten!C1581="","",IF(J1580&lt;0,-1,IF(J1580&gt;Einstellungen!$C$11,0,IF(Kundendaten!L1581&gt;=Einstellungen!$C$32,5,IF(Kundendaten!L1581&gt;=Einstellungen!$C$33,4,IF(Kundendaten!L1581&gt;=Einstellungen!$C$34,3,IF(Kundendaten!L1581&gt;=Einstellungen!$C$35,2,1)))))))</f>
        <v/>
      </c>
      <c r="N1580" s="37" t="str">
        <f>IF(Kundendaten!C1581="","",IF(K1580=-1,"",IF(K1580=0,0,IF(SUM(Einstellungen!$G$15,Einstellungen!$G$24,Einstellungen!$G$32)&lt;&gt;100,"—",ROUND((K1580*Einstellungen!$G$15+L1580*Einstellungen!$G$24+M1580*Einstellungen!$G$32)/100,1)))))</f>
        <v/>
      </c>
      <c r="O1580" s="37" t="str">
        <f>IF(Kundendaten!C1581="","",IF(K1580=-1,"⚠ Datenfehler",IF(K1580=0,"Inaktiv",IF(SUM(Einstellungen!$G$15,Einstellungen!$G$24,Einstellungen!$G$32)&lt;&gt;100,"—",IF(N1580&gt;=4,"Champion",IF(N1580&gt;=3,"Entwicklung",IF(N1580&gt;=2,"Gefährdet","Abwanderung")))))))</f>
        <v/>
      </c>
    </row>
    <row r="1581" spans="2:15" ht="14.25" customHeight="1" x14ac:dyDescent="0.35">
      <c r="B1581" s="37" t="str">
        <f>IF(Kundendaten!C1582="","",Kundendaten!B1582)</f>
        <v/>
      </c>
      <c r="C1581" s="38" t="str">
        <f>IF(Kundendaten!C1582="","",IF(Kundendaten!C1582="","",Kundendaten!C1582))</f>
        <v/>
      </c>
      <c r="D1581" s="38" t="str">
        <f>IF(Kundendaten!C1582="","",IF(Kundendaten!D1582="","",Kundendaten!D1582))</f>
        <v/>
      </c>
      <c r="E1581" s="38" t="str">
        <f>IF(Kundendaten!C1582="","",IF(Kundendaten!E1582="","",Kundendaten!E1582))</f>
        <v/>
      </c>
      <c r="F1581" s="38" t="str">
        <f>IF(Kundendaten!C1582="","",IF(Kundendaten!F1582="","",Kundendaten!F1582))</f>
        <v/>
      </c>
      <c r="G1581" s="37" t="str">
        <f>IF(Kundendaten!C1582="","",IF(Kundendaten!G1582="","",Kundendaten!G1582))</f>
        <v/>
      </c>
      <c r="H1581" s="38" t="str">
        <f>IF(Kundendaten!C1582="","",IF(Kundendaten!H1582="","",Kundendaten!H1582))</f>
        <v/>
      </c>
      <c r="I1581" s="37" t="str">
        <f>IF(Kundendaten!C1582="","",IF(Kundendaten!I1582="","",IF(OR(UPPER(Kundendaten!I1582)="D",UPPER(Kundendaten!I1582)="DE",UPPER(Kundendaten!I1582)="DEU",UPPER(Kundendaten!I1582)="DEUTSCHLAND",UPPER(Kundendaten!I1582)="GERMANY",UPPER(Kundendaten!I1582)="GER"),"",IFERROR(UPPER(VLOOKUP(UPPER(Kundendaten!I1582),Laendercodes!$A:$B,2,FALSE())),UPPER(Kundendaten!I1582)))))</f>
        <v/>
      </c>
      <c r="J1581" s="59" t="str">
        <f>IF(Kundendaten!C1582="","",Einstellungen!$C$9-Kundendaten!J1582)</f>
        <v/>
      </c>
      <c r="K1581" s="37" t="str">
        <f>IF(Kundendaten!C1582="","",IF(J1581&lt;0,-1,IF(J1581&gt;Einstellungen!$C$11,0,IF(J1581&lt;=Einstellungen!$D$15,5,IF(J1581&lt;=Einstellungen!$D$16,4,IF(J1581&lt;=Einstellungen!$D$17,3,IF(J1581&lt;=Einstellungen!$D$18,2,1)))))))</f>
        <v/>
      </c>
      <c r="L1581" s="37" t="str">
        <f>IF(Kundendaten!C1582="","",IF(J1581&lt;0,-1,IF(J1581&gt;Einstellungen!$C$11,0,IF(Kundendaten!K1582&gt;=Einstellungen!$C$24,5,IF(Kundendaten!K1582&gt;=Einstellungen!$C$25,4,IF(Kundendaten!K1582&gt;=Einstellungen!$C$26,3,IF(Kundendaten!K1582&gt;=Einstellungen!$C$27,2,1)))))))</f>
        <v/>
      </c>
      <c r="M1581" s="37" t="str">
        <f>IF(Kundendaten!C1582="","",IF(J1581&lt;0,-1,IF(J1581&gt;Einstellungen!$C$11,0,IF(Kundendaten!L1582&gt;=Einstellungen!$C$32,5,IF(Kundendaten!L1582&gt;=Einstellungen!$C$33,4,IF(Kundendaten!L1582&gt;=Einstellungen!$C$34,3,IF(Kundendaten!L1582&gt;=Einstellungen!$C$35,2,1)))))))</f>
        <v/>
      </c>
      <c r="N1581" s="37" t="str">
        <f>IF(Kundendaten!C1582="","",IF(K1581=-1,"",IF(K1581=0,0,IF(SUM(Einstellungen!$G$15,Einstellungen!$G$24,Einstellungen!$G$32)&lt;&gt;100,"—",ROUND((K1581*Einstellungen!$G$15+L1581*Einstellungen!$G$24+M1581*Einstellungen!$G$32)/100,1)))))</f>
        <v/>
      </c>
      <c r="O1581" s="37" t="str">
        <f>IF(Kundendaten!C1582="","",IF(K1581=-1,"⚠ Datenfehler",IF(K1581=0,"Inaktiv",IF(SUM(Einstellungen!$G$15,Einstellungen!$G$24,Einstellungen!$G$32)&lt;&gt;100,"—",IF(N1581&gt;=4,"Champion",IF(N1581&gt;=3,"Entwicklung",IF(N1581&gt;=2,"Gefährdet","Abwanderung")))))))</f>
        <v/>
      </c>
    </row>
    <row r="1582" spans="2:15" ht="14.25" customHeight="1" x14ac:dyDescent="0.35">
      <c r="B1582" s="37" t="str">
        <f>IF(Kundendaten!C1583="","",Kundendaten!B1583)</f>
        <v/>
      </c>
      <c r="C1582" s="38" t="str">
        <f>IF(Kundendaten!C1583="","",IF(Kundendaten!C1583="","",Kundendaten!C1583))</f>
        <v/>
      </c>
      <c r="D1582" s="38" t="str">
        <f>IF(Kundendaten!C1583="","",IF(Kundendaten!D1583="","",Kundendaten!D1583))</f>
        <v/>
      </c>
      <c r="E1582" s="38" t="str">
        <f>IF(Kundendaten!C1583="","",IF(Kundendaten!E1583="","",Kundendaten!E1583))</f>
        <v/>
      </c>
      <c r="F1582" s="38" t="str">
        <f>IF(Kundendaten!C1583="","",IF(Kundendaten!F1583="","",Kundendaten!F1583))</f>
        <v/>
      </c>
      <c r="G1582" s="37" t="str">
        <f>IF(Kundendaten!C1583="","",IF(Kundendaten!G1583="","",Kundendaten!G1583))</f>
        <v/>
      </c>
      <c r="H1582" s="38" t="str">
        <f>IF(Kundendaten!C1583="","",IF(Kundendaten!H1583="","",Kundendaten!H1583))</f>
        <v/>
      </c>
      <c r="I1582" s="37" t="str">
        <f>IF(Kundendaten!C1583="","",IF(Kundendaten!I1583="","",IF(OR(UPPER(Kundendaten!I1583)="D",UPPER(Kundendaten!I1583)="DE",UPPER(Kundendaten!I1583)="DEU",UPPER(Kundendaten!I1583)="DEUTSCHLAND",UPPER(Kundendaten!I1583)="GERMANY",UPPER(Kundendaten!I1583)="GER"),"",IFERROR(UPPER(VLOOKUP(UPPER(Kundendaten!I1583),Laendercodes!$A:$B,2,FALSE())),UPPER(Kundendaten!I1583)))))</f>
        <v/>
      </c>
      <c r="J1582" s="59" t="str">
        <f>IF(Kundendaten!C1583="","",Einstellungen!$C$9-Kundendaten!J1583)</f>
        <v/>
      </c>
      <c r="K1582" s="37" t="str">
        <f>IF(Kundendaten!C1583="","",IF(J1582&lt;0,-1,IF(J1582&gt;Einstellungen!$C$11,0,IF(J1582&lt;=Einstellungen!$D$15,5,IF(J1582&lt;=Einstellungen!$D$16,4,IF(J1582&lt;=Einstellungen!$D$17,3,IF(J1582&lt;=Einstellungen!$D$18,2,1)))))))</f>
        <v/>
      </c>
      <c r="L1582" s="37" t="str">
        <f>IF(Kundendaten!C1583="","",IF(J1582&lt;0,-1,IF(J1582&gt;Einstellungen!$C$11,0,IF(Kundendaten!K1583&gt;=Einstellungen!$C$24,5,IF(Kundendaten!K1583&gt;=Einstellungen!$C$25,4,IF(Kundendaten!K1583&gt;=Einstellungen!$C$26,3,IF(Kundendaten!K1583&gt;=Einstellungen!$C$27,2,1)))))))</f>
        <v/>
      </c>
      <c r="M1582" s="37" t="str">
        <f>IF(Kundendaten!C1583="","",IF(J1582&lt;0,-1,IF(J1582&gt;Einstellungen!$C$11,0,IF(Kundendaten!L1583&gt;=Einstellungen!$C$32,5,IF(Kundendaten!L1583&gt;=Einstellungen!$C$33,4,IF(Kundendaten!L1583&gt;=Einstellungen!$C$34,3,IF(Kundendaten!L1583&gt;=Einstellungen!$C$35,2,1)))))))</f>
        <v/>
      </c>
      <c r="N1582" s="37" t="str">
        <f>IF(Kundendaten!C1583="","",IF(K1582=-1,"",IF(K1582=0,0,IF(SUM(Einstellungen!$G$15,Einstellungen!$G$24,Einstellungen!$G$32)&lt;&gt;100,"—",ROUND((K1582*Einstellungen!$G$15+L1582*Einstellungen!$G$24+M1582*Einstellungen!$G$32)/100,1)))))</f>
        <v/>
      </c>
      <c r="O1582" s="37" t="str">
        <f>IF(Kundendaten!C1583="","",IF(K1582=-1,"⚠ Datenfehler",IF(K1582=0,"Inaktiv",IF(SUM(Einstellungen!$G$15,Einstellungen!$G$24,Einstellungen!$G$32)&lt;&gt;100,"—",IF(N1582&gt;=4,"Champion",IF(N1582&gt;=3,"Entwicklung",IF(N1582&gt;=2,"Gefährdet","Abwanderung")))))))</f>
        <v/>
      </c>
    </row>
    <row r="1583" spans="2:15" ht="14.25" customHeight="1" x14ac:dyDescent="0.35">
      <c r="B1583" s="37" t="str">
        <f>IF(Kundendaten!C1584="","",Kundendaten!B1584)</f>
        <v/>
      </c>
      <c r="C1583" s="38" t="str">
        <f>IF(Kundendaten!C1584="","",IF(Kundendaten!C1584="","",Kundendaten!C1584))</f>
        <v/>
      </c>
      <c r="D1583" s="38" t="str">
        <f>IF(Kundendaten!C1584="","",IF(Kundendaten!D1584="","",Kundendaten!D1584))</f>
        <v/>
      </c>
      <c r="E1583" s="38" t="str">
        <f>IF(Kundendaten!C1584="","",IF(Kundendaten!E1584="","",Kundendaten!E1584))</f>
        <v/>
      </c>
      <c r="F1583" s="38" t="str">
        <f>IF(Kundendaten!C1584="","",IF(Kundendaten!F1584="","",Kundendaten!F1584))</f>
        <v/>
      </c>
      <c r="G1583" s="37" t="str">
        <f>IF(Kundendaten!C1584="","",IF(Kundendaten!G1584="","",Kundendaten!G1584))</f>
        <v/>
      </c>
      <c r="H1583" s="38" t="str">
        <f>IF(Kundendaten!C1584="","",IF(Kundendaten!H1584="","",Kundendaten!H1584))</f>
        <v/>
      </c>
      <c r="I1583" s="37" t="str">
        <f>IF(Kundendaten!C1584="","",IF(Kundendaten!I1584="","",IF(OR(UPPER(Kundendaten!I1584)="D",UPPER(Kundendaten!I1584)="DE",UPPER(Kundendaten!I1584)="DEU",UPPER(Kundendaten!I1584)="DEUTSCHLAND",UPPER(Kundendaten!I1584)="GERMANY",UPPER(Kundendaten!I1584)="GER"),"",IFERROR(UPPER(VLOOKUP(UPPER(Kundendaten!I1584),Laendercodes!$A:$B,2,FALSE())),UPPER(Kundendaten!I1584)))))</f>
        <v/>
      </c>
      <c r="J1583" s="59" t="str">
        <f>IF(Kundendaten!C1584="","",Einstellungen!$C$9-Kundendaten!J1584)</f>
        <v/>
      </c>
      <c r="K1583" s="37" t="str">
        <f>IF(Kundendaten!C1584="","",IF(J1583&lt;0,-1,IF(J1583&gt;Einstellungen!$C$11,0,IF(J1583&lt;=Einstellungen!$D$15,5,IF(J1583&lt;=Einstellungen!$D$16,4,IF(J1583&lt;=Einstellungen!$D$17,3,IF(J1583&lt;=Einstellungen!$D$18,2,1)))))))</f>
        <v/>
      </c>
      <c r="L1583" s="37" t="str">
        <f>IF(Kundendaten!C1584="","",IF(J1583&lt;0,-1,IF(J1583&gt;Einstellungen!$C$11,0,IF(Kundendaten!K1584&gt;=Einstellungen!$C$24,5,IF(Kundendaten!K1584&gt;=Einstellungen!$C$25,4,IF(Kundendaten!K1584&gt;=Einstellungen!$C$26,3,IF(Kundendaten!K1584&gt;=Einstellungen!$C$27,2,1)))))))</f>
        <v/>
      </c>
      <c r="M1583" s="37" t="str">
        <f>IF(Kundendaten!C1584="","",IF(J1583&lt;0,-1,IF(J1583&gt;Einstellungen!$C$11,0,IF(Kundendaten!L1584&gt;=Einstellungen!$C$32,5,IF(Kundendaten!L1584&gt;=Einstellungen!$C$33,4,IF(Kundendaten!L1584&gt;=Einstellungen!$C$34,3,IF(Kundendaten!L1584&gt;=Einstellungen!$C$35,2,1)))))))</f>
        <v/>
      </c>
      <c r="N1583" s="37" t="str">
        <f>IF(Kundendaten!C1584="","",IF(K1583=-1,"",IF(K1583=0,0,IF(SUM(Einstellungen!$G$15,Einstellungen!$G$24,Einstellungen!$G$32)&lt;&gt;100,"—",ROUND((K1583*Einstellungen!$G$15+L1583*Einstellungen!$G$24+M1583*Einstellungen!$G$32)/100,1)))))</f>
        <v/>
      </c>
      <c r="O1583" s="37" t="str">
        <f>IF(Kundendaten!C1584="","",IF(K1583=-1,"⚠ Datenfehler",IF(K1583=0,"Inaktiv",IF(SUM(Einstellungen!$G$15,Einstellungen!$G$24,Einstellungen!$G$32)&lt;&gt;100,"—",IF(N1583&gt;=4,"Champion",IF(N1583&gt;=3,"Entwicklung",IF(N1583&gt;=2,"Gefährdet","Abwanderung")))))))</f>
        <v/>
      </c>
    </row>
    <row r="1584" spans="2:15" ht="14.25" customHeight="1" x14ac:dyDescent="0.35">
      <c r="B1584" s="37" t="str">
        <f>IF(Kundendaten!C1585="","",Kundendaten!B1585)</f>
        <v/>
      </c>
      <c r="C1584" s="38" t="str">
        <f>IF(Kundendaten!C1585="","",IF(Kundendaten!C1585="","",Kundendaten!C1585))</f>
        <v/>
      </c>
      <c r="D1584" s="38" t="str">
        <f>IF(Kundendaten!C1585="","",IF(Kundendaten!D1585="","",Kundendaten!D1585))</f>
        <v/>
      </c>
      <c r="E1584" s="38" t="str">
        <f>IF(Kundendaten!C1585="","",IF(Kundendaten!E1585="","",Kundendaten!E1585))</f>
        <v/>
      </c>
      <c r="F1584" s="38" t="str">
        <f>IF(Kundendaten!C1585="","",IF(Kundendaten!F1585="","",Kundendaten!F1585))</f>
        <v/>
      </c>
      <c r="G1584" s="37" t="str">
        <f>IF(Kundendaten!C1585="","",IF(Kundendaten!G1585="","",Kundendaten!G1585))</f>
        <v/>
      </c>
      <c r="H1584" s="38" t="str">
        <f>IF(Kundendaten!C1585="","",IF(Kundendaten!H1585="","",Kundendaten!H1585))</f>
        <v/>
      </c>
      <c r="I1584" s="37" t="str">
        <f>IF(Kundendaten!C1585="","",IF(Kundendaten!I1585="","",IF(OR(UPPER(Kundendaten!I1585)="D",UPPER(Kundendaten!I1585)="DE",UPPER(Kundendaten!I1585)="DEU",UPPER(Kundendaten!I1585)="DEUTSCHLAND",UPPER(Kundendaten!I1585)="GERMANY",UPPER(Kundendaten!I1585)="GER"),"",IFERROR(UPPER(VLOOKUP(UPPER(Kundendaten!I1585),Laendercodes!$A:$B,2,FALSE())),UPPER(Kundendaten!I1585)))))</f>
        <v/>
      </c>
      <c r="J1584" s="59" t="str">
        <f>IF(Kundendaten!C1585="","",Einstellungen!$C$9-Kundendaten!J1585)</f>
        <v/>
      </c>
      <c r="K1584" s="37" t="str">
        <f>IF(Kundendaten!C1585="","",IF(J1584&lt;0,-1,IF(J1584&gt;Einstellungen!$C$11,0,IF(J1584&lt;=Einstellungen!$D$15,5,IF(J1584&lt;=Einstellungen!$D$16,4,IF(J1584&lt;=Einstellungen!$D$17,3,IF(J1584&lt;=Einstellungen!$D$18,2,1)))))))</f>
        <v/>
      </c>
      <c r="L1584" s="37" t="str">
        <f>IF(Kundendaten!C1585="","",IF(J1584&lt;0,-1,IF(J1584&gt;Einstellungen!$C$11,0,IF(Kundendaten!K1585&gt;=Einstellungen!$C$24,5,IF(Kundendaten!K1585&gt;=Einstellungen!$C$25,4,IF(Kundendaten!K1585&gt;=Einstellungen!$C$26,3,IF(Kundendaten!K1585&gt;=Einstellungen!$C$27,2,1)))))))</f>
        <v/>
      </c>
      <c r="M1584" s="37" t="str">
        <f>IF(Kundendaten!C1585="","",IF(J1584&lt;0,-1,IF(J1584&gt;Einstellungen!$C$11,0,IF(Kundendaten!L1585&gt;=Einstellungen!$C$32,5,IF(Kundendaten!L1585&gt;=Einstellungen!$C$33,4,IF(Kundendaten!L1585&gt;=Einstellungen!$C$34,3,IF(Kundendaten!L1585&gt;=Einstellungen!$C$35,2,1)))))))</f>
        <v/>
      </c>
      <c r="N1584" s="37" t="str">
        <f>IF(Kundendaten!C1585="","",IF(K1584=-1,"",IF(K1584=0,0,IF(SUM(Einstellungen!$G$15,Einstellungen!$G$24,Einstellungen!$G$32)&lt;&gt;100,"—",ROUND((K1584*Einstellungen!$G$15+L1584*Einstellungen!$G$24+M1584*Einstellungen!$G$32)/100,1)))))</f>
        <v/>
      </c>
      <c r="O1584" s="37" t="str">
        <f>IF(Kundendaten!C1585="","",IF(K1584=-1,"⚠ Datenfehler",IF(K1584=0,"Inaktiv",IF(SUM(Einstellungen!$G$15,Einstellungen!$G$24,Einstellungen!$G$32)&lt;&gt;100,"—",IF(N1584&gt;=4,"Champion",IF(N1584&gt;=3,"Entwicklung",IF(N1584&gt;=2,"Gefährdet","Abwanderung")))))))</f>
        <v/>
      </c>
    </row>
    <row r="1585" spans="2:15" ht="14.25" customHeight="1" x14ac:dyDescent="0.35">
      <c r="B1585" s="37" t="str">
        <f>IF(Kundendaten!C1586="","",Kundendaten!B1586)</f>
        <v/>
      </c>
      <c r="C1585" s="38" t="str">
        <f>IF(Kundendaten!C1586="","",IF(Kundendaten!C1586="","",Kundendaten!C1586))</f>
        <v/>
      </c>
      <c r="D1585" s="38" t="str">
        <f>IF(Kundendaten!C1586="","",IF(Kundendaten!D1586="","",Kundendaten!D1586))</f>
        <v/>
      </c>
      <c r="E1585" s="38" t="str">
        <f>IF(Kundendaten!C1586="","",IF(Kundendaten!E1586="","",Kundendaten!E1586))</f>
        <v/>
      </c>
      <c r="F1585" s="38" t="str">
        <f>IF(Kundendaten!C1586="","",IF(Kundendaten!F1586="","",Kundendaten!F1586))</f>
        <v/>
      </c>
      <c r="G1585" s="37" t="str">
        <f>IF(Kundendaten!C1586="","",IF(Kundendaten!G1586="","",Kundendaten!G1586))</f>
        <v/>
      </c>
      <c r="H1585" s="38" t="str">
        <f>IF(Kundendaten!C1586="","",IF(Kundendaten!H1586="","",Kundendaten!H1586))</f>
        <v/>
      </c>
      <c r="I1585" s="37" t="str">
        <f>IF(Kundendaten!C1586="","",IF(Kundendaten!I1586="","",IF(OR(UPPER(Kundendaten!I1586)="D",UPPER(Kundendaten!I1586)="DE",UPPER(Kundendaten!I1586)="DEU",UPPER(Kundendaten!I1586)="DEUTSCHLAND",UPPER(Kundendaten!I1586)="GERMANY",UPPER(Kundendaten!I1586)="GER"),"",IFERROR(UPPER(VLOOKUP(UPPER(Kundendaten!I1586),Laendercodes!$A:$B,2,FALSE())),UPPER(Kundendaten!I1586)))))</f>
        <v/>
      </c>
      <c r="J1585" s="59" t="str">
        <f>IF(Kundendaten!C1586="","",Einstellungen!$C$9-Kundendaten!J1586)</f>
        <v/>
      </c>
      <c r="K1585" s="37" t="str">
        <f>IF(Kundendaten!C1586="","",IF(J1585&lt;0,-1,IF(J1585&gt;Einstellungen!$C$11,0,IF(J1585&lt;=Einstellungen!$D$15,5,IF(J1585&lt;=Einstellungen!$D$16,4,IF(J1585&lt;=Einstellungen!$D$17,3,IF(J1585&lt;=Einstellungen!$D$18,2,1)))))))</f>
        <v/>
      </c>
      <c r="L1585" s="37" t="str">
        <f>IF(Kundendaten!C1586="","",IF(J1585&lt;0,-1,IF(J1585&gt;Einstellungen!$C$11,0,IF(Kundendaten!K1586&gt;=Einstellungen!$C$24,5,IF(Kundendaten!K1586&gt;=Einstellungen!$C$25,4,IF(Kundendaten!K1586&gt;=Einstellungen!$C$26,3,IF(Kundendaten!K1586&gt;=Einstellungen!$C$27,2,1)))))))</f>
        <v/>
      </c>
      <c r="M1585" s="37" t="str">
        <f>IF(Kundendaten!C1586="","",IF(J1585&lt;0,-1,IF(J1585&gt;Einstellungen!$C$11,0,IF(Kundendaten!L1586&gt;=Einstellungen!$C$32,5,IF(Kundendaten!L1586&gt;=Einstellungen!$C$33,4,IF(Kundendaten!L1586&gt;=Einstellungen!$C$34,3,IF(Kundendaten!L1586&gt;=Einstellungen!$C$35,2,1)))))))</f>
        <v/>
      </c>
      <c r="N1585" s="37" t="str">
        <f>IF(Kundendaten!C1586="","",IF(K1585=-1,"",IF(K1585=0,0,IF(SUM(Einstellungen!$G$15,Einstellungen!$G$24,Einstellungen!$G$32)&lt;&gt;100,"—",ROUND((K1585*Einstellungen!$G$15+L1585*Einstellungen!$G$24+M1585*Einstellungen!$G$32)/100,1)))))</f>
        <v/>
      </c>
      <c r="O1585" s="37" t="str">
        <f>IF(Kundendaten!C1586="","",IF(K1585=-1,"⚠ Datenfehler",IF(K1585=0,"Inaktiv",IF(SUM(Einstellungen!$G$15,Einstellungen!$G$24,Einstellungen!$G$32)&lt;&gt;100,"—",IF(N1585&gt;=4,"Champion",IF(N1585&gt;=3,"Entwicklung",IF(N1585&gt;=2,"Gefährdet","Abwanderung")))))))</f>
        <v/>
      </c>
    </row>
    <row r="1586" spans="2:15" ht="14.25" customHeight="1" x14ac:dyDescent="0.35">
      <c r="B1586" s="37" t="str">
        <f>IF(Kundendaten!C1587="","",Kundendaten!B1587)</f>
        <v/>
      </c>
      <c r="C1586" s="38" t="str">
        <f>IF(Kundendaten!C1587="","",IF(Kundendaten!C1587="","",Kundendaten!C1587))</f>
        <v/>
      </c>
      <c r="D1586" s="38" t="str">
        <f>IF(Kundendaten!C1587="","",IF(Kundendaten!D1587="","",Kundendaten!D1587))</f>
        <v/>
      </c>
      <c r="E1586" s="38" t="str">
        <f>IF(Kundendaten!C1587="","",IF(Kundendaten!E1587="","",Kundendaten!E1587))</f>
        <v/>
      </c>
      <c r="F1586" s="38" t="str">
        <f>IF(Kundendaten!C1587="","",IF(Kundendaten!F1587="","",Kundendaten!F1587))</f>
        <v/>
      </c>
      <c r="G1586" s="37" t="str">
        <f>IF(Kundendaten!C1587="","",IF(Kundendaten!G1587="","",Kundendaten!G1587))</f>
        <v/>
      </c>
      <c r="H1586" s="38" t="str">
        <f>IF(Kundendaten!C1587="","",IF(Kundendaten!H1587="","",Kundendaten!H1587))</f>
        <v/>
      </c>
      <c r="I1586" s="37" t="str">
        <f>IF(Kundendaten!C1587="","",IF(Kundendaten!I1587="","",IF(OR(UPPER(Kundendaten!I1587)="D",UPPER(Kundendaten!I1587)="DE",UPPER(Kundendaten!I1587)="DEU",UPPER(Kundendaten!I1587)="DEUTSCHLAND",UPPER(Kundendaten!I1587)="GERMANY",UPPER(Kundendaten!I1587)="GER"),"",IFERROR(UPPER(VLOOKUP(UPPER(Kundendaten!I1587),Laendercodes!$A:$B,2,FALSE())),UPPER(Kundendaten!I1587)))))</f>
        <v/>
      </c>
      <c r="J1586" s="59" t="str">
        <f>IF(Kundendaten!C1587="","",Einstellungen!$C$9-Kundendaten!J1587)</f>
        <v/>
      </c>
      <c r="K1586" s="37" t="str">
        <f>IF(Kundendaten!C1587="","",IF(J1586&lt;0,-1,IF(J1586&gt;Einstellungen!$C$11,0,IF(J1586&lt;=Einstellungen!$D$15,5,IF(J1586&lt;=Einstellungen!$D$16,4,IF(J1586&lt;=Einstellungen!$D$17,3,IF(J1586&lt;=Einstellungen!$D$18,2,1)))))))</f>
        <v/>
      </c>
      <c r="L1586" s="37" t="str">
        <f>IF(Kundendaten!C1587="","",IF(J1586&lt;0,-1,IF(J1586&gt;Einstellungen!$C$11,0,IF(Kundendaten!K1587&gt;=Einstellungen!$C$24,5,IF(Kundendaten!K1587&gt;=Einstellungen!$C$25,4,IF(Kundendaten!K1587&gt;=Einstellungen!$C$26,3,IF(Kundendaten!K1587&gt;=Einstellungen!$C$27,2,1)))))))</f>
        <v/>
      </c>
      <c r="M1586" s="37" t="str">
        <f>IF(Kundendaten!C1587="","",IF(J1586&lt;0,-1,IF(J1586&gt;Einstellungen!$C$11,0,IF(Kundendaten!L1587&gt;=Einstellungen!$C$32,5,IF(Kundendaten!L1587&gt;=Einstellungen!$C$33,4,IF(Kundendaten!L1587&gt;=Einstellungen!$C$34,3,IF(Kundendaten!L1587&gt;=Einstellungen!$C$35,2,1)))))))</f>
        <v/>
      </c>
      <c r="N1586" s="37" t="str">
        <f>IF(Kundendaten!C1587="","",IF(K1586=-1,"",IF(K1586=0,0,IF(SUM(Einstellungen!$G$15,Einstellungen!$G$24,Einstellungen!$G$32)&lt;&gt;100,"—",ROUND((K1586*Einstellungen!$G$15+L1586*Einstellungen!$G$24+M1586*Einstellungen!$G$32)/100,1)))))</f>
        <v/>
      </c>
      <c r="O1586" s="37" t="str">
        <f>IF(Kundendaten!C1587="","",IF(K1586=-1,"⚠ Datenfehler",IF(K1586=0,"Inaktiv",IF(SUM(Einstellungen!$G$15,Einstellungen!$G$24,Einstellungen!$G$32)&lt;&gt;100,"—",IF(N1586&gt;=4,"Champion",IF(N1586&gt;=3,"Entwicklung",IF(N1586&gt;=2,"Gefährdet","Abwanderung")))))))</f>
        <v/>
      </c>
    </row>
    <row r="1587" spans="2:15" ht="14.25" customHeight="1" x14ac:dyDescent="0.35">
      <c r="B1587" s="37" t="str">
        <f>IF(Kundendaten!C1588="","",Kundendaten!B1588)</f>
        <v/>
      </c>
      <c r="C1587" s="38" t="str">
        <f>IF(Kundendaten!C1588="","",IF(Kundendaten!C1588="","",Kundendaten!C1588))</f>
        <v/>
      </c>
      <c r="D1587" s="38" t="str">
        <f>IF(Kundendaten!C1588="","",IF(Kundendaten!D1588="","",Kundendaten!D1588))</f>
        <v/>
      </c>
      <c r="E1587" s="38" t="str">
        <f>IF(Kundendaten!C1588="","",IF(Kundendaten!E1588="","",Kundendaten!E1588))</f>
        <v/>
      </c>
      <c r="F1587" s="38" t="str">
        <f>IF(Kundendaten!C1588="","",IF(Kundendaten!F1588="","",Kundendaten!F1588))</f>
        <v/>
      </c>
      <c r="G1587" s="37" t="str">
        <f>IF(Kundendaten!C1588="","",IF(Kundendaten!G1588="","",Kundendaten!G1588))</f>
        <v/>
      </c>
      <c r="H1587" s="38" t="str">
        <f>IF(Kundendaten!C1588="","",IF(Kundendaten!H1588="","",Kundendaten!H1588))</f>
        <v/>
      </c>
      <c r="I1587" s="37" t="str">
        <f>IF(Kundendaten!C1588="","",IF(Kundendaten!I1588="","",IF(OR(UPPER(Kundendaten!I1588)="D",UPPER(Kundendaten!I1588)="DE",UPPER(Kundendaten!I1588)="DEU",UPPER(Kundendaten!I1588)="DEUTSCHLAND",UPPER(Kundendaten!I1588)="GERMANY",UPPER(Kundendaten!I1588)="GER"),"",IFERROR(UPPER(VLOOKUP(UPPER(Kundendaten!I1588),Laendercodes!$A:$B,2,FALSE())),UPPER(Kundendaten!I1588)))))</f>
        <v/>
      </c>
      <c r="J1587" s="59" t="str">
        <f>IF(Kundendaten!C1588="","",Einstellungen!$C$9-Kundendaten!J1588)</f>
        <v/>
      </c>
      <c r="K1587" s="37" t="str">
        <f>IF(Kundendaten!C1588="","",IF(J1587&lt;0,-1,IF(J1587&gt;Einstellungen!$C$11,0,IF(J1587&lt;=Einstellungen!$D$15,5,IF(J1587&lt;=Einstellungen!$D$16,4,IF(J1587&lt;=Einstellungen!$D$17,3,IF(J1587&lt;=Einstellungen!$D$18,2,1)))))))</f>
        <v/>
      </c>
      <c r="L1587" s="37" t="str">
        <f>IF(Kundendaten!C1588="","",IF(J1587&lt;0,-1,IF(J1587&gt;Einstellungen!$C$11,0,IF(Kundendaten!K1588&gt;=Einstellungen!$C$24,5,IF(Kundendaten!K1588&gt;=Einstellungen!$C$25,4,IF(Kundendaten!K1588&gt;=Einstellungen!$C$26,3,IF(Kundendaten!K1588&gt;=Einstellungen!$C$27,2,1)))))))</f>
        <v/>
      </c>
      <c r="M1587" s="37" t="str">
        <f>IF(Kundendaten!C1588="","",IF(J1587&lt;0,-1,IF(J1587&gt;Einstellungen!$C$11,0,IF(Kundendaten!L1588&gt;=Einstellungen!$C$32,5,IF(Kundendaten!L1588&gt;=Einstellungen!$C$33,4,IF(Kundendaten!L1588&gt;=Einstellungen!$C$34,3,IF(Kundendaten!L1588&gt;=Einstellungen!$C$35,2,1)))))))</f>
        <v/>
      </c>
      <c r="N1587" s="37" t="str">
        <f>IF(Kundendaten!C1588="","",IF(K1587=-1,"",IF(K1587=0,0,IF(SUM(Einstellungen!$G$15,Einstellungen!$G$24,Einstellungen!$G$32)&lt;&gt;100,"—",ROUND((K1587*Einstellungen!$G$15+L1587*Einstellungen!$G$24+M1587*Einstellungen!$G$32)/100,1)))))</f>
        <v/>
      </c>
      <c r="O1587" s="37" t="str">
        <f>IF(Kundendaten!C1588="","",IF(K1587=-1,"⚠ Datenfehler",IF(K1587=0,"Inaktiv",IF(SUM(Einstellungen!$G$15,Einstellungen!$G$24,Einstellungen!$G$32)&lt;&gt;100,"—",IF(N1587&gt;=4,"Champion",IF(N1587&gt;=3,"Entwicklung",IF(N1587&gt;=2,"Gefährdet","Abwanderung")))))))</f>
        <v/>
      </c>
    </row>
    <row r="1588" spans="2:15" ht="14.25" customHeight="1" x14ac:dyDescent="0.35">
      <c r="B1588" s="37" t="str">
        <f>IF(Kundendaten!C1589="","",Kundendaten!B1589)</f>
        <v/>
      </c>
      <c r="C1588" s="38" t="str">
        <f>IF(Kundendaten!C1589="","",IF(Kundendaten!C1589="","",Kundendaten!C1589))</f>
        <v/>
      </c>
      <c r="D1588" s="38" t="str">
        <f>IF(Kundendaten!C1589="","",IF(Kundendaten!D1589="","",Kundendaten!D1589))</f>
        <v/>
      </c>
      <c r="E1588" s="38" t="str">
        <f>IF(Kundendaten!C1589="","",IF(Kundendaten!E1589="","",Kundendaten!E1589))</f>
        <v/>
      </c>
      <c r="F1588" s="38" t="str">
        <f>IF(Kundendaten!C1589="","",IF(Kundendaten!F1589="","",Kundendaten!F1589))</f>
        <v/>
      </c>
      <c r="G1588" s="37" t="str">
        <f>IF(Kundendaten!C1589="","",IF(Kundendaten!G1589="","",Kundendaten!G1589))</f>
        <v/>
      </c>
      <c r="H1588" s="38" t="str">
        <f>IF(Kundendaten!C1589="","",IF(Kundendaten!H1589="","",Kundendaten!H1589))</f>
        <v/>
      </c>
      <c r="I1588" s="37" t="str">
        <f>IF(Kundendaten!C1589="","",IF(Kundendaten!I1589="","",IF(OR(UPPER(Kundendaten!I1589)="D",UPPER(Kundendaten!I1589)="DE",UPPER(Kundendaten!I1589)="DEU",UPPER(Kundendaten!I1589)="DEUTSCHLAND",UPPER(Kundendaten!I1589)="GERMANY",UPPER(Kundendaten!I1589)="GER"),"",IFERROR(UPPER(VLOOKUP(UPPER(Kundendaten!I1589),Laendercodes!$A:$B,2,FALSE())),UPPER(Kundendaten!I1589)))))</f>
        <v/>
      </c>
      <c r="J1588" s="59" t="str">
        <f>IF(Kundendaten!C1589="","",Einstellungen!$C$9-Kundendaten!J1589)</f>
        <v/>
      </c>
      <c r="K1588" s="37" t="str">
        <f>IF(Kundendaten!C1589="","",IF(J1588&lt;0,-1,IF(J1588&gt;Einstellungen!$C$11,0,IF(J1588&lt;=Einstellungen!$D$15,5,IF(J1588&lt;=Einstellungen!$D$16,4,IF(J1588&lt;=Einstellungen!$D$17,3,IF(J1588&lt;=Einstellungen!$D$18,2,1)))))))</f>
        <v/>
      </c>
      <c r="L1588" s="37" t="str">
        <f>IF(Kundendaten!C1589="","",IF(J1588&lt;0,-1,IF(J1588&gt;Einstellungen!$C$11,0,IF(Kundendaten!K1589&gt;=Einstellungen!$C$24,5,IF(Kundendaten!K1589&gt;=Einstellungen!$C$25,4,IF(Kundendaten!K1589&gt;=Einstellungen!$C$26,3,IF(Kundendaten!K1589&gt;=Einstellungen!$C$27,2,1)))))))</f>
        <v/>
      </c>
      <c r="M1588" s="37" t="str">
        <f>IF(Kundendaten!C1589="","",IF(J1588&lt;0,-1,IF(J1588&gt;Einstellungen!$C$11,0,IF(Kundendaten!L1589&gt;=Einstellungen!$C$32,5,IF(Kundendaten!L1589&gt;=Einstellungen!$C$33,4,IF(Kundendaten!L1589&gt;=Einstellungen!$C$34,3,IF(Kundendaten!L1589&gt;=Einstellungen!$C$35,2,1)))))))</f>
        <v/>
      </c>
      <c r="N1588" s="37" t="str">
        <f>IF(Kundendaten!C1589="","",IF(K1588=-1,"",IF(K1588=0,0,IF(SUM(Einstellungen!$G$15,Einstellungen!$G$24,Einstellungen!$G$32)&lt;&gt;100,"—",ROUND((K1588*Einstellungen!$G$15+L1588*Einstellungen!$G$24+M1588*Einstellungen!$G$32)/100,1)))))</f>
        <v/>
      </c>
      <c r="O1588" s="37" t="str">
        <f>IF(Kundendaten!C1589="","",IF(K1588=-1,"⚠ Datenfehler",IF(K1588=0,"Inaktiv",IF(SUM(Einstellungen!$G$15,Einstellungen!$G$24,Einstellungen!$G$32)&lt;&gt;100,"—",IF(N1588&gt;=4,"Champion",IF(N1588&gt;=3,"Entwicklung",IF(N1588&gt;=2,"Gefährdet","Abwanderung")))))))</f>
        <v/>
      </c>
    </row>
    <row r="1589" spans="2:15" ht="14.25" customHeight="1" x14ac:dyDescent="0.35">
      <c r="B1589" s="37" t="str">
        <f>IF(Kundendaten!C1590="","",Kundendaten!B1590)</f>
        <v/>
      </c>
      <c r="C1589" s="38" t="str">
        <f>IF(Kundendaten!C1590="","",IF(Kundendaten!C1590="","",Kundendaten!C1590))</f>
        <v/>
      </c>
      <c r="D1589" s="38" t="str">
        <f>IF(Kundendaten!C1590="","",IF(Kundendaten!D1590="","",Kundendaten!D1590))</f>
        <v/>
      </c>
      <c r="E1589" s="38" t="str">
        <f>IF(Kundendaten!C1590="","",IF(Kundendaten!E1590="","",Kundendaten!E1590))</f>
        <v/>
      </c>
      <c r="F1589" s="38" t="str">
        <f>IF(Kundendaten!C1590="","",IF(Kundendaten!F1590="","",Kundendaten!F1590))</f>
        <v/>
      </c>
      <c r="G1589" s="37" t="str">
        <f>IF(Kundendaten!C1590="","",IF(Kundendaten!G1590="","",Kundendaten!G1590))</f>
        <v/>
      </c>
      <c r="H1589" s="38" t="str">
        <f>IF(Kundendaten!C1590="","",IF(Kundendaten!H1590="","",Kundendaten!H1590))</f>
        <v/>
      </c>
      <c r="I1589" s="37" t="str">
        <f>IF(Kundendaten!C1590="","",IF(Kundendaten!I1590="","",IF(OR(UPPER(Kundendaten!I1590)="D",UPPER(Kundendaten!I1590)="DE",UPPER(Kundendaten!I1590)="DEU",UPPER(Kundendaten!I1590)="DEUTSCHLAND",UPPER(Kundendaten!I1590)="GERMANY",UPPER(Kundendaten!I1590)="GER"),"",IFERROR(UPPER(VLOOKUP(UPPER(Kundendaten!I1590),Laendercodes!$A:$B,2,FALSE())),UPPER(Kundendaten!I1590)))))</f>
        <v/>
      </c>
      <c r="J1589" s="59" t="str">
        <f>IF(Kundendaten!C1590="","",Einstellungen!$C$9-Kundendaten!J1590)</f>
        <v/>
      </c>
      <c r="K1589" s="37" t="str">
        <f>IF(Kundendaten!C1590="","",IF(J1589&lt;0,-1,IF(J1589&gt;Einstellungen!$C$11,0,IF(J1589&lt;=Einstellungen!$D$15,5,IF(J1589&lt;=Einstellungen!$D$16,4,IF(J1589&lt;=Einstellungen!$D$17,3,IF(J1589&lt;=Einstellungen!$D$18,2,1)))))))</f>
        <v/>
      </c>
      <c r="L1589" s="37" t="str">
        <f>IF(Kundendaten!C1590="","",IF(J1589&lt;0,-1,IF(J1589&gt;Einstellungen!$C$11,0,IF(Kundendaten!K1590&gt;=Einstellungen!$C$24,5,IF(Kundendaten!K1590&gt;=Einstellungen!$C$25,4,IF(Kundendaten!K1590&gt;=Einstellungen!$C$26,3,IF(Kundendaten!K1590&gt;=Einstellungen!$C$27,2,1)))))))</f>
        <v/>
      </c>
      <c r="M1589" s="37" t="str">
        <f>IF(Kundendaten!C1590="","",IF(J1589&lt;0,-1,IF(J1589&gt;Einstellungen!$C$11,0,IF(Kundendaten!L1590&gt;=Einstellungen!$C$32,5,IF(Kundendaten!L1590&gt;=Einstellungen!$C$33,4,IF(Kundendaten!L1590&gt;=Einstellungen!$C$34,3,IF(Kundendaten!L1590&gt;=Einstellungen!$C$35,2,1)))))))</f>
        <v/>
      </c>
      <c r="N1589" s="37" t="str">
        <f>IF(Kundendaten!C1590="","",IF(K1589=-1,"",IF(K1589=0,0,IF(SUM(Einstellungen!$G$15,Einstellungen!$G$24,Einstellungen!$G$32)&lt;&gt;100,"—",ROUND((K1589*Einstellungen!$G$15+L1589*Einstellungen!$G$24+M1589*Einstellungen!$G$32)/100,1)))))</f>
        <v/>
      </c>
      <c r="O1589" s="37" t="str">
        <f>IF(Kundendaten!C1590="","",IF(K1589=-1,"⚠ Datenfehler",IF(K1589=0,"Inaktiv",IF(SUM(Einstellungen!$G$15,Einstellungen!$G$24,Einstellungen!$G$32)&lt;&gt;100,"—",IF(N1589&gt;=4,"Champion",IF(N1589&gt;=3,"Entwicklung",IF(N1589&gt;=2,"Gefährdet","Abwanderung")))))))</f>
        <v/>
      </c>
    </row>
    <row r="1590" spans="2:15" ht="14.25" customHeight="1" x14ac:dyDescent="0.35">
      <c r="B1590" s="37" t="str">
        <f>IF(Kundendaten!C1591="","",Kundendaten!B1591)</f>
        <v/>
      </c>
      <c r="C1590" s="38" t="str">
        <f>IF(Kundendaten!C1591="","",IF(Kundendaten!C1591="","",Kundendaten!C1591))</f>
        <v/>
      </c>
      <c r="D1590" s="38" t="str">
        <f>IF(Kundendaten!C1591="","",IF(Kundendaten!D1591="","",Kundendaten!D1591))</f>
        <v/>
      </c>
      <c r="E1590" s="38" t="str">
        <f>IF(Kundendaten!C1591="","",IF(Kundendaten!E1591="","",Kundendaten!E1591))</f>
        <v/>
      </c>
      <c r="F1590" s="38" t="str">
        <f>IF(Kundendaten!C1591="","",IF(Kundendaten!F1591="","",Kundendaten!F1591))</f>
        <v/>
      </c>
      <c r="G1590" s="37" t="str">
        <f>IF(Kundendaten!C1591="","",IF(Kundendaten!G1591="","",Kundendaten!G1591))</f>
        <v/>
      </c>
      <c r="H1590" s="38" t="str">
        <f>IF(Kundendaten!C1591="","",IF(Kundendaten!H1591="","",Kundendaten!H1591))</f>
        <v/>
      </c>
      <c r="I1590" s="37" t="str">
        <f>IF(Kundendaten!C1591="","",IF(Kundendaten!I1591="","",IF(OR(UPPER(Kundendaten!I1591)="D",UPPER(Kundendaten!I1591)="DE",UPPER(Kundendaten!I1591)="DEU",UPPER(Kundendaten!I1591)="DEUTSCHLAND",UPPER(Kundendaten!I1591)="GERMANY",UPPER(Kundendaten!I1591)="GER"),"",IFERROR(UPPER(VLOOKUP(UPPER(Kundendaten!I1591),Laendercodes!$A:$B,2,FALSE())),UPPER(Kundendaten!I1591)))))</f>
        <v/>
      </c>
      <c r="J1590" s="59" t="str">
        <f>IF(Kundendaten!C1591="","",Einstellungen!$C$9-Kundendaten!J1591)</f>
        <v/>
      </c>
      <c r="K1590" s="37" t="str">
        <f>IF(Kundendaten!C1591="","",IF(J1590&lt;0,-1,IF(J1590&gt;Einstellungen!$C$11,0,IF(J1590&lt;=Einstellungen!$D$15,5,IF(J1590&lt;=Einstellungen!$D$16,4,IF(J1590&lt;=Einstellungen!$D$17,3,IF(J1590&lt;=Einstellungen!$D$18,2,1)))))))</f>
        <v/>
      </c>
      <c r="L1590" s="37" t="str">
        <f>IF(Kundendaten!C1591="","",IF(J1590&lt;0,-1,IF(J1590&gt;Einstellungen!$C$11,0,IF(Kundendaten!K1591&gt;=Einstellungen!$C$24,5,IF(Kundendaten!K1591&gt;=Einstellungen!$C$25,4,IF(Kundendaten!K1591&gt;=Einstellungen!$C$26,3,IF(Kundendaten!K1591&gt;=Einstellungen!$C$27,2,1)))))))</f>
        <v/>
      </c>
      <c r="M1590" s="37" t="str">
        <f>IF(Kundendaten!C1591="","",IF(J1590&lt;0,-1,IF(J1590&gt;Einstellungen!$C$11,0,IF(Kundendaten!L1591&gt;=Einstellungen!$C$32,5,IF(Kundendaten!L1591&gt;=Einstellungen!$C$33,4,IF(Kundendaten!L1591&gt;=Einstellungen!$C$34,3,IF(Kundendaten!L1591&gt;=Einstellungen!$C$35,2,1)))))))</f>
        <v/>
      </c>
      <c r="N1590" s="37" t="str">
        <f>IF(Kundendaten!C1591="","",IF(K1590=-1,"",IF(K1590=0,0,IF(SUM(Einstellungen!$G$15,Einstellungen!$G$24,Einstellungen!$G$32)&lt;&gt;100,"—",ROUND((K1590*Einstellungen!$G$15+L1590*Einstellungen!$G$24+M1590*Einstellungen!$G$32)/100,1)))))</f>
        <v/>
      </c>
      <c r="O1590" s="37" t="str">
        <f>IF(Kundendaten!C1591="","",IF(K1590=-1,"⚠ Datenfehler",IF(K1590=0,"Inaktiv",IF(SUM(Einstellungen!$G$15,Einstellungen!$G$24,Einstellungen!$G$32)&lt;&gt;100,"—",IF(N1590&gt;=4,"Champion",IF(N1590&gt;=3,"Entwicklung",IF(N1590&gt;=2,"Gefährdet","Abwanderung")))))))</f>
        <v/>
      </c>
    </row>
    <row r="1591" spans="2:15" ht="14.25" customHeight="1" x14ac:dyDescent="0.35">
      <c r="B1591" s="37" t="str">
        <f>IF(Kundendaten!C1592="","",Kundendaten!B1592)</f>
        <v/>
      </c>
      <c r="C1591" s="38" t="str">
        <f>IF(Kundendaten!C1592="","",IF(Kundendaten!C1592="","",Kundendaten!C1592))</f>
        <v/>
      </c>
      <c r="D1591" s="38" t="str">
        <f>IF(Kundendaten!C1592="","",IF(Kundendaten!D1592="","",Kundendaten!D1592))</f>
        <v/>
      </c>
      <c r="E1591" s="38" t="str">
        <f>IF(Kundendaten!C1592="","",IF(Kundendaten!E1592="","",Kundendaten!E1592))</f>
        <v/>
      </c>
      <c r="F1591" s="38" t="str">
        <f>IF(Kundendaten!C1592="","",IF(Kundendaten!F1592="","",Kundendaten!F1592))</f>
        <v/>
      </c>
      <c r="G1591" s="37" t="str">
        <f>IF(Kundendaten!C1592="","",IF(Kundendaten!G1592="","",Kundendaten!G1592))</f>
        <v/>
      </c>
      <c r="H1591" s="38" t="str">
        <f>IF(Kundendaten!C1592="","",IF(Kundendaten!H1592="","",Kundendaten!H1592))</f>
        <v/>
      </c>
      <c r="I1591" s="37" t="str">
        <f>IF(Kundendaten!C1592="","",IF(Kundendaten!I1592="","",IF(OR(UPPER(Kundendaten!I1592)="D",UPPER(Kundendaten!I1592)="DE",UPPER(Kundendaten!I1592)="DEU",UPPER(Kundendaten!I1592)="DEUTSCHLAND",UPPER(Kundendaten!I1592)="GERMANY",UPPER(Kundendaten!I1592)="GER"),"",IFERROR(UPPER(VLOOKUP(UPPER(Kundendaten!I1592),Laendercodes!$A:$B,2,FALSE())),UPPER(Kundendaten!I1592)))))</f>
        <v/>
      </c>
      <c r="J1591" s="59" t="str">
        <f>IF(Kundendaten!C1592="","",Einstellungen!$C$9-Kundendaten!J1592)</f>
        <v/>
      </c>
      <c r="K1591" s="37" t="str">
        <f>IF(Kundendaten!C1592="","",IF(J1591&lt;0,-1,IF(J1591&gt;Einstellungen!$C$11,0,IF(J1591&lt;=Einstellungen!$D$15,5,IF(J1591&lt;=Einstellungen!$D$16,4,IF(J1591&lt;=Einstellungen!$D$17,3,IF(J1591&lt;=Einstellungen!$D$18,2,1)))))))</f>
        <v/>
      </c>
      <c r="L1591" s="37" t="str">
        <f>IF(Kundendaten!C1592="","",IF(J1591&lt;0,-1,IF(J1591&gt;Einstellungen!$C$11,0,IF(Kundendaten!K1592&gt;=Einstellungen!$C$24,5,IF(Kundendaten!K1592&gt;=Einstellungen!$C$25,4,IF(Kundendaten!K1592&gt;=Einstellungen!$C$26,3,IF(Kundendaten!K1592&gt;=Einstellungen!$C$27,2,1)))))))</f>
        <v/>
      </c>
      <c r="M1591" s="37" t="str">
        <f>IF(Kundendaten!C1592="","",IF(J1591&lt;0,-1,IF(J1591&gt;Einstellungen!$C$11,0,IF(Kundendaten!L1592&gt;=Einstellungen!$C$32,5,IF(Kundendaten!L1592&gt;=Einstellungen!$C$33,4,IF(Kundendaten!L1592&gt;=Einstellungen!$C$34,3,IF(Kundendaten!L1592&gt;=Einstellungen!$C$35,2,1)))))))</f>
        <v/>
      </c>
      <c r="N1591" s="37" t="str">
        <f>IF(Kundendaten!C1592="","",IF(K1591=-1,"",IF(K1591=0,0,IF(SUM(Einstellungen!$G$15,Einstellungen!$G$24,Einstellungen!$G$32)&lt;&gt;100,"—",ROUND((K1591*Einstellungen!$G$15+L1591*Einstellungen!$G$24+M1591*Einstellungen!$G$32)/100,1)))))</f>
        <v/>
      </c>
      <c r="O1591" s="37" t="str">
        <f>IF(Kundendaten!C1592="","",IF(K1591=-1,"⚠ Datenfehler",IF(K1591=0,"Inaktiv",IF(SUM(Einstellungen!$G$15,Einstellungen!$G$24,Einstellungen!$G$32)&lt;&gt;100,"—",IF(N1591&gt;=4,"Champion",IF(N1591&gt;=3,"Entwicklung",IF(N1591&gt;=2,"Gefährdet","Abwanderung")))))))</f>
        <v/>
      </c>
    </row>
    <row r="1592" spans="2:15" ht="14.25" customHeight="1" x14ac:dyDescent="0.35">
      <c r="B1592" s="37" t="str">
        <f>IF(Kundendaten!C1593="","",Kundendaten!B1593)</f>
        <v/>
      </c>
      <c r="C1592" s="38" t="str">
        <f>IF(Kundendaten!C1593="","",IF(Kundendaten!C1593="","",Kundendaten!C1593))</f>
        <v/>
      </c>
      <c r="D1592" s="38" t="str">
        <f>IF(Kundendaten!C1593="","",IF(Kundendaten!D1593="","",Kundendaten!D1593))</f>
        <v/>
      </c>
      <c r="E1592" s="38" t="str">
        <f>IF(Kundendaten!C1593="","",IF(Kundendaten!E1593="","",Kundendaten!E1593))</f>
        <v/>
      </c>
      <c r="F1592" s="38" t="str">
        <f>IF(Kundendaten!C1593="","",IF(Kundendaten!F1593="","",Kundendaten!F1593))</f>
        <v/>
      </c>
      <c r="G1592" s="37" t="str">
        <f>IF(Kundendaten!C1593="","",IF(Kundendaten!G1593="","",Kundendaten!G1593))</f>
        <v/>
      </c>
      <c r="H1592" s="38" t="str">
        <f>IF(Kundendaten!C1593="","",IF(Kundendaten!H1593="","",Kundendaten!H1593))</f>
        <v/>
      </c>
      <c r="I1592" s="37" t="str">
        <f>IF(Kundendaten!C1593="","",IF(Kundendaten!I1593="","",IF(OR(UPPER(Kundendaten!I1593)="D",UPPER(Kundendaten!I1593)="DE",UPPER(Kundendaten!I1593)="DEU",UPPER(Kundendaten!I1593)="DEUTSCHLAND",UPPER(Kundendaten!I1593)="GERMANY",UPPER(Kundendaten!I1593)="GER"),"",IFERROR(UPPER(VLOOKUP(UPPER(Kundendaten!I1593),Laendercodes!$A:$B,2,FALSE())),UPPER(Kundendaten!I1593)))))</f>
        <v/>
      </c>
      <c r="J1592" s="59" t="str">
        <f>IF(Kundendaten!C1593="","",Einstellungen!$C$9-Kundendaten!J1593)</f>
        <v/>
      </c>
      <c r="K1592" s="37" t="str">
        <f>IF(Kundendaten!C1593="","",IF(J1592&lt;0,-1,IF(J1592&gt;Einstellungen!$C$11,0,IF(J1592&lt;=Einstellungen!$D$15,5,IF(J1592&lt;=Einstellungen!$D$16,4,IF(J1592&lt;=Einstellungen!$D$17,3,IF(J1592&lt;=Einstellungen!$D$18,2,1)))))))</f>
        <v/>
      </c>
      <c r="L1592" s="37" t="str">
        <f>IF(Kundendaten!C1593="","",IF(J1592&lt;0,-1,IF(J1592&gt;Einstellungen!$C$11,0,IF(Kundendaten!K1593&gt;=Einstellungen!$C$24,5,IF(Kundendaten!K1593&gt;=Einstellungen!$C$25,4,IF(Kundendaten!K1593&gt;=Einstellungen!$C$26,3,IF(Kundendaten!K1593&gt;=Einstellungen!$C$27,2,1)))))))</f>
        <v/>
      </c>
      <c r="M1592" s="37" t="str">
        <f>IF(Kundendaten!C1593="","",IF(J1592&lt;0,-1,IF(J1592&gt;Einstellungen!$C$11,0,IF(Kundendaten!L1593&gt;=Einstellungen!$C$32,5,IF(Kundendaten!L1593&gt;=Einstellungen!$C$33,4,IF(Kundendaten!L1593&gt;=Einstellungen!$C$34,3,IF(Kundendaten!L1593&gt;=Einstellungen!$C$35,2,1)))))))</f>
        <v/>
      </c>
      <c r="N1592" s="37" t="str">
        <f>IF(Kundendaten!C1593="","",IF(K1592=-1,"",IF(K1592=0,0,IF(SUM(Einstellungen!$G$15,Einstellungen!$G$24,Einstellungen!$G$32)&lt;&gt;100,"—",ROUND((K1592*Einstellungen!$G$15+L1592*Einstellungen!$G$24+M1592*Einstellungen!$G$32)/100,1)))))</f>
        <v/>
      </c>
      <c r="O1592" s="37" t="str">
        <f>IF(Kundendaten!C1593="","",IF(K1592=-1,"⚠ Datenfehler",IF(K1592=0,"Inaktiv",IF(SUM(Einstellungen!$G$15,Einstellungen!$G$24,Einstellungen!$G$32)&lt;&gt;100,"—",IF(N1592&gt;=4,"Champion",IF(N1592&gt;=3,"Entwicklung",IF(N1592&gt;=2,"Gefährdet","Abwanderung")))))))</f>
        <v/>
      </c>
    </row>
    <row r="1593" spans="2:15" ht="14.25" customHeight="1" x14ac:dyDescent="0.35">
      <c r="B1593" s="37" t="str">
        <f>IF(Kundendaten!C1594="","",Kundendaten!B1594)</f>
        <v/>
      </c>
      <c r="C1593" s="38" t="str">
        <f>IF(Kundendaten!C1594="","",IF(Kundendaten!C1594="","",Kundendaten!C1594))</f>
        <v/>
      </c>
      <c r="D1593" s="38" t="str">
        <f>IF(Kundendaten!C1594="","",IF(Kundendaten!D1594="","",Kundendaten!D1594))</f>
        <v/>
      </c>
      <c r="E1593" s="38" t="str">
        <f>IF(Kundendaten!C1594="","",IF(Kundendaten!E1594="","",Kundendaten!E1594))</f>
        <v/>
      </c>
      <c r="F1593" s="38" t="str">
        <f>IF(Kundendaten!C1594="","",IF(Kundendaten!F1594="","",Kundendaten!F1594))</f>
        <v/>
      </c>
      <c r="G1593" s="37" t="str">
        <f>IF(Kundendaten!C1594="","",IF(Kundendaten!G1594="","",Kundendaten!G1594))</f>
        <v/>
      </c>
      <c r="H1593" s="38" t="str">
        <f>IF(Kundendaten!C1594="","",IF(Kundendaten!H1594="","",Kundendaten!H1594))</f>
        <v/>
      </c>
      <c r="I1593" s="37" t="str">
        <f>IF(Kundendaten!C1594="","",IF(Kundendaten!I1594="","",IF(OR(UPPER(Kundendaten!I1594)="D",UPPER(Kundendaten!I1594)="DE",UPPER(Kundendaten!I1594)="DEU",UPPER(Kundendaten!I1594)="DEUTSCHLAND",UPPER(Kundendaten!I1594)="GERMANY",UPPER(Kundendaten!I1594)="GER"),"",IFERROR(UPPER(VLOOKUP(UPPER(Kundendaten!I1594),Laendercodes!$A:$B,2,FALSE())),UPPER(Kundendaten!I1594)))))</f>
        <v/>
      </c>
      <c r="J1593" s="59" t="str">
        <f>IF(Kundendaten!C1594="","",Einstellungen!$C$9-Kundendaten!J1594)</f>
        <v/>
      </c>
      <c r="K1593" s="37" t="str">
        <f>IF(Kundendaten!C1594="","",IF(J1593&lt;0,-1,IF(J1593&gt;Einstellungen!$C$11,0,IF(J1593&lt;=Einstellungen!$D$15,5,IF(J1593&lt;=Einstellungen!$D$16,4,IF(J1593&lt;=Einstellungen!$D$17,3,IF(J1593&lt;=Einstellungen!$D$18,2,1)))))))</f>
        <v/>
      </c>
      <c r="L1593" s="37" t="str">
        <f>IF(Kundendaten!C1594="","",IF(J1593&lt;0,-1,IF(J1593&gt;Einstellungen!$C$11,0,IF(Kundendaten!K1594&gt;=Einstellungen!$C$24,5,IF(Kundendaten!K1594&gt;=Einstellungen!$C$25,4,IF(Kundendaten!K1594&gt;=Einstellungen!$C$26,3,IF(Kundendaten!K1594&gt;=Einstellungen!$C$27,2,1)))))))</f>
        <v/>
      </c>
      <c r="M1593" s="37" t="str">
        <f>IF(Kundendaten!C1594="","",IF(J1593&lt;0,-1,IF(J1593&gt;Einstellungen!$C$11,0,IF(Kundendaten!L1594&gt;=Einstellungen!$C$32,5,IF(Kundendaten!L1594&gt;=Einstellungen!$C$33,4,IF(Kundendaten!L1594&gt;=Einstellungen!$C$34,3,IF(Kundendaten!L1594&gt;=Einstellungen!$C$35,2,1)))))))</f>
        <v/>
      </c>
      <c r="N1593" s="37" t="str">
        <f>IF(Kundendaten!C1594="","",IF(K1593=-1,"",IF(K1593=0,0,IF(SUM(Einstellungen!$G$15,Einstellungen!$G$24,Einstellungen!$G$32)&lt;&gt;100,"—",ROUND((K1593*Einstellungen!$G$15+L1593*Einstellungen!$G$24+M1593*Einstellungen!$G$32)/100,1)))))</f>
        <v/>
      </c>
      <c r="O1593" s="37" t="str">
        <f>IF(Kundendaten!C1594="","",IF(K1593=-1,"⚠ Datenfehler",IF(K1593=0,"Inaktiv",IF(SUM(Einstellungen!$G$15,Einstellungen!$G$24,Einstellungen!$G$32)&lt;&gt;100,"—",IF(N1593&gt;=4,"Champion",IF(N1593&gt;=3,"Entwicklung",IF(N1593&gt;=2,"Gefährdet","Abwanderung")))))))</f>
        <v/>
      </c>
    </row>
    <row r="1594" spans="2:15" ht="14.25" customHeight="1" x14ac:dyDescent="0.35">
      <c r="B1594" s="37" t="str">
        <f>IF(Kundendaten!C1595="","",Kundendaten!B1595)</f>
        <v/>
      </c>
      <c r="C1594" s="38" t="str">
        <f>IF(Kundendaten!C1595="","",IF(Kundendaten!C1595="","",Kundendaten!C1595))</f>
        <v/>
      </c>
      <c r="D1594" s="38" t="str">
        <f>IF(Kundendaten!C1595="","",IF(Kundendaten!D1595="","",Kundendaten!D1595))</f>
        <v/>
      </c>
      <c r="E1594" s="38" t="str">
        <f>IF(Kundendaten!C1595="","",IF(Kundendaten!E1595="","",Kundendaten!E1595))</f>
        <v/>
      </c>
      <c r="F1594" s="38" t="str">
        <f>IF(Kundendaten!C1595="","",IF(Kundendaten!F1595="","",Kundendaten!F1595))</f>
        <v/>
      </c>
      <c r="G1594" s="37" t="str">
        <f>IF(Kundendaten!C1595="","",IF(Kundendaten!G1595="","",Kundendaten!G1595))</f>
        <v/>
      </c>
      <c r="H1594" s="38" t="str">
        <f>IF(Kundendaten!C1595="","",IF(Kundendaten!H1595="","",Kundendaten!H1595))</f>
        <v/>
      </c>
      <c r="I1594" s="37" t="str">
        <f>IF(Kundendaten!C1595="","",IF(Kundendaten!I1595="","",IF(OR(UPPER(Kundendaten!I1595)="D",UPPER(Kundendaten!I1595)="DE",UPPER(Kundendaten!I1595)="DEU",UPPER(Kundendaten!I1595)="DEUTSCHLAND",UPPER(Kundendaten!I1595)="GERMANY",UPPER(Kundendaten!I1595)="GER"),"",IFERROR(UPPER(VLOOKUP(UPPER(Kundendaten!I1595),Laendercodes!$A:$B,2,FALSE())),UPPER(Kundendaten!I1595)))))</f>
        <v/>
      </c>
      <c r="J1594" s="59" t="str">
        <f>IF(Kundendaten!C1595="","",Einstellungen!$C$9-Kundendaten!J1595)</f>
        <v/>
      </c>
      <c r="K1594" s="37" t="str">
        <f>IF(Kundendaten!C1595="","",IF(J1594&lt;0,-1,IF(J1594&gt;Einstellungen!$C$11,0,IF(J1594&lt;=Einstellungen!$D$15,5,IF(J1594&lt;=Einstellungen!$D$16,4,IF(J1594&lt;=Einstellungen!$D$17,3,IF(J1594&lt;=Einstellungen!$D$18,2,1)))))))</f>
        <v/>
      </c>
      <c r="L1594" s="37" t="str">
        <f>IF(Kundendaten!C1595="","",IF(J1594&lt;0,-1,IF(J1594&gt;Einstellungen!$C$11,0,IF(Kundendaten!K1595&gt;=Einstellungen!$C$24,5,IF(Kundendaten!K1595&gt;=Einstellungen!$C$25,4,IF(Kundendaten!K1595&gt;=Einstellungen!$C$26,3,IF(Kundendaten!K1595&gt;=Einstellungen!$C$27,2,1)))))))</f>
        <v/>
      </c>
      <c r="M1594" s="37" t="str">
        <f>IF(Kundendaten!C1595="","",IF(J1594&lt;0,-1,IF(J1594&gt;Einstellungen!$C$11,0,IF(Kundendaten!L1595&gt;=Einstellungen!$C$32,5,IF(Kundendaten!L1595&gt;=Einstellungen!$C$33,4,IF(Kundendaten!L1595&gt;=Einstellungen!$C$34,3,IF(Kundendaten!L1595&gt;=Einstellungen!$C$35,2,1)))))))</f>
        <v/>
      </c>
      <c r="N1594" s="37" t="str">
        <f>IF(Kundendaten!C1595="","",IF(K1594=-1,"",IF(K1594=0,0,IF(SUM(Einstellungen!$G$15,Einstellungen!$G$24,Einstellungen!$G$32)&lt;&gt;100,"—",ROUND((K1594*Einstellungen!$G$15+L1594*Einstellungen!$G$24+M1594*Einstellungen!$G$32)/100,1)))))</f>
        <v/>
      </c>
      <c r="O1594" s="37" t="str">
        <f>IF(Kundendaten!C1595="","",IF(K1594=-1,"⚠ Datenfehler",IF(K1594=0,"Inaktiv",IF(SUM(Einstellungen!$G$15,Einstellungen!$G$24,Einstellungen!$G$32)&lt;&gt;100,"—",IF(N1594&gt;=4,"Champion",IF(N1594&gt;=3,"Entwicklung",IF(N1594&gt;=2,"Gefährdet","Abwanderung")))))))</f>
        <v/>
      </c>
    </row>
    <row r="1595" spans="2:15" ht="14.25" customHeight="1" x14ac:dyDescent="0.35">
      <c r="B1595" s="37" t="str">
        <f>IF(Kundendaten!C1596="","",Kundendaten!B1596)</f>
        <v/>
      </c>
      <c r="C1595" s="38" t="str">
        <f>IF(Kundendaten!C1596="","",IF(Kundendaten!C1596="","",Kundendaten!C1596))</f>
        <v/>
      </c>
      <c r="D1595" s="38" t="str">
        <f>IF(Kundendaten!C1596="","",IF(Kundendaten!D1596="","",Kundendaten!D1596))</f>
        <v/>
      </c>
      <c r="E1595" s="38" t="str">
        <f>IF(Kundendaten!C1596="","",IF(Kundendaten!E1596="","",Kundendaten!E1596))</f>
        <v/>
      </c>
      <c r="F1595" s="38" t="str">
        <f>IF(Kundendaten!C1596="","",IF(Kundendaten!F1596="","",Kundendaten!F1596))</f>
        <v/>
      </c>
      <c r="G1595" s="37" t="str">
        <f>IF(Kundendaten!C1596="","",IF(Kundendaten!G1596="","",Kundendaten!G1596))</f>
        <v/>
      </c>
      <c r="H1595" s="38" t="str">
        <f>IF(Kundendaten!C1596="","",IF(Kundendaten!H1596="","",Kundendaten!H1596))</f>
        <v/>
      </c>
      <c r="I1595" s="37" t="str">
        <f>IF(Kundendaten!C1596="","",IF(Kundendaten!I1596="","",IF(OR(UPPER(Kundendaten!I1596)="D",UPPER(Kundendaten!I1596)="DE",UPPER(Kundendaten!I1596)="DEU",UPPER(Kundendaten!I1596)="DEUTSCHLAND",UPPER(Kundendaten!I1596)="GERMANY",UPPER(Kundendaten!I1596)="GER"),"",IFERROR(UPPER(VLOOKUP(UPPER(Kundendaten!I1596),Laendercodes!$A:$B,2,FALSE())),UPPER(Kundendaten!I1596)))))</f>
        <v/>
      </c>
      <c r="J1595" s="59" t="str">
        <f>IF(Kundendaten!C1596="","",Einstellungen!$C$9-Kundendaten!J1596)</f>
        <v/>
      </c>
      <c r="K1595" s="37" t="str">
        <f>IF(Kundendaten!C1596="","",IF(J1595&lt;0,-1,IF(J1595&gt;Einstellungen!$C$11,0,IF(J1595&lt;=Einstellungen!$D$15,5,IF(J1595&lt;=Einstellungen!$D$16,4,IF(J1595&lt;=Einstellungen!$D$17,3,IF(J1595&lt;=Einstellungen!$D$18,2,1)))))))</f>
        <v/>
      </c>
      <c r="L1595" s="37" t="str">
        <f>IF(Kundendaten!C1596="","",IF(J1595&lt;0,-1,IF(J1595&gt;Einstellungen!$C$11,0,IF(Kundendaten!K1596&gt;=Einstellungen!$C$24,5,IF(Kundendaten!K1596&gt;=Einstellungen!$C$25,4,IF(Kundendaten!K1596&gt;=Einstellungen!$C$26,3,IF(Kundendaten!K1596&gt;=Einstellungen!$C$27,2,1)))))))</f>
        <v/>
      </c>
      <c r="M1595" s="37" t="str">
        <f>IF(Kundendaten!C1596="","",IF(J1595&lt;0,-1,IF(J1595&gt;Einstellungen!$C$11,0,IF(Kundendaten!L1596&gt;=Einstellungen!$C$32,5,IF(Kundendaten!L1596&gt;=Einstellungen!$C$33,4,IF(Kundendaten!L1596&gt;=Einstellungen!$C$34,3,IF(Kundendaten!L1596&gt;=Einstellungen!$C$35,2,1)))))))</f>
        <v/>
      </c>
      <c r="N1595" s="37" t="str">
        <f>IF(Kundendaten!C1596="","",IF(K1595=-1,"",IF(K1595=0,0,IF(SUM(Einstellungen!$G$15,Einstellungen!$G$24,Einstellungen!$G$32)&lt;&gt;100,"—",ROUND((K1595*Einstellungen!$G$15+L1595*Einstellungen!$G$24+M1595*Einstellungen!$G$32)/100,1)))))</f>
        <v/>
      </c>
      <c r="O1595" s="37" t="str">
        <f>IF(Kundendaten!C1596="","",IF(K1595=-1,"⚠ Datenfehler",IF(K1595=0,"Inaktiv",IF(SUM(Einstellungen!$G$15,Einstellungen!$G$24,Einstellungen!$G$32)&lt;&gt;100,"—",IF(N1595&gt;=4,"Champion",IF(N1595&gt;=3,"Entwicklung",IF(N1595&gt;=2,"Gefährdet","Abwanderung")))))))</f>
        <v/>
      </c>
    </row>
    <row r="1596" spans="2:15" ht="14.25" customHeight="1" x14ac:dyDescent="0.35">
      <c r="B1596" s="37" t="str">
        <f>IF(Kundendaten!C1597="","",Kundendaten!B1597)</f>
        <v/>
      </c>
      <c r="C1596" s="38" t="str">
        <f>IF(Kundendaten!C1597="","",IF(Kundendaten!C1597="","",Kundendaten!C1597))</f>
        <v/>
      </c>
      <c r="D1596" s="38" t="str">
        <f>IF(Kundendaten!C1597="","",IF(Kundendaten!D1597="","",Kundendaten!D1597))</f>
        <v/>
      </c>
      <c r="E1596" s="38" t="str">
        <f>IF(Kundendaten!C1597="","",IF(Kundendaten!E1597="","",Kundendaten!E1597))</f>
        <v/>
      </c>
      <c r="F1596" s="38" t="str">
        <f>IF(Kundendaten!C1597="","",IF(Kundendaten!F1597="","",Kundendaten!F1597))</f>
        <v/>
      </c>
      <c r="G1596" s="37" t="str">
        <f>IF(Kundendaten!C1597="","",IF(Kundendaten!G1597="","",Kundendaten!G1597))</f>
        <v/>
      </c>
      <c r="H1596" s="38" t="str">
        <f>IF(Kundendaten!C1597="","",IF(Kundendaten!H1597="","",Kundendaten!H1597))</f>
        <v/>
      </c>
      <c r="I1596" s="37" t="str">
        <f>IF(Kundendaten!C1597="","",IF(Kundendaten!I1597="","",IF(OR(UPPER(Kundendaten!I1597)="D",UPPER(Kundendaten!I1597)="DE",UPPER(Kundendaten!I1597)="DEU",UPPER(Kundendaten!I1597)="DEUTSCHLAND",UPPER(Kundendaten!I1597)="GERMANY",UPPER(Kundendaten!I1597)="GER"),"",IFERROR(UPPER(VLOOKUP(UPPER(Kundendaten!I1597),Laendercodes!$A:$B,2,FALSE())),UPPER(Kundendaten!I1597)))))</f>
        <v/>
      </c>
      <c r="J1596" s="59" t="str">
        <f>IF(Kundendaten!C1597="","",Einstellungen!$C$9-Kundendaten!J1597)</f>
        <v/>
      </c>
      <c r="K1596" s="37" t="str">
        <f>IF(Kundendaten!C1597="","",IF(J1596&lt;0,-1,IF(J1596&gt;Einstellungen!$C$11,0,IF(J1596&lt;=Einstellungen!$D$15,5,IF(J1596&lt;=Einstellungen!$D$16,4,IF(J1596&lt;=Einstellungen!$D$17,3,IF(J1596&lt;=Einstellungen!$D$18,2,1)))))))</f>
        <v/>
      </c>
      <c r="L1596" s="37" t="str">
        <f>IF(Kundendaten!C1597="","",IF(J1596&lt;0,-1,IF(J1596&gt;Einstellungen!$C$11,0,IF(Kundendaten!K1597&gt;=Einstellungen!$C$24,5,IF(Kundendaten!K1597&gt;=Einstellungen!$C$25,4,IF(Kundendaten!K1597&gt;=Einstellungen!$C$26,3,IF(Kundendaten!K1597&gt;=Einstellungen!$C$27,2,1)))))))</f>
        <v/>
      </c>
      <c r="M1596" s="37" t="str">
        <f>IF(Kundendaten!C1597="","",IF(J1596&lt;0,-1,IF(J1596&gt;Einstellungen!$C$11,0,IF(Kundendaten!L1597&gt;=Einstellungen!$C$32,5,IF(Kundendaten!L1597&gt;=Einstellungen!$C$33,4,IF(Kundendaten!L1597&gt;=Einstellungen!$C$34,3,IF(Kundendaten!L1597&gt;=Einstellungen!$C$35,2,1)))))))</f>
        <v/>
      </c>
      <c r="N1596" s="37" t="str">
        <f>IF(Kundendaten!C1597="","",IF(K1596=-1,"",IF(K1596=0,0,IF(SUM(Einstellungen!$G$15,Einstellungen!$G$24,Einstellungen!$G$32)&lt;&gt;100,"—",ROUND((K1596*Einstellungen!$G$15+L1596*Einstellungen!$G$24+M1596*Einstellungen!$G$32)/100,1)))))</f>
        <v/>
      </c>
      <c r="O1596" s="37" t="str">
        <f>IF(Kundendaten!C1597="","",IF(K1596=-1,"⚠ Datenfehler",IF(K1596=0,"Inaktiv",IF(SUM(Einstellungen!$G$15,Einstellungen!$G$24,Einstellungen!$G$32)&lt;&gt;100,"—",IF(N1596&gt;=4,"Champion",IF(N1596&gt;=3,"Entwicklung",IF(N1596&gt;=2,"Gefährdet","Abwanderung")))))))</f>
        <v/>
      </c>
    </row>
    <row r="1597" spans="2:15" ht="14.25" customHeight="1" x14ac:dyDescent="0.35">
      <c r="B1597" s="37" t="str">
        <f>IF(Kundendaten!C1598="","",Kundendaten!B1598)</f>
        <v/>
      </c>
      <c r="C1597" s="38" t="str">
        <f>IF(Kundendaten!C1598="","",IF(Kundendaten!C1598="","",Kundendaten!C1598))</f>
        <v/>
      </c>
      <c r="D1597" s="38" t="str">
        <f>IF(Kundendaten!C1598="","",IF(Kundendaten!D1598="","",Kundendaten!D1598))</f>
        <v/>
      </c>
      <c r="E1597" s="38" t="str">
        <f>IF(Kundendaten!C1598="","",IF(Kundendaten!E1598="","",Kundendaten!E1598))</f>
        <v/>
      </c>
      <c r="F1597" s="38" t="str">
        <f>IF(Kundendaten!C1598="","",IF(Kundendaten!F1598="","",Kundendaten!F1598))</f>
        <v/>
      </c>
      <c r="G1597" s="37" t="str">
        <f>IF(Kundendaten!C1598="","",IF(Kundendaten!G1598="","",Kundendaten!G1598))</f>
        <v/>
      </c>
      <c r="H1597" s="38" t="str">
        <f>IF(Kundendaten!C1598="","",IF(Kundendaten!H1598="","",Kundendaten!H1598))</f>
        <v/>
      </c>
      <c r="I1597" s="37" t="str">
        <f>IF(Kundendaten!C1598="","",IF(Kundendaten!I1598="","",IF(OR(UPPER(Kundendaten!I1598)="D",UPPER(Kundendaten!I1598)="DE",UPPER(Kundendaten!I1598)="DEU",UPPER(Kundendaten!I1598)="DEUTSCHLAND",UPPER(Kundendaten!I1598)="GERMANY",UPPER(Kundendaten!I1598)="GER"),"",IFERROR(UPPER(VLOOKUP(UPPER(Kundendaten!I1598),Laendercodes!$A:$B,2,FALSE())),UPPER(Kundendaten!I1598)))))</f>
        <v/>
      </c>
      <c r="J1597" s="59" t="str">
        <f>IF(Kundendaten!C1598="","",Einstellungen!$C$9-Kundendaten!J1598)</f>
        <v/>
      </c>
      <c r="K1597" s="37" t="str">
        <f>IF(Kundendaten!C1598="","",IF(J1597&lt;0,-1,IF(J1597&gt;Einstellungen!$C$11,0,IF(J1597&lt;=Einstellungen!$D$15,5,IF(J1597&lt;=Einstellungen!$D$16,4,IF(J1597&lt;=Einstellungen!$D$17,3,IF(J1597&lt;=Einstellungen!$D$18,2,1)))))))</f>
        <v/>
      </c>
      <c r="L1597" s="37" t="str">
        <f>IF(Kundendaten!C1598="","",IF(J1597&lt;0,-1,IF(J1597&gt;Einstellungen!$C$11,0,IF(Kundendaten!K1598&gt;=Einstellungen!$C$24,5,IF(Kundendaten!K1598&gt;=Einstellungen!$C$25,4,IF(Kundendaten!K1598&gt;=Einstellungen!$C$26,3,IF(Kundendaten!K1598&gt;=Einstellungen!$C$27,2,1)))))))</f>
        <v/>
      </c>
      <c r="M1597" s="37" t="str">
        <f>IF(Kundendaten!C1598="","",IF(J1597&lt;0,-1,IF(J1597&gt;Einstellungen!$C$11,0,IF(Kundendaten!L1598&gt;=Einstellungen!$C$32,5,IF(Kundendaten!L1598&gt;=Einstellungen!$C$33,4,IF(Kundendaten!L1598&gt;=Einstellungen!$C$34,3,IF(Kundendaten!L1598&gt;=Einstellungen!$C$35,2,1)))))))</f>
        <v/>
      </c>
      <c r="N1597" s="37" t="str">
        <f>IF(Kundendaten!C1598="","",IF(K1597=-1,"",IF(K1597=0,0,IF(SUM(Einstellungen!$G$15,Einstellungen!$G$24,Einstellungen!$G$32)&lt;&gt;100,"—",ROUND((K1597*Einstellungen!$G$15+L1597*Einstellungen!$G$24+M1597*Einstellungen!$G$32)/100,1)))))</f>
        <v/>
      </c>
      <c r="O1597" s="37" t="str">
        <f>IF(Kundendaten!C1598="","",IF(K1597=-1,"⚠ Datenfehler",IF(K1597=0,"Inaktiv",IF(SUM(Einstellungen!$G$15,Einstellungen!$G$24,Einstellungen!$G$32)&lt;&gt;100,"—",IF(N1597&gt;=4,"Champion",IF(N1597&gt;=3,"Entwicklung",IF(N1597&gt;=2,"Gefährdet","Abwanderung")))))))</f>
        <v/>
      </c>
    </row>
    <row r="1598" spans="2:15" ht="14.25" customHeight="1" x14ac:dyDescent="0.35">
      <c r="B1598" s="37" t="str">
        <f>IF(Kundendaten!C1599="","",Kundendaten!B1599)</f>
        <v/>
      </c>
      <c r="C1598" s="38" t="str">
        <f>IF(Kundendaten!C1599="","",IF(Kundendaten!C1599="","",Kundendaten!C1599))</f>
        <v/>
      </c>
      <c r="D1598" s="38" t="str">
        <f>IF(Kundendaten!C1599="","",IF(Kundendaten!D1599="","",Kundendaten!D1599))</f>
        <v/>
      </c>
      <c r="E1598" s="38" t="str">
        <f>IF(Kundendaten!C1599="","",IF(Kundendaten!E1599="","",Kundendaten!E1599))</f>
        <v/>
      </c>
      <c r="F1598" s="38" t="str">
        <f>IF(Kundendaten!C1599="","",IF(Kundendaten!F1599="","",Kundendaten!F1599))</f>
        <v/>
      </c>
      <c r="G1598" s="37" t="str">
        <f>IF(Kundendaten!C1599="","",IF(Kundendaten!G1599="","",Kundendaten!G1599))</f>
        <v/>
      </c>
      <c r="H1598" s="38" t="str">
        <f>IF(Kundendaten!C1599="","",IF(Kundendaten!H1599="","",Kundendaten!H1599))</f>
        <v/>
      </c>
      <c r="I1598" s="37" t="str">
        <f>IF(Kundendaten!C1599="","",IF(Kundendaten!I1599="","",IF(OR(UPPER(Kundendaten!I1599)="D",UPPER(Kundendaten!I1599)="DE",UPPER(Kundendaten!I1599)="DEU",UPPER(Kundendaten!I1599)="DEUTSCHLAND",UPPER(Kundendaten!I1599)="GERMANY",UPPER(Kundendaten!I1599)="GER"),"",IFERROR(UPPER(VLOOKUP(UPPER(Kundendaten!I1599),Laendercodes!$A:$B,2,FALSE())),UPPER(Kundendaten!I1599)))))</f>
        <v/>
      </c>
      <c r="J1598" s="59" t="str">
        <f>IF(Kundendaten!C1599="","",Einstellungen!$C$9-Kundendaten!J1599)</f>
        <v/>
      </c>
      <c r="K1598" s="37" t="str">
        <f>IF(Kundendaten!C1599="","",IF(J1598&lt;0,-1,IF(J1598&gt;Einstellungen!$C$11,0,IF(J1598&lt;=Einstellungen!$D$15,5,IF(J1598&lt;=Einstellungen!$D$16,4,IF(J1598&lt;=Einstellungen!$D$17,3,IF(J1598&lt;=Einstellungen!$D$18,2,1)))))))</f>
        <v/>
      </c>
      <c r="L1598" s="37" t="str">
        <f>IF(Kundendaten!C1599="","",IF(J1598&lt;0,-1,IF(J1598&gt;Einstellungen!$C$11,0,IF(Kundendaten!K1599&gt;=Einstellungen!$C$24,5,IF(Kundendaten!K1599&gt;=Einstellungen!$C$25,4,IF(Kundendaten!K1599&gt;=Einstellungen!$C$26,3,IF(Kundendaten!K1599&gt;=Einstellungen!$C$27,2,1)))))))</f>
        <v/>
      </c>
      <c r="M1598" s="37" t="str">
        <f>IF(Kundendaten!C1599="","",IF(J1598&lt;0,-1,IF(J1598&gt;Einstellungen!$C$11,0,IF(Kundendaten!L1599&gt;=Einstellungen!$C$32,5,IF(Kundendaten!L1599&gt;=Einstellungen!$C$33,4,IF(Kundendaten!L1599&gt;=Einstellungen!$C$34,3,IF(Kundendaten!L1599&gt;=Einstellungen!$C$35,2,1)))))))</f>
        <v/>
      </c>
      <c r="N1598" s="37" t="str">
        <f>IF(Kundendaten!C1599="","",IF(K1598=-1,"",IF(K1598=0,0,IF(SUM(Einstellungen!$G$15,Einstellungen!$G$24,Einstellungen!$G$32)&lt;&gt;100,"—",ROUND((K1598*Einstellungen!$G$15+L1598*Einstellungen!$G$24+M1598*Einstellungen!$G$32)/100,1)))))</f>
        <v/>
      </c>
      <c r="O1598" s="37" t="str">
        <f>IF(Kundendaten!C1599="","",IF(K1598=-1,"⚠ Datenfehler",IF(K1598=0,"Inaktiv",IF(SUM(Einstellungen!$G$15,Einstellungen!$G$24,Einstellungen!$G$32)&lt;&gt;100,"—",IF(N1598&gt;=4,"Champion",IF(N1598&gt;=3,"Entwicklung",IF(N1598&gt;=2,"Gefährdet","Abwanderung")))))))</f>
        <v/>
      </c>
    </row>
    <row r="1599" spans="2:15" ht="14.25" customHeight="1" x14ac:dyDescent="0.35">
      <c r="B1599" s="37" t="str">
        <f>IF(Kundendaten!C1600="","",Kundendaten!B1600)</f>
        <v/>
      </c>
      <c r="C1599" s="38" t="str">
        <f>IF(Kundendaten!C1600="","",IF(Kundendaten!C1600="","",Kundendaten!C1600))</f>
        <v/>
      </c>
      <c r="D1599" s="38" t="str">
        <f>IF(Kundendaten!C1600="","",IF(Kundendaten!D1600="","",Kundendaten!D1600))</f>
        <v/>
      </c>
      <c r="E1599" s="38" t="str">
        <f>IF(Kundendaten!C1600="","",IF(Kundendaten!E1600="","",Kundendaten!E1600))</f>
        <v/>
      </c>
      <c r="F1599" s="38" t="str">
        <f>IF(Kundendaten!C1600="","",IF(Kundendaten!F1600="","",Kundendaten!F1600))</f>
        <v/>
      </c>
      <c r="G1599" s="37" t="str">
        <f>IF(Kundendaten!C1600="","",IF(Kundendaten!G1600="","",Kundendaten!G1600))</f>
        <v/>
      </c>
      <c r="H1599" s="38" t="str">
        <f>IF(Kundendaten!C1600="","",IF(Kundendaten!H1600="","",Kundendaten!H1600))</f>
        <v/>
      </c>
      <c r="I1599" s="37" t="str">
        <f>IF(Kundendaten!C1600="","",IF(Kundendaten!I1600="","",IF(OR(UPPER(Kundendaten!I1600)="D",UPPER(Kundendaten!I1600)="DE",UPPER(Kundendaten!I1600)="DEU",UPPER(Kundendaten!I1600)="DEUTSCHLAND",UPPER(Kundendaten!I1600)="GERMANY",UPPER(Kundendaten!I1600)="GER"),"",IFERROR(UPPER(VLOOKUP(UPPER(Kundendaten!I1600),Laendercodes!$A:$B,2,FALSE())),UPPER(Kundendaten!I1600)))))</f>
        <v/>
      </c>
      <c r="J1599" s="59" t="str">
        <f>IF(Kundendaten!C1600="","",Einstellungen!$C$9-Kundendaten!J1600)</f>
        <v/>
      </c>
      <c r="K1599" s="37" t="str">
        <f>IF(Kundendaten!C1600="","",IF(J1599&lt;0,-1,IF(J1599&gt;Einstellungen!$C$11,0,IF(J1599&lt;=Einstellungen!$D$15,5,IF(J1599&lt;=Einstellungen!$D$16,4,IF(J1599&lt;=Einstellungen!$D$17,3,IF(J1599&lt;=Einstellungen!$D$18,2,1)))))))</f>
        <v/>
      </c>
      <c r="L1599" s="37" t="str">
        <f>IF(Kundendaten!C1600="","",IF(J1599&lt;0,-1,IF(J1599&gt;Einstellungen!$C$11,0,IF(Kundendaten!K1600&gt;=Einstellungen!$C$24,5,IF(Kundendaten!K1600&gt;=Einstellungen!$C$25,4,IF(Kundendaten!K1600&gt;=Einstellungen!$C$26,3,IF(Kundendaten!K1600&gt;=Einstellungen!$C$27,2,1)))))))</f>
        <v/>
      </c>
      <c r="M1599" s="37" t="str">
        <f>IF(Kundendaten!C1600="","",IF(J1599&lt;0,-1,IF(J1599&gt;Einstellungen!$C$11,0,IF(Kundendaten!L1600&gt;=Einstellungen!$C$32,5,IF(Kundendaten!L1600&gt;=Einstellungen!$C$33,4,IF(Kundendaten!L1600&gt;=Einstellungen!$C$34,3,IF(Kundendaten!L1600&gt;=Einstellungen!$C$35,2,1)))))))</f>
        <v/>
      </c>
      <c r="N1599" s="37" t="str">
        <f>IF(Kundendaten!C1600="","",IF(K1599=-1,"",IF(K1599=0,0,IF(SUM(Einstellungen!$G$15,Einstellungen!$G$24,Einstellungen!$G$32)&lt;&gt;100,"—",ROUND((K1599*Einstellungen!$G$15+L1599*Einstellungen!$G$24+M1599*Einstellungen!$G$32)/100,1)))))</f>
        <v/>
      </c>
      <c r="O1599" s="37" t="str">
        <f>IF(Kundendaten!C1600="","",IF(K1599=-1,"⚠ Datenfehler",IF(K1599=0,"Inaktiv",IF(SUM(Einstellungen!$G$15,Einstellungen!$G$24,Einstellungen!$G$32)&lt;&gt;100,"—",IF(N1599&gt;=4,"Champion",IF(N1599&gt;=3,"Entwicklung",IF(N1599&gt;=2,"Gefährdet","Abwanderung")))))))</f>
        <v/>
      </c>
    </row>
    <row r="1600" spans="2:15" ht="14.25" customHeight="1" x14ac:dyDescent="0.35">
      <c r="B1600" s="37" t="str">
        <f>IF(Kundendaten!C1601="","",Kundendaten!B1601)</f>
        <v/>
      </c>
      <c r="C1600" s="38" t="str">
        <f>IF(Kundendaten!C1601="","",IF(Kundendaten!C1601="","",Kundendaten!C1601))</f>
        <v/>
      </c>
      <c r="D1600" s="38" t="str">
        <f>IF(Kundendaten!C1601="","",IF(Kundendaten!D1601="","",Kundendaten!D1601))</f>
        <v/>
      </c>
      <c r="E1600" s="38" t="str">
        <f>IF(Kundendaten!C1601="","",IF(Kundendaten!E1601="","",Kundendaten!E1601))</f>
        <v/>
      </c>
      <c r="F1600" s="38" t="str">
        <f>IF(Kundendaten!C1601="","",IF(Kundendaten!F1601="","",Kundendaten!F1601))</f>
        <v/>
      </c>
      <c r="G1600" s="37" t="str">
        <f>IF(Kundendaten!C1601="","",IF(Kundendaten!G1601="","",Kundendaten!G1601))</f>
        <v/>
      </c>
      <c r="H1600" s="38" t="str">
        <f>IF(Kundendaten!C1601="","",IF(Kundendaten!H1601="","",Kundendaten!H1601))</f>
        <v/>
      </c>
      <c r="I1600" s="37" t="str">
        <f>IF(Kundendaten!C1601="","",IF(Kundendaten!I1601="","",IF(OR(UPPER(Kundendaten!I1601)="D",UPPER(Kundendaten!I1601)="DE",UPPER(Kundendaten!I1601)="DEU",UPPER(Kundendaten!I1601)="DEUTSCHLAND",UPPER(Kundendaten!I1601)="GERMANY",UPPER(Kundendaten!I1601)="GER"),"",IFERROR(UPPER(VLOOKUP(UPPER(Kundendaten!I1601),Laendercodes!$A:$B,2,FALSE())),UPPER(Kundendaten!I1601)))))</f>
        <v/>
      </c>
      <c r="J1600" s="59" t="str">
        <f>IF(Kundendaten!C1601="","",Einstellungen!$C$9-Kundendaten!J1601)</f>
        <v/>
      </c>
      <c r="K1600" s="37" t="str">
        <f>IF(Kundendaten!C1601="","",IF(J1600&lt;0,-1,IF(J1600&gt;Einstellungen!$C$11,0,IF(J1600&lt;=Einstellungen!$D$15,5,IF(J1600&lt;=Einstellungen!$D$16,4,IF(J1600&lt;=Einstellungen!$D$17,3,IF(J1600&lt;=Einstellungen!$D$18,2,1)))))))</f>
        <v/>
      </c>
      <c r="L1600" s="37" t="str">
        <f>IF(Kundendaten!C1601="","",IF(J1600&lt;0,-1,IF(J1600&gt;Einstellungen!$C$11,0,IF(Kundendaten!K1601&gt;=Einstellungen!$C$24,5,IF(Kundendaten!K1601&gt;=Einstellungen!$C$25,4,IF(Kundendaten!K1601&gt;=Einstellungen!$C$26,3,IF(Kundendaten!K1601&gt;=Einstellungen!$C$27,2,1)))))))</f>
        <v/>
      </c>
      <c r="M1600" s="37" t="str">
        <f>IF(Kundendaten!C1601="","",IF(J1600&lt;0,-1,IF(J1600&gt;Einstellungen!$C$11,0,IF(Kundendaten!L1601&gt;=Einstellungen!$C$32,5,IF(Kundendaten!L1601&gt;=Einstellungen!$C$33,4,IF(Kundendaten!L1601&gt;=Einstellungen!$C$34,3,IF(Kundendaten!L1601&gt;=Einstellungen!$C$35,2,1)))))))</f>
        <v/>
      </c>
      <c r="N1600" s="37" t="str">
        <f>IF(Kundendaten!C1601="","",IF(K1600=-1,"",IF(K1600=0,0,IF(SUM(Einstellungen!$G$15,Einstellungen!$G$24,Einstellungen!$G$32)&lt;&gt;100,"—",ROUND((K1600*Einstellungen!$G$15+L1600*Einstellungen!$G$24+M1600*Einstellungen!$G$32)/100,1)))))</f>
        <v/>
      </c>
      <c r="O1600" s="37" t="str">
        <f>IF(Kundendaten!C1601="","",IF(K1600=-1,"⚠ Datenfehler",IF(K1600=0,"Inaktiv",IF(SUM(Einstellungen!$G$15,Einstellungen!$G$24,Einstellungen!$G$32)&lt;&gt;100,"—",IF(N1600&gt;=4,"Champion",IF(N1600&gt;=3,"Entwicklung",IF(N1600&gt;=2,"Gefährdet","Abwanderung")))))))</f>
        <v/>
      </c>
    </row>
    <row r="1601" spans="2:15" ht="14.25" customHeight="1" x14ac:dyDescent="0.35">
      <c r="B1601" s="37" t="str">
        <f>IF(Kundendaten!C1602="","",Kundendaten!B1602)</f>
        <v/>
      </c>
      <c r="C1601" s="38" t="str">
        <f>IF(Kundendaten!C1602="","",IF(Kundendaten!C1602="","",Kundendaten!C1602))</f>
        <v/>
      </c>
      <c r="D1601" s="38" t="str">
        <f>IF(Kundendaten!C1602="","",IF(Kundendaten!D1602="","",Kundendaten!D1602))</f>
        <v/>
      </c>
      <c r="E1601" s="38" t="str">
        <f>IF(Kundendaten!C1602="","",IF(Kundendaten!E1602="","",Kundendaten!E1602))</f>
        <v/>
      </c>
      <c r="F1601" s="38" t="str">
        <f>IF(Kundendaten!C1602="","",IF(Kundendaten!F1602="","",Kundendaten!F1602))</f>
        <v/>
      </c>
      <c r="G1601" s="37" t="str">
        <f>IF(Kundendaten!C1602="","",IF(Kundendaten!G1602="","",Kundendaten!G1602))</f>
        <v/>
      </c>
      <c r="H1601" s="38" t="str">
        <f>IF(Kundendaten!C1602="","",IF(Kundendaten!H1602="","",Kundendaten!H1602))</f>
        <v/>
      </c>
      <c r="I1601" s="37" t="str">
        <f>IF(Kundendaten!C1602="","",IF(Kundendaten!I1602="","",IF(OR(UPPER(Kundendaten!I1602)="D",UPPER(Kundendaten!I1602)="DE",UPPER(Kundendaten!I1602)="DEU",UPPER(Kundendaten!I1602)="DEUTSCHLAND",UPPER(Kundendaten!I1602)="GERMANY",UPPER(Kundendaten!I1602)="GER"),"",IFERROR(UPPER(VLOOKUP(UPPER(Kundendaten!I1602),Laendercodes!$A:$B,2,FALSE())),UPPER(Kundendaten!I1602)))))</f>
        <v/>
      </c>
      <c r="J1601" s="59" t="str">
        <f>IF(Kundendaten!C1602="","",Einstellungen!$C$9-Kundendaten!J1602)</f>
        <v/>
      </c>
      <c r="K1601" s="37" t="str">
        <f>IF(Kundendaten!C1602="","",IF(J1601&lt;0,-1,IF(J1601&gt;Einstellungen!$C$11,0,IF(J1601&lt;=Einstellungen!$D$15,5,IF(J1601&lt;=Einstellungen!$D$16,4,IF(J1601&lt;=Einstellungen!$D$17,3,IF(J1601&lt;=Einstellungen!$D$18,2,1)))))))</f>
        <v/>
      </c>
      <c r="L1601" s="37" t="str">
        <f>IF(Kundendaten!C1602="","",IF(J1601&lt;0,-1,IF(J1601&gt;Einstellungen!$C$11,0,IF(Kundendaten!K1602&gt;=Einstellungen!$C$24,5,IF(Kundendaten!K1602&gt;=Einstellungen!$C$25,4,IF(Kundendaten!K1602&gt;=Einstellungen!$C$26,3,IF(Kundendaten!K1602&gt;=Einstellungen!$C$27,2,1)))))))</f>
        <v/>
      </c>
      <c r="M1601" s="37" t="str">
        <f>IF(Kundendaten!C1602="","",IF(J1601&lt;0,-1,IF(J1601&gt;Einstellungen!$C$11,0,IF(Kundendaten!L1602&gt;=Einstellungen!$C$32,5,IF(Kundendaten!L1602&gt;=Einstellungen!$C$33,4,IF(Kundendaten!L1602&gt;=Einstellungen!$C$34,3,IF(Kundendaten!L1602&gt;=Einstellungen!$C$35,2,1)))))))</f>
        <v/>
      </c>
      <c r="N1601" s="37" t="str">
        <f>IF(Kundendaten!C1602="","",IF(K1601=-1,"",IF(K1601=0,0,IF(SUM(Einstellungen!$G$15,Einstellungen!$G$24,Einstellungen!$G$32)&lt;&gt;100,"—",ROUND((K1601*Einstellungen!$G$15+L1601*Einstellungen!$G$24+M1601*Einstellungen!$G$32)/100,1)))))</f>
        <v/>
      </c>
      <c r="O1601" s="37" t="str">
        <f>IF(Kundendaten!C1602="","",IF(K1601=-1,"⚠ Datenfehler",IF(K1601=0,"Inaktiv",IF(SUM(Einstellungen!$G$15,Einstellungen!$G$24,Einstellungen!$G$32)&lt;&gt;100,"—",IF(N1601&gt;=4,"Champion",IF(N1601&gt;=3,"Entwicklung",IF(N1601&gt;=2,"Gefährdet","Abwanderung")))))))</f>
        <v/>
      </c>
    </row>
    <row r="1602" spans="2:15" ht="14.25" customHeight="1" x14ac:dyDescent="0.35">
      <c r="B1602" s="37" t="str">
        <f>IF(Kundendaten!C1603="","",Kundendaten!B1603)</f>
        <v/>
      </c>
      <c r="C1602" s="38" t="str">
        <f>IF(Kundendaten!C1603="","",IF(Kundendaten!C1603="","",Kundendaten!C1603))</f>
        <v/>
      </c>
      <c r="D1602" s="38" t="str">
        <f>IF(Kundendaten!C1603="","",IF(Kundendaten!D1603="","",Kundendaten!D1603))</f>
        <v/>
      </c>
      <c r="E1602" s="38" t="str">
        <f>IF(Kundendaten!C1603="","",IF(Kundendaten!E1603="","",Kundendaten!E1603))</f>
        <v/>
      </c>
      <c r="F1602" s="38" t="str">
        <f>IF(Kundendaten!C1603="","",IF(Kundendaten!F1603="","",Kundendaten!F1603))</f>
        <v/>
      </c>
      <c r="G1602" s="37" t="str">
        <f>IF(Kundendaten!C1603="","",IF(Kundendaten!G1603="","",Kundendaten!G1603))</f>
        <v/>
      </c>
      <c r="H1602" s="38" t="str">
        <f>IF(Kundendaten!C1603="","",IF(Kundendaten!H1603="","",Kundendaten!H1603))</f>
        <v/>
      </c>
      <c r="I1602" s="37" t="str">
        <f>IF(Kundendaten!C1603="","",IF(Kundendaten!I1603="","",IF(OR(UPPER(Kundendaten!I1603)="D",UPPER(Kundendaten!I1603)="DE",UPPER(Kundendaten!I1603)="DEU",UPPER(Kundendaten!I1603)="DEUTSCHLAND",UPPER(Kundendaten!I1603)="GERMANY",UPPER(Kundendaten!I1603)="GER"),"",IFERROR(UPPER(VLOOKUP(UPPER(Kundendaten!I1603),Laendercodes!$A:$B,2,FALSE())),UPPER(Kundendaten!I1603)))))</f>
        <v/>
      </c>
      <c r="J1602" s="59" t="str">
        <f>IF(Kundendaten!C1603="","",Einstellungen!$C$9-Kundendaten!J1603)</f>
        <v/>
      </c>
      <c r="K1602" s="37" t="str">
        <f>IF(Kundendaten!C1603="","",IF(J1602&lt;0,-1,IF(J1602&gt;Einstellungen!$C$11,0,IF(J1602&lt;=Einstellungen!$D$15,5,IF(J1602&lt;=Einstellungen!$D$16,4,IF(J1602&lt;=Einstellungen!$D$17,3,IF(J1602&lt;=Einstellungen!$D$18,2,1)))))))</f>
        <v/>
      </c>
      <c r="L1602" s="37" t="str">
        <f>IF(Kundendaten!C1603="","",IF(J1602&lt;0,-1,IF(J1602&gt;Einstellungen!$C$11,0,IF(Kundendaten!K1603&gt;=Einstellungen!$C$24,5,IF(Kundendaten!K1603&gt;=Einstellungen!$C$25,4,IF(Kundendaten!K1603&gt;=Einstellungen!$C$26,3,IF(Kundendaten!K1603&gt;=Einstellungen!$C$27,2,1)))))))</f>
        <v/>
      </c>
      <c r="M1602" s="37" t="str">
        <f>IF(Kundendaten!C1603="","",IF(J1602&lt;0,-1,IF(J1602&gt;Einstellungen!$C$11,0,IF(Kundendaten!L1603&gt;=Einstellungen!$C$32,5,IF(Kundendaten!L1603&gt;=Einstellungen!$C$33,4,IF(Kundendaten!L1603&gt;=Einstellungen!$C$34,3,IF(Kundendaten!L1603&gt;=Einstellungen!$C$35,2,1)))))))</f>
        <v/>
      </c>
      <c r="N1602" s="37" t="str">
        <f>IF(Kundendaten!C1603="","",IF(K1602=-1,"",IF(K1602=0,0,IF(SUM(Einstellungen!$G$15,Einstellungen!$G$24,Einstellungen!$G$32)&lt;&gt;100,"—",ROUND((K1602*Einstellungen!$G$15+L1602*Einstellungen!$G$24+M1602*Einstellungen!$G$32)/100,1)))))</f>
        <v/>
      </c>
      <c r="O1602" s="37" t="str">
        <f>IF(Kundendaten!C1603="","",IF(K1602=-1,"⚠ Datenfehler",IF(K1602=0,"Inaktiv",IF(SUM(Einstellungen!$G$15,Einstellungen!$G$24,Einstellungen!$G$32)&lt;&gt;100,"—",IF(N1602&gt;=4,"Champion",IF(N1602&gt;=3,"Entwicklung",IF(N1602&gt;=2,"Gefährdet","Abwanderung")))))))</f>
        <v/>
      </c>
    </row>
    <row r="1603" spans="2:15" ht="14.25" customHeight="1" x14ac:dyDescent="0.35">
      <c r="B1603" s="37" t="str">
        <f>IF(Kundendaten!C1604="","",Kundendaten!B1604)</f>
        <v/>
      </c>
      <c r="C1603" s="38" t="str">
        <f>IF(Kundendaten!C1604="","",IF(Kundendaten!C1604="","",Kundendaten!C1604))</f>
        <v/>
      </c>
      <c r="D1603" s="38" t="str">
        <f>IF(Kundendaten!C1604="","",IF(Kundendaten!D1604="","",Kundendaten!D1604))</f>
        <v/>
      </c>
      <c r="E1603" s="38" t="str">
        <f>IF(Kundendaten!C1604="","",IF(Kundendaten!E1604="","",Kundendaten!E1604))</f>
        <v/>
      </c>
      <c r="F1603" s="38" t="str">
        <f>IF(Kundendaten!C1604="","",IF(Kundendaten!F1604="","",Kundendaten!F1604))</f>
        <v/>
      </c>
      <c r="G1603" s="37" t="str">
        <f>IF(Kundendaten!C1604="","",IF(Kundendaten!G1604="","",Kundendaten!G1604))</f>
        <v/>
      </c>
      <c r="H1603" s="38" t="str">
        <f>IF(Kundendaten!C1604="","",IF(Kundendaten!H1604="","",Kundendaten!H1604))</f>
        <v/>
      </c>
      <c r="I1603" s="37" t="str">
        <f>IF(Kundendaten!C1604="","",IF(Kundendaten!I1604="","",IF(OR(UPPER(Kundendaten!I1604)="D",UPPER(Kundendaten!I1604)="DE",UPPER(Kundendaten!I1604)="DEU",UPPER(Kundendaten!I1604)="DEUTSCHLAND",UPPER(Kundendaten!I1604)="GERMANY",UPPER(Kundendaten!I1604)="GER"),"",IFERROR(UPPER(VLOOKUP(UPPER(Kundendaten!I1604),Laendercodes!$A:$B,2,FALSE())),UPPER(Kundendaten!I1604)))))</f>
        <v/>
      </c>
      <c r="J1603" s="59" t="str">
        <f>IF(Kundendaten!C1604="","",Einstellungen!$C$9-Kundendaten!J1604)</f>
        <v/>
      </c>
      <c r="K1603" s="37" t="str">
        <f>IF(Kundendaten!C1604="","",IF(J1603&lt;0,-1,IF(J1603&gt;Einstellungen!$C$11,0,IF(J1603&lt;=Einstellungen!$D$15,5,IF(J1603&lt;=Einstellungen!$D$16,4,IF(J1603&lt;=Einstellungen!$D$17,3,IF(J1603&lt;=Einstellungen!$D$18,2,1)))))))</f>
        <v/>
      </c>
      <c r="L1603" s="37" t="str">
        <f>IF(Kundendaten!C1604="","",IF(J1603&lt;0,-1,IF(J1603&gt;Einstellungen!$C$11,0,IF(Kundendaten!K1604&gt;=Einstellungen!$C$24,5,IF(Kundendaten!K1604&gt;=Einstellungen!$C$25,4,IF(Kundendaten!K1604&gt;=Einstellungen!$C$26,3,IF(Kundendaten!K1604&gt;=Einstellungen!$C$27,2,1)))))))</f>
        <v/>
      </c>
      <c r="M1603" s="37" t="str">
        <f>IF(Kundendaten!C1604="","",IF(J1603&lt;0,-1,IF(J1603&gt;Einstellungen!$C$11,0,IF(Kundendaten!L1604&gt;=Einstellungen!$C$32,5,IF(Kundendaten!L1604&gt;=Einstellungen!$C$33,4,IF(Kundendaten!L1604&gt;=Einstellungen!$C$34,3,IF(Kundendaten!L1604&gt;=Einstellungen!$C$35,2,1)))))))</f>
        <v/>
      </c>
      <c r="N1603" s="37" t="str">
        <f>IF(Kundendaten!C1604="","",IF(K1603=-1,"",IF(K1603=0,0,IF(SUM(Einstellungen!$G$15,Einstellungen!$G$24,Einstellungen!$G$32)&lt;&gt;100,"—",ROUND((K1603*Einstellungen!$G$15+L1603*Einstellungen!$G$24+M1603*Einstellungen!$G$32)/100,1)))))</f>
        <v/>
      </c>
      <c r="O1603" s="37" t="str">
        <f>IF(Kundendaten!C1604="","",IF(K1603=-1,"⚠ Datenfehler",IF(K1603=0,"Inaktiv",IF(SUM(Einstellungen!$G$15,Einstellungen!$G$24,Einstellungen!$G$32)&lt;&gt;100,"—",IF(N1603&gt;=4,"Champion",IF(N1603&gt;=3,"Entwicklung",IF(N1603&gt;=2,"Gefährdet","Abwanderung")))))))</f>
        <v/>
      </c>
    </row>
    <row r="1604" spans="2:15" ht="14.25" customHeight="1" x14ac:dyDescent="0.35">
      <c r="B1604" s="37" t="str">
        <f>IF(Kundendaten!C1605="","",Kundendaten!B1605)</f>
        <v/>
      </c>
      <c r="C1604" s="38" t="str">
        <f>IF(Kundendaten!C1605="","",IF(Kundendaten!C1605="","",Kundendaten!C1605))</f>
        <v/>
      </c>
      <c r="D1604" s="38" t="str">
        <f>IF(Kundendaten!C1605="","",IF(Kundendaten!D1605="","",Kundendaten!D1605))</f>
        <v/>
      </c>
      <c r="E1604" s="38" t="str">
        <f>IF(Kundendaten!C1605="","",IF(Kundendaten!E1605="","",Kundendaten!E1605))</f>
        <v/>
      </c>
      <c r="F1604" s="38" t="str">
        <f>IF(Kundendaten!C1605="","",IF(Kundendaten!F1605="","",Kundendaten!F1605))</f>
        <v/>
      </c>
      <c r="G1604" s="37" t="str">
        <f>IF(Kundendaten!C1605="","",IF(Kundendaten!G1605="","",Kundendaten!G1605))</f>
        <v/>
      </c>
      <c r="H1604" s="38" t="str">
        <f>IF(Kundendaten!C1605="","",IF(Kundendaten!H1605="","",Kundendaten!H1605))</f>
        <v/>
      </c>
      <c r="I1604" s="37" t="str">
        <f>IF(Kundendaten!C1605="","",IF(Kundendaten!I1605="","",IF(OR(UPPER(Kundendaten!I1605)="D",UPPER(Kundendaten!I1605)="DE",UPPER(Kundendaten!I1605)="DEU",UPPER(Kundendaten!I1605)="DEUTSCHLAND",UPPER(Kundendaten!I1605)="GERMANY",UPPER(Kundendaten!I1605)="GER"),"",IFERROR(UPPER(VLOOKUP(UPPER(Kundendaten!I1605),Laendercodes!$A:$B,2,FALSE())),UPPER(Kundendaten!I1605)))))</f>
        <v/>
      </c>
      <c r="J1604" s="59" t="str">
        <f>IF(Kundendaten!C1605="","",Einstellungen!$C$9-Kundendaten!J1605)</f>
        <v/>
      </c>
      <c r="K1604" s="37" t="str">
        <f>IF(Kundendaten!C1605="","",IF(J1604&lt;0,-1,IF(J1604&gt;Einstellungen!$C$11,0,IF(J1604&lt;=Einstellungen!$D$15,5,IF(J1604&lt;=Einstellungen!$D$16,4,IF(J1604&lt;=Einstellungen!$D$17,3,IF(J1604&lt;=Einstellungen!$D$18,2,1)))))))</f>
        <v/>
      </c>
      <c r="L1604" s="37" t="str">
        <f>IF(Kundendaten!C1605="","",IF(J1604&lt;0,-1,IF(J1604&gt;Einstellungen!$C$11,0,IF(Kundendaten!K1605&gt;=Einstellungen!$C$24,5,IF(Kundendaten!K1605&gt;=Einstellungen!$C$25,4,IF(Kundendaten!K1605&gt;=Einstellungen!$C$26,3,IF(Kundendaten!K1605&gt;=Einstellungen!$C$27,2,1)))))))</f>
        <v/>
      </c>
      <c r="M1604" s="37" t="str">
        <f>IF(Kundendaten!C1605="","",IF(J1604&lt;0,-1,IF(J1604&gt;Einstellungen!$C$11,0,IF(Kundendaten!L1605&gt;=Einstellungen!$C$32,5,IF(Kundendaten!L1605&gt;=Einstellungen!$C$33,4,IF(Kundendaten!L1605&gt;=Einstellungen!$C$34,3,IF(Kundendaten!L1605&gt;=Einstellungen!$C$35,2,1)))))))</f>
        <v/>
      </c>
      <c r="N1604" s="37" t="str">
        <f>IF(Kundendaten!C1605="","",IF(K1604=-1,"",IF(K1604=0,0,IF(SUM(Einstellungen!$G$15,Einstellungen!$G$24,Einstellungen!$G$32)&lt;&gt;100,"—",ROUND((K1604*Einstellungen!$G$15+L1604*Einstellungen!$G$24+M1604*Einstellungen!$G$32)/100,1)))))</f>
        <v/>
      </c>
      <c r="O1604" s="37" t="str">
        <f>IF(Kundendaten!C1605="","",IF(K1604=-1,"⚠ Datenfehler",IF(K1604=0,"Inaktiv",IF(SUM(Einstellungen!$G$15,Einstellungen!$G$24,Einstellungen!$G$32)&lt;&gt;100,"—",IF(N1604&gt;=4,"Champion",IF(N1604&gt;=3,"Entwicklung",IF(N1604&gt;=2,"Gefährdet","Abwanderung")))))))</f>
        <v/>
      </c>
    </row>
    <row r="1605" spans="2:15" ht="14.25" customHeight="1" x14ac:dyDescent="0.35">
      <c r="B1605" s="37" t="str">
        <f>IF(Kundendaten!C1606="","",Kundendaten!B1606)</f>
        <v/>
      </c>
      <c r="C1605" s="38" t="str">
        <f>IF(Kundendaten!C1606="","",IF(Kundendaten!C1606="","",Kundendaten!C1606))</f>
        <v/>
      </c>
      <c r="D1605" s="38" t="str">
        <f>IF(Kundendaten!C1606="","",IF(Kundendaten!D1606="","",Kundendaten!D1606))</f>
        <v/>
      </c>
      <c r="E1605" s="38" t="str">
        <f>IF(Kundendaten!C1606="","",IF(Kundendaten!E1606="","",Kundendaten!E1606))</f>
        <v/>
      </c>
      <c r="F1605" s="38" t="str">
        <f>IF(Kundendaten!C1606="","",IF(Kundendaten!F1606="","",Kundendaten!F1606))</f>
        <v/>
      </c>
      <c r="G1605" s="37" t="str">
        <f>IF(Kundendaten!C1606="","",IF(Kundendaten!G1606="","",Kundendaten!G1606))</f>
        <v/>
      </c>
      <c r="H1605" s="38" t="str">
        <f>IF(Kundendaten!C1606="","",IF(Kundendaten!H1606="","",Kundendaten!H1606))</f>
        <v/>
      </c>
      <c r="I1605" s="37" t="str">
        <f>IF(Kundendaten!C1606="","",IF(Kundendaten!I1606="","",IF(OR(UPPER(Kundendaten!I1606)="D",UPPER(Kundendaten!I1606)="DE",UPPER(Kundendaten!I1606)="DEU",UPPER(Kundendaten!I1606)="DEUTSCHLAND",UPPER(Kundendaten!I1606)="GERMANY",UPPER(Kundendaten!I1606)="GER"),"",IFERROR(UPPER(VLOOKUP(UPPER(Kundendaten!I1606),Laendercodes!$A:$B,2,FALSE())),UPPER(Kundendaten!I1606)))))</f>
        <v/>
      </c>
      <c r="J1605" s="59" t="str">
        <f>IF(Kundendaten!C1606="","",Einstellungen!$C$9-Kundendaten!J1606)</f>
        <v/>
      </c>
      <c r="K1605" s="37" t="str">
        <f>IF(Kundendaten!C1606="","",IF(J1605&lt;0,-1,IF(J1605&gt;Einstellungen!$C$11,0,IF(J1605&lt;=Einstellungen!$D$15,5,IF(J1605&lt;=Einstellungen!$D$16,4,IF(J1605&lt;=Einstellungen!$D$17,3,IF(J1605&lt;=Einstellungen!$D$18,2,1)))))))</f>
        <v/>
      </c>
      <c r="L1605" s="37" t="str">
        <f>IF(Kundendaten!C1606="","",IF(J1605&lt;0,-1,IF(J1605&gt;Einstellungen!$C$11,0,IF(Kundendaten!K1606&gt;=Einstellungen!$C$24,5,IF(Kundendaten!K1606&gt;=Einstellungen!$C$25,4,IF(Kundendaten!K1606&gt;=Einstellungen!$C$26,3,IF(Kundendaten!K1606&gt;=Einstellungen!$C$27,2,1)))))))</f>
        <v/>
      </c>
      <c r="M1605" s="37" t="str">
        <f>IF(Kundendaten!C1606="","",IF(J1605&lt;0,-1,IF(J1605&gt;Einstellungen!$C$11,0,IF(Kundendaten!L1606&gt;=Einstellungen!$C$32,5,IF(Kundendaten!L1606&gt;=Einstellungen!$C$33,4,IF(Kundendaten!L1606&gt;=Einstellungen!$C$34,3,IF(Kundendaten!L1606&gt;=Einstellungen!$C$35,2,1)))))))</f>
        <v/>
      </c>
      <c r="N1605" s="37" t="str">
        <f>IF(Kundendaten!C1606="","",IF(K1605=-1,"",IF(K1605=0,0,IF(SUM(Einstellungen!$G$15,Einstellungen!$G$24,Einstellungen!$G$32)&lt;&gt;100,"—",ROUND((K1605*Einstellungen!$G$15+L1605*Einstellungen!$G$24+M1605*Einstellungen!$G$32)/100,1)))))</f>
        <v/>
      </c>
      <c r="O1605" s="37" t="str">
        <f>IF(Kundendaten!C1606="","",IF(K1605=-1,"⚠ Datenfehler",IF(K1605=0,"Inaktiv",IF(SUM(Einstellungen!$G$15,Einstellungen!$G$24,Einstellungen!$G$32)&lt;&gt;100,"—",IF(N1605&gt;=4,"Champion",IF(N1605&gt;=3,"Entwicklung",IF(N1605&gt;=2,"Gefährdet","Abwanderung")))))))</f>
        <v/>
      </c>
    </row>
    <row r="1606" spans="2:15" ht="14.25" customHeight="1" x14ac:dyDescent="0.35">
      <c r="B1606" s="37" t="str">
        <f>IF(Kundendaten!C1607="","",Kundendaten!B1607)</f>
        <v/>
      </c>
      <c r="C1606" s="38" t="str">
        <f>IF(Kundendaten!C1607="","",IF(Kundendaten!C1607="","",Kundendaten!C1607))</f>
        <v/>
      </c>
      <c r="D1606" s="38" t="str">
        <f>IF(Kundendaten!C1607="","",IF(Kundendaten!D1607="","",Kundendaten!D1607))</f>
        <v/>
      </c>
      <c r="E1606" s="38" t="str">
        <f>IF(Kundendaten!C1607="","",IF(Kundendaten!E1607="","",Kundendaten!E1607))</f>
        <v/>
      </c>
      <c r="F1606" s="38" t="str">
        <f>IF(Kundendaten!C1607="","",IF(Kundendaten!F1607="","",Kundendaten!F1607))</f>
        <v/>
      </c>
      <c r="G1606" s="37" t="str">
        <f>IF(Kundendaten!C1607="","",IF(Kundendaten!G1607="","",Kundendaten!G1607))</f>
        <v/>
      </c>
      <c r="H1606" s="38" t="str">
        <f>IF(Kundendaten!C1607="","",IF(Kundendaten!H1607="","",Kundendaten!H1607))</f>
        <v/>
      </c>
      <c r="I1606" s="37" t="str">
        <f>IF(Kundendaten!C1607="","",IF(Kundendaten!I1607="","",IF(OR(UPPER(Kundendaten!I1607)="D",UPPER(Kundendaten!I1607)="DE",UPPER(Kundendaten!I1607)="DEU",UPPER(Kundendaten!I1607)="DEUTSCHLAND",UPPER(Kundendaten!I1607)="GERMANY",UPPER(Kundendaten!I1607)="GER"),"",IFERROR(UPPER(VLOOKUP(UPPER(Kundendaten!I1607),Laendercodes!$A:$B,2,FALSE())),UPPER(Kundendaten!I1607)))))</f>
        <v/>
      </c>
      <c r="J1606" s="59" t="str">
        <f>IF(Kundendaten!C1607="","",Einstellungen!$C$9-Kundendaten!J1607)</f>
        <v/>
      </c>
      <c r="K1606" s="37" t="str">
        <f>IF(Kundendaten!C1607="","",IF(J1606&lt;0,-1,IF(J1606&gt;Einstellungen!$C$11,0,IF(J1606&lt;=Einstellungen!$D$15,5,IF(J1606&lt;=Einstellungen!$D$16,4,IF(J1606&lt;=Einstellungen!$D$17,3,IF(J1606&lt;=Einstellungen!$D$18,2,1)))))))</f>
        <v/>
      </c>
      <c r="L1606" s="37" t="str">
        <f>IF(Kundendaten!C1607="","",IF(J1606&lt;0,-1,IF(J1606&gt;Einstellungen!$C$11,0,IF(Kundendaten!K1607&gt;=Einstellungen!$C$24,5,IF(Kundendaten!K1607&gt;=Einstellungen!$C$25,4,IF(Kundendaten!K1607&gt;=Einstellungen!$C$26,3,IF(Kundendaten!K1607&gt;=Einstellungen!$C$27,2,1)))))))</f>
        <v/>
      </c>
      <c r="M1606" s="37" t="str">
        <f>IF(Kundendaten!C1607="","",IF(J1606&lt;0,-1,IF(J1606&gt;Einstellungen!$C$11,0,IF(Kundendaten!L1607&gt;=Einstellungen!$C$32,5,IF(Kundendaten!L1607&gt;=Einstellungen!$C$33,4,IF(Kundendaten!L1607&gt;=Einstellungen!$C$34,3,IF(Kundendaten!L1607&gt;=Einstellungen!$C$35,2,1)))))))</f>
        <v/>
      </c>
      <c r="N1606" s="37" t="str">
        <f>IF(Kundendaten!C1607="","",IF(K1606=-1,"",IF(K1606=0,0,IF(SUM(Einstellungen!$G$15,Einstellungen!$G$24,Einstellungen!$G$32)&lt;&gt;100,"—",ROUND((K1606*Einstellungen!$G$15+L1606*Einstellungen!$G$24+M1606*Einstellungen!$G$32)/100,1)))))</f>
        <v/>
      </c>
      <c r="O1606" s="37" t="str">
        <f>IF(Kundendaten!C1607="","",IF(K1606=-1,"⚠ Datenfehler",IF(K1606=0,"Inaktiv",IF(SUM(Einstellungen!$G$15,Einstellungen!$G$24,Einstellungen!$G$32)&lt;&gt;100,"—",IF(N1606&gt;=4,"Champion",IF(N1606&gt;=3,"Entwicklung",IF(N1606&gt;=2,"Gefährdet","Abwanderung")))))))</f>
        <v/>
      </c>
    </row>
    <row r="1607" spans="2:15" ht="14.25" customHeight="1" x14ac:dyDescent="0.35">
      <c r="B1607" s="37" t="str">
        <f>IF(Kundendaten!C1608="","",Kundendaten!B1608)</f>
        <v/>
      </c>
      <c r="C1607" s="38" t="str">
        <f>IF(Kundendaten!C1608="","",IF(Kundendaten!C1608="","",Kundendaten!C1608))</f>
        <v/>
      </c>
      <c r="D1607" s="38" t="str">
        <f>IF(Kundendaten!C1608="","",IF(Kundendaten!D1608="","",Kundendaten!D1608))</f>
        <v/>
      </c>
      <c r="E1607" s="38" t="str">
        <f>IF(Kundendaten!C1608="","",IF(Kundendaten!E1608="","",Kundendaten!E1608))</f>
        <v/>
      </c>
      <c r="F1607" s="38" t="str">
        <f>IF(Kundendaten!C1608="","",IF(Kundendaten!F1608="","",Kundendaten!F1608))</f>
        <v/>
      </c>
      <c r="G1607" s="37" t="str">
        <f>IF(Kundendaten!C1608="","",IF(Kundendaten!G1608="","",Kundendaten!G1608))</f>
        <v/>
      </c>
      <c r="H1607" s="38" t="str">
        <f>IF(Kundendaten!C1608="","",IF(Kundendaten!H1608="","",Kundendaten!H1608))</f>
        <v/>
      </c>
      <c r="I1607" s="37" t="str">
        <f>IF(Kundendaten!C1608="","",IF(Kundendaten!I1608="","",IF(OR(UPPER(Kundendaten!I1608)="D",UPPER(Kundendaten!I1608)="DE",UPPER(Kundendaten!I1608)="DEU",UPPER(Kundendaten!I1608)="DEUTSCHLAND",UPPER(Kundendaten!I1608)="GERMANY",UPPER(Kundendaten!I1608)="GER"),"",IFERROR(UPPER(VLOOKUP(UPPER(Kundendaten!I1608),Laendercodes!$A:$B,2,FALSE())),UPPER(Kundendaten!I1608)))))</f>
        <v/>
      </c>
      <c r="J1607" s="59" t="str">
        <f>IF(Kundendaten!C1608="","",Einstellungen!$C$9-Kundendaten!J1608)</f>
        <v/>
      </c>
      <c r="K1607" s="37" t="str">
        <f>IF(Kundendaten!C1608="","",IF(J1607&lt;0,-1,IF(J1607&gt;Einstellungen!$C$11,0,IF(J1607&lt;=Einstellungen!$D$15,5,IF(J1607&lt;=Einstellungen!$D$16,4,IF(J1607&lt;=Einstellungen!$D$17,3,IF(J1607&lt;=Einstellungen!$D$18,2,1)))))))</f>
        <v/>
      </c>
      <c r="L1607" s="37" t="str">
        <f>IF(Kundendaten!C1608="","",IF(J1607&lt;0,-1,IF(J1607&gt;Einstellungen!$C$11,0,IF(Kundendaten!K1608&gt;=Einstellungen!$C$24,5,IF(Kundendaten!K1608&gt;=Einstellungen!$C$25,4,IF(Kundendaten!K1608&gt;=Einstellungen!$C$26,3,IF(Kundendaten!K1608&gt;=Einstellungen!$C$27,2,1)))))))</f>
        <v/>
      </c>
      <c r="M1607" s="37" t="str">
        <f>IF(Kundendaten!C1608="","",IF(J1607&lt;0,-1,IF(J1607&gt;Einstellungen!$C$11,0,IF(Kundendaten!L1608&gt;=Einstellungen!$C$32,5,IF(Kundendaten!L1608&gt;=Einstellungen!$C$33,4,IF(Kundendaten!L1608&gt;=Einstellungen!$C$34,3,IF(Kundendaten!L1608&gt;=Einstellungen!$C$35,2,1)))))))</f>
        <v/>
      </c>
      <c r="N1607" s="37" t="str">
        <f>IF(Kundendaten!C1608="","",IF(K1607=-1,"",IF(K1607=0,0,IF(SUM(Einstellungen!$G$15,Einstellungen!$G$24,Einstellungen!$G$32)&lt;&gt;100,"—",ROUND((K1607*Einstellungen!$G$15+L1607*Einstellungen!$G$24+M1607*Einstellungen!$G$32)/100,1)))))</f>
        <v/>
      </c>
      <c r="O1607" s="37" t="str">
        <f>IF(Kundendaten!C1608="","",IF(K1607=-1,"⚠ Datenfehler",IF(K1607=0,"Inaktiv",IF(SUM(Einstellungen!$G$15,Einstellungen!$G$24,Einstellungen!$G$32)&lt;&gt;100,"—",IF(N1607&gt;=4,"Champion",IF(N1607&gt;=3,"Entwicklung",IF(N1607&gt;=2,"Gefährdet","Abwanderung")))))))</f>
        <v/>
      </c>
    </row>
    <row r="1608" spans="2:15" ht="14.25" customHeight="1" x14ac:dyDescent="0.35">
      <c r="B1608" s="37" t="str">
        <f>IF(Kundendaten!C1609="","",Kundendaten!B1609)</f>
        <v/>
      </c>
      <c r="C1608" s="38" t="str">
        <f>IF(Kundendaten!C1609="","",IF(Kundendaten!C1609="","",Kundendaten!C1609))</f>
        <v/>
      </c>
      <c r="D1608" s="38" t="str">
        <f>IF(Kundendaten!C1609="","",IF(Kundendaten!D1609="","",Kundendaten!D1609))</f>
        <v/>
      </c>
      <c r="E1608" s="38" t="str">
        <f>IF(Kundendaten!C1609="","",IF(Kundendaten!E1609="","",Kundendaten!E1609))</f>
        <v/>
      </c>
      <c r="F1608" s="38" t="str">
        <f>IF(Kundendaten!C1609="","",IF(Kundendaten!F1609="","",Kundendaten!F1609))</f>
        <v/>
      </c>
      <c r="G1608" s="37" t="str">
        <f>IF(Kundendaten!C1609="","",IF(Kundendaten!G1609="","",Kundendaten!G1609))</f>
        <v/>
      </c>
      <c r="H1608" s="38" t="str">
        <f>IF(Kundendaten!C1609="","",IF(Kundendaten!H1609="","",Kundendaten!H1609))</f>
        <v/>
      </c>
      <c r="I1608" s="37" t="str">
        <f>IF(Kundendaten!C1609="","",IF(Kundendaten!I1609="","",IF(OR(UPPER(Kundendaten!I1609)="D",UPPER(Kundendaten!I1609)="DE",UPPER(Kundendaten!I1609)="DEU",UPPER(Kundendaten!I1609)="DEUTSCHLAND",UPPER(Kundendaten!I1609)="GERMANY",UPPER(Kundendaten!I1609)="GER"),"",IFERROR(UPPER(VLOOKUP(UPPER(Kundendaten!I1609),Laendercodes!$A:$B,2,FALSE())),UPPER(Kundendaten!I1609)))))</f>
        <v/>
      </c>
      <c r="J1608" s="59" t="str">
        <f>IF(Kundendaten!C1609="","",Einstellungen!$C$9-Kundendaten!J1609)</f>
        <v/>
      </c>
      <c r="K1608" s="37" t="str">
        <f>IF(Kundendaten!C1609="","",IF(J1608&lt;0,-1,IF(J1608&gt;Einstellungen!$C$11,0,IF(J1608&lt;=Einstellungen!$D$15,5,IF(J1608&lt;=Einstellungen!$D$16,4,IF(J1608&lt;=Einstellungen!$D$17,3,IF(J1608&lt;=Einstellungen!$D$18,2,1)))))))</f>
        <v/>
      </c>
      <c r="L1608" s="37" t="str">
        <f>IF(Kundendaten!C1609="","",IF(J1608&lt;0,-1,IF(J1608&gt;Einstellungen!$C$11,0,IF(Kundendaten!K1609&gt;=Einstellungen!$C$24,5,IF(Kundendaten!K1609&gt;=Einstellungen!$C$25,4,IF(Kundendaten!K1609&gt;=Einstellungen!$C$26,3,IF(Kundendaten!K1609&gt;=Einstellungen!$C$27,2,1)))))))</f>
        <v/>
      </c>
      <c r="M1608" s="37" t="str">
        <f>IF(Kundendaten!C1609="","",IF(J1608&lt;0,-1,IF(J1608&gt;Einstellungen!$C$11,0,IF(Kundendaten!L1609&gt;=Einstellungen!$C$32,5,IF(Kundendaten!L1609&gt;=Einstellungen!$C$33,4,IF(Kundendaten!L1609&gt;=Einstellungen!$C$34,3,IF(Kundendaten!L1609&gt;=Einstellungen!$C$35,2,1)))))))</f>
        <v/>
      </c>
      <c r="N1608" s="37" t="str">
        <f>IF(Kundendaten!C1609="","",IF(K1608=-1,"",IF(K1608=0,0,IF(SUM(Einstellungen!$G$15,Einstellungen!$G$24,Einstellungen!$G$32)&lt;&gt;100,"—",ROUND((K1608*Einstellungen!$G$15+L1608*Einstellungen!$G$24+M1608*Einstellungen!$G$32)/100,1)))))</f>
        <v/>
      </c>
      <c r="O1608" s="37" t="str">
        <f>IF(Kundendaten!C1609="","",IF(K1608=-1,"⚠ Datenfehler",IF(K1608=0,"Inaktiv",IF(SUM(Einstellungen!$G$15,Einstellungen!$G$24,Einstellungen!$G$32)&lt;&gt;100,"—",IF(N1608&gt;=4,"Champion",IF(N1608&gt;=3,"Entwicklung",IF(N1608&gt;=2,"Gefährdet","Abwanderung")))))))</f>
        <v/>
      </c>
    </row>
    <row r="1609" spans="2:15" ht="14.25" customHeight="1" x14ac:dyDescent="0.35">
      <c r="B1609" s="37" t="str">
        <f>IF(Kundendaten!C1610="","",Kundendaten!B1610)</f>
        <v/>
      </c>
      <c r="C1609" s="38" t="str">
        <f>IF(Kundendaten!C1610="","",IF(Kundendaten!C1610="","",Kundendaten!C1610))</f>
        <v/>
      </c>
      <c r="D1609" s="38" t="str">
        <f>IF(Kundendaten!C1610="","",IF(Kundendaten!D1610="","",Kundendaten!D1610))</f>
        <v/>
      </c>
      <c r="E1609" s="38" t="str">
        <f>IF(Kundendaten!C1610="","",IF(Kundendaten!E1610="","",Kundendaten!E1610))</f>
        <v/>
      </c>
      <c r="F1609" s="38" t="str">
        <f>IF(Kundendaten!C1610="","",IF(Kundendaten!F1610="","",Kundendaten!F1610))</f>
        <v/>
      </c>
      <c r="G1609" s="37" t="str">
        <f>IF(Kundendaten!C1610="","",IF(Kundendaten!G1610="","",Kundendaten!G1610))</f>
        <v/>
      </c>
      <c r="H1609" s="38" t="str">
        <f>IF(Kundendaten!C1610="","",IF(Kundendaten!H1610="","",Kundendaten!H1610))</f>
        <v/>
      </c>
      <c r="I1609" s="37" t="str">
        <f>IF(Kundendaten!C1610="","",IF(Kundendaten!I1610="","",IF(OR(UPPER(Kundendaten!I1610)="D",UPPER(Kundendaten!I1610)="DE",UPPER(Kundendaten!I1610)="DEU",UPPER(Kundendaten!I1610)="DEUTSCHLAND",UPPER(Kundendaten!I1610)="GERMANY",UPPER(Kundendaten!I1610)="GER"),"",IFERROR(UPPER(VLOOKUP(UPPER(Kundendaten!I1610),Laendercodes!$A:$B,2,FALSE())),UPPER(Kundendaten!I1610)))))</f>
        <v/>
      </c>
      <c r="J1609" s="59" t="str">
        <f>IF(Kundendaten!C1610="","",Einstellungen!$C$9-Kundendaten!J1610)</f>
        <v/>
      </c>
      <c r="K1609" s="37" t="str">
        <f>IF(Kundendaten!C1610="","",IF(J1609&lt;0,-1,IF(J1609&gt;Einstellungen!$C$11,0,IF(J1609&lt;=Einstellungen!$D$15,5,IF(J1609&lt;=Einstellungen!$D$16,4,IF(J1609&lt;=Einstellungen!$D$17,3,IF(J1609&lt;=Einstellungen!$D$18,2,1)))))))</f>
        <v/>
      </c>
      <c r="L1609" s="37" t="str">
        <f>IF(Kundendaten!C1610="","",IF(J1609&lt;0,-1,IF(J1609&gt;Einstellungen!$C$11,0,IF(Kundendaten!K1610&gt;=Einstellungen!$C$24,5,IF(Kundendaten!K1610&gt;=Einstellungen!$C$25,4,IF(Kundendaten!K1610&gt;=Einstellungen!$C$26,3,IF(Kundendaten!K1610&gt;=Einstellungen!$C$27,2,1)))))))</f>
        <v/>
      </c>
      <c r="M1609" s="37" t="str">
        <f>IF(Kundendaten!C1610="","",IF(J1609&lt;0,-1,IF(J1609&gt;Einstellungen!$C$11,0,IF(Kundendaten!L1610&gt;=Einstellungen!$C$32,5,IF(Kundendaten!L1610&gt;=Einstellungen!$C$33,4,IF(Kundendaten!L1610&gt;=Einstellungen!$C$34,3,IF(Kundendaten!L1610&gt;=Einstellungen!$C$35,2,1)))))))</f>
        <v/>
      </c>
      <c r="N1609" s="37" t="str">
        <f>IF(Kundendaten!C1610="","",IF(K1609=-1,"",IF(K1609=0,0,IF(SUM(Einstellungen!$G$15,Einstellungen!$G$24,Einstellungen!$G$32)&lt;&gt;100,"—",ROUND((K1609*Einstellungen!$G$15+L1609*Einstellungen!$G$24+M1609*Einstellungen!$G$32)/100,1)))))</f>
        <v/>
      </c>
      <c r="O1609" s="37" t="str">
        <f>IF(Kundendaten!C1610="","",IF(K1609=-1,"⚠ Datenfehler",IF(K1609=0,"Inaktiv",IF(SUM(Einstellungen!$G$15,Einstellungen!$G$24,Einstellungen!$G$32)&lt;&gt;100,"—",IF(N1609&gt;=4,"Champion",IF(N1609&gt;=3,"Entwicklung",IF(N1609&gt;=2,"Gefährdet","Abwanderung")))))))</f>
        <v/>
      </c>
    </row>
    <row r="1610" spans="2:15" ht="14.25" customHeight="1" x14ac:dyDescent="0.35">
      <c r="B1610" s="37" t="str">
        <f>IF(Kundendaten!C1611="","",Kundendaten!B1611)</f>
        <v/>
      </c>
      <c r="C1610" s="38" t="str">
        <f>IF(Kundendaten!C1611="","",IF(Kundendaten!C1611="","",Kundendaten!C1611))</f>
        <v/>
      </c>
      <c r="D1610" s="38" t="str">
        <f>IF(Kundendaten!C1611="","",IF(Kundendaten!D1611="","",Kundendaten!D1611))</f>
        <v/>
      </c>
      <c r="E1610" s="38" t="str">
        <f>IF(Kundendaten!C1611="","",IF(Kundendaten!E1611="","",Kundendaten!E1611))</f>
        <v/>
      </c>
      <c r="F1610" s="38" t="str">
        <f>IF(Kundendaten!C1611="","",IF(Kundendaten!F1611="","",Kundendaten!F1611))</f>
        <v/>
      </c>
      <c r="G1610" s="37" t="str">
        <f>IF(Kundendaten!C1611="","",IF(Kundendaten!G1611="","",Kundendaten!G1611))</f>
        <v/>
      </c>
      <c r="H1610" s="38" t="str">
        <f>IF(Kundendaten!C1611="","",IF(Kundendaten!H1611="","",Kundendaten!H1611))</f>
        <v/>
      </c>
      <c r="I1610" s="37" t="str">
        <f>IF(Kundendaten!C1611="","",IF(Kundendaten!I1611="","",IF(OR(UPPER(Kundendaten!I1611)="D",UPPER(Kundendaten!I1611)="DE",UPPER(Kundendaten!I1611)="DEU",UPPER(Kundendaten!I1611)="DEUTSCHLAND",UPPER(Kundendaten!I1611)="GERMANY",UPPER(Kundendaten!I1611)="GER"),"",IFERROR(UPPER(VLOOKUP(UPPER(Kundendaten!I1611),Laendercodes!$A:$B,2,FALSE())),UPPER(Kundendaten!I1611)))))</f>
        <v/>
      </c>
      <c r="J1610" s="59" t="str">
        <f>IF(Kundendaten!C1611="","",Einstellungen!$C$9-Kundendaten!J1611)</f>
        <v/>
      </c>
      <c r="K1610" s="37" t="str">
        <f>IF(Kundendaten!C1611="","",IF(J1610&lt;0,-1,IF(J1610&gt;Einstellungen!$C$11,0,IF(J1610&lt;=Einstellungen!$D$15,5,IF(J1610&lt;=Einstellungen!$D$16,4,IF(J1610&lt;=Einstellungen!$D$17,3,IF(J1610&lt;=Einstellungen!$D$18,2,1)))))))</f>
        <v/>
      </c>
      <c r="L1610" s="37" t="str">
        <f>IF(Kundendaten!C1611="","",IF(J1610&lt;0,-1,IF(J1610&gt;Einstellungen!$C$11,0,IF(Kundendaten!K1611&gt;=Einstellungen!$C$24,5,IF(Kundendaten!K1611&gt;=Einstellungen!$C$25,4,IF(Kundendaten!K1611&gt;=Einstellungen!$C$26,3,IF(Kundendaten!K1611&gt;=Einstellungen!$C$27,2,1)))))))</f>
        <v/>
      </c>
      <c r="M1610" s="37" t="str">
        <f>IF(Kundendaten!C1611="","",IF(J1610&lt;0,-1,IF(J1610&gt;Einstellungen!$C$11,0,IF(Kundendaten!L1611&gt;=Einstellungen!$C$32,5,IF(Kundendaten!L1611&gt;=Einstellungen!$C$33,4,IF(Kundendaten!L1611&gt;=Einstellungen!$C$34,3,IF(Kundendaten!L1611&gt;=Einstellungen!$C$35,2,1)))))))</f>
        <v/>
      </c>
      <c r="N1610" s="37" t="str">
        <f>IF(Kundendaten!C1611="","",IF(K1610=-1,"",IF(K1610=0,0,IF(SUM(Einstellungen!$G$15,Einstellungen!$G$24,Einstellungen!$G$32)&lt;&gt;100,"—",ROUND((K1610*Einstellungen!$G$15+L1610*Einstellungen!$G$24+M1610*Einstellungen!$G$32)/100,1)))))</f>
        <v/>
      </c>
      <c r="O1610" s="37" t="str">
        <f>IF(Kundendaten!C1611="","",IF(K1610=-1,"⚠ Datenfehler",IF(K1610=0,"Inaktiv",IF(SUM(Einstellungen!$G$15,Einstellungen!$G$24,Einstellungen!$G$32)&lt;&gt;100,"—",IF(N1610&gt;=4,"Champion",IF(N1610&gt;=3,"Entwicklung",IF(N1610&gt;=2,"Gefährdet","Abwanderung")))))))</f>
        <v/>
      </c>
    </row>
    <row r="1611" spans="2:15" ht="14.25" customHeight="1" x14ac:dyDescent="0.35">
      <c r="B1611" s="37" t="str">
        <f>IF(Kundendaten!C1612="","",Kundendaten!B1612)</f>
        <v/>
      </c>
      <c r="C1611" s="38" t="str">
        <f>IF(Kundendaten!C1612="","",IF(Kundendaten!C1612="","",Kundendaten!C1612))</f>
        <v/>
      </c>
      <c r="D1611" s="38" t="str">
        <f>IF(Kundendaten!C1612="","",IF(Kundendaten!D1612="","",Kundendaten!D1612))</f>
        <v/>
      </c>
      <c r="E1611" s="38" t="str">
        <f>IF(Kundendaten!C1612="","",IF(Kundendaten!E1612="","",Kundendaten!E1612))</f>
        <v/>
      </c>
      <c r="F1611" s="38" t="str">
        <f>IF(Kundendaten!C1612="","",IF(Kundendaten!F1612="","",Kundendaten!F1612))</f>
        <v/>
      </c>
      <c r="G1611" s="37" t="str">
        <f>IF(Kundendaten!C1612="","",IF(Kundendaten!G1612="","",Kundendaten!G1612))</f>
        <v/>
      </c>
      <c r="H1611" s="38" t="str">
        <f>IF(Kundendaten!C1612="","",IF(Kundendaten!H1612="","",Kundendaten!H1612))</f>
        <v/>
      </c>
      <c r="I1611" s="37" t="str">
        <f>IF(Kundendaten!C1612="","",IF(Kundendaten!I1612="","",IF(OR(UPPER(Kundendaten!I1612)="D",UPPER(Kundendaten!I1612)="DE",UPPER(Kundendaten!I1612)="DEU",UPPER(Kundendaten!I1612)="DEUTSCHLAND",UPPER(Kundendaten!I1612)="GERMANY",UPPER(Kundendaten!I1612)="GER"),"",IFERROR(UPPER(VLOOKUP(UPPER(Kundendaten!I1612),Laendercodes!$A:$B,2,FALSE())),UPPER(Kundendaten!I1612)))))</f>
        <v/>
      </c>
      <c r="J1611" s="59" t="str">
        <f>IF(Kundendaten!C1612="","",Einstellungen!$C$9-Kundendaten!J1612)</f>
        <v/>
      </c>
      <c r="K1611" s="37" t="str">
        <f>IF(Kundendaten!C1612="","",IF(J1611&lt;0,-1,IF(J1611&gt;Einstellungen!$C$11,0,IF(J1611&lt;=Einstellungen!$D$15,5,IF(J1611&lt;=Einstellungen!$D$16,4,IF(J1611&lt;=Einstellungen!$D$17,3,IF(J1611&lt;=Einstellungen!$D$18,2,1)))))))</f>
        <v/>
      </c>
      <c r="L1611" s="37" t="str">
        <f>IF(Kundendaten!C1612="","",IF(J1611&lt;0,-1,IF(J1611&gt;Einstellungen!$C$11,0,IF(Kundendaten!K1612&gt;=Einstellungen!$C$24,5,IF(Kundendaten!K1612&gt;=Einstellungen!$C$25,4,IF(Kundendaten!K1612&gt;=Einstellungen!$C$26,3,IF(Kundendaten!K1612&gt;=Einstellungen!$C$27,2,1)))))))</f>
        <v/>
      </c>
      <c r="M1611" s="37" t="str">
        <f>IF(Kundendaten!C1612="","",IF(J1611&lt;0,-1,IF(J1611&gt;Einstellungen!$C$11,0,IF(Kundendaten!L1612&gt;=Einstellungen!$C$32,5,IF(Kundendaten!L1612&gt;=Einstellungen!$C$33,4,IF(Kundendaten!L1612&gt;=Einstellungen!$C$34,3,IF(Kundendaten!L1612&gt;=Einstellungen!$C$35,2,1)))))))</f>
        <v/>
      </c>
      <c r="N1611" s="37" t="str">
        <f>IF(Kundendaten!C1612="","",IF(K1611=-1,"",IF(K1611=0,0,IF(SUM(Einstellungen!$G$15,Einstellungen!$G$24,Einstellungen!$G$32)&lt;&gt;100,"—",ROUND((K1611*Einstellungen!$G$15+L1611*Einstellungen!$G$24+M1611*Einstellungen!$G$32)/100,1)))))</f>
        <v/>
      </c>
      <c r="O1611" s="37" t="str">
        <f>IF(Kundendaten!C1612="","",IF(K1611=-1,"⚠ Datenfehler",IF(K1611=0,"Inaktiv",IF(SUM(Einstellungen!$G$15,Einstellungen!$G$24,Einstellungen!$G$32)&lt;&gt;100,"—",IF(N1611&gt;=4,"Champion",IF(N1611&gt;=3,"Entwicklung",IF(N1611&gt;=2,"Gefährdet","Abwanderung")))))))</f>
        <v/>
      </c>
    </row>
    <row r="1612" spans="2:15" ht="14.25" customHeight="1" x14ac:dyDescent="0.35">
      <c r="B1612" s="37" t="str">
        <f>IF(Kundendaten!C1613="","",Kundendaten!B1613)</f>
        <v/>
      </c>
      <c r="C1612" s="38" t="str">
        <f>IF(Kundendaten!C1613="","",IF(Kundendaten!C1613="","",Kundendaten!C1613))</f>
        <v/>
      </c>
      <c r="D1612" s="38" t="str">
        <f>IF(Kundendaten!C1613="","",IF(Kundendaten!D1613="","",Kundendaten!D1613))</f>
        <v/>
      </c>
      <c r="E1612" s="38" t="str">
        <f>IF(Kundendaten!C1613="","",IF(Kundendaten!E1613="","",Kundendaten!E1613))</f>
        <v/>
      </c>
      <c r="F1612" s="38" t="str">
        <f>IF(Kundendaten!C1613="","",IF(Kundendaten!F1613="","",Kundendaten!F1613))</f>
        <v/>
      </c>
      <c r="G1612" s="37" t="str">
        <f>IF(Kundendaten!C1613="","",IF(Kundendaten!G1613="","",Kundendaten!G1613))</f>
        <v/>
      </c>
      <c r="H1612" s="38" t="str">
        <f>IF(Kundendaten!C1613="","",IF(Kundendaten!H1613="","",Kundendaten!H1613))</f>
        <v/>
      </c>
      <c r="I1612" s="37" t="str">
        <f>IF(Kundendaten!C1613="","",IF(Kundendaten!I1613="","",IF(OR(UPPER(Kundendaten!I1613)="D",UPPER(Kundendaten!I1613)="DE",UPPER(Kundendaten!I1613)="DEU",UPPER(Kundendaten!I1613)="DEUTSCHLAND",UPPER(Kundendaten!I1613)="GERMANY",UPPER(Kundendaten!I1613)="GER"),"",IFERROR(UPPER(VLOOKUP(UPPER(Kundendaten!I1613),Laendercodes!$A:$B,2,FALSE())),UPPER(Kundendaten!I1613)))))</f>
        <v/>
      </c>
      <c r="J1612" s="59" t="str">
        <f>IF(Kundendaten!C1613="","",Einstellungen!$C$9-Kundendaten!J1613)</f>
        <v/>
      </c>
      <c r="K1612" s="37" t="str">
        <f>IF(Kundendaten!C1613="","",IF(J1612&lt;0,-1,IF(J1612&gt;Einstellungen!$C$11,0,IF(J1612&lt;=Einstellungen!$D$15,5,IF(J1612&lt;=Einstellungen!$D$16,4,IF(J1612&lt;=Einstellungen!$D$17,3,IF(J1612&lt;=Einstellungen!$D$18,2,1)))))))</f>
        <v/>
      </c>
      <c r="L1612" s="37" t="str">
        <f>IF(Kundendaten!C1613="","",IF(J1612&lt;0,-1,IF(J1612&gt;Einstellungen!$C$11,0,IF(Kundendaten!K1613&gt;=Einstellungen!$C$24,5,IF(Kundendaten!K1613&gt;=Einstellungen!$C$25,4,IF(Kundendaten!K1613&gt;=Einstellungen!$C$26,3,IF(Kundendaten!K1613&gt;=Einstellungen!$C$27,2,1)))))))</f>
        <v/>
      </c>
      <c r="M1612" s="37" t="str">
        <f>IF(Kundendaten!C1613="","",IF(J1612&lt;0,-1,IF(J1612&gt;Einstellungen!$C$11,0,IF(Kundendaten!L1613&gt;=Einstellungen!$C$32,5,IF(Kundendaten!L1613&gt;=Einstellungen!$C$33,4,IF(Kundendaten!L1613&gt;=Einstellungen!$C$34,3,IF(Kundendaten!L1613&gt;=Einstellungen!$C$35,2,1)))))))</f>
        <v/>
      </c>
      <c r="N1612" s="37" t="str">
        <f>IF(Kundendaten!C1613="","",IF(K1612=-1,"",IF(K1612=0,0,IF(SUM(Einstellungen!$G$15,Einstellungen!$G$24,Einstellungen!$G$32)&lt;&gt;100,"—",ROUND((K1612*Einstellungen!$G$15+L1612*Einstellungen!$G$24+M1612*Einstellungen!$G$32)/100,1)))))</f>
        <v/>
      </c>
      <c r="O1612" s="37" t="str">
        <f>IF(Kundendaten!C1613="","",IF(K1612=-1,"⚠ Datenfehler",IF(K1612=0,"Inaktiv",IF(SUM(Einstellungen!$G$15,Einstellungen!$G$24,Einstellungen!$G$32)&lt;&gt;100,"—",IF(N1612&gt;=4,"Champion",IF(N1612&gt;=3,"Entwicklung",IF(N1612&gt;=2,"Gefährdet","Abwanderung")))))))</f>
        <v/>
      </c>
    </row>
    <row r="1613" spans="2:15" ht="14.25" customHeight="1" x14ac:dyDescent="0.35">
      <c r="B1613" s="37" t="str">
        <f>IF(Kundendaten!C1614="","",Kundendaten!B1614)</f>
        <v/>
      </c>
      <c r="C1613" s="38" t="str">
        <f>IF(Kundendaten!C1614="","",IF(Kundendaten!C1614="","",Kundendaten!C1614))</f>
        <v/>
      </c>
      <c r="D1613" s="38" t="str">
        <f>IF(Kundendaten!C1614="","",IF(Kundendaten!D1614="","",Kundendaten!D1614))</f>
        <v/>
      </c>
      <c r="E1613" s="38" t="str">
        <f>IF(Kundendaten!C1614="","",IF(Kundendaten!E1614="","",Kundendaten!E1614))</f>
        <v/>
      </c>
      <c r="F1613" s="38" t="str">
        <f>IF(Kundendaten!C1614="","",IF(Kundendaten!F1614="","",Kundendaten!F1614))</f>
        <v/>
      </c>
      <c r="G1613" s="37" t="str">
        <f>IF(Kundendaten!C1614="","",IF(Kundendaten!G1614="","",Kundendaten!G1614))</f>
        <v/>
      </c>
      <c r="H1613" s="38" t="str">
        <f>IF(Kundendaten!C1614="","",IF(Kundendaten!H1614="","",Kundendaten!H1614))</f>
        <v/>
      </c>
      <c r="I1613" s="37" t="str">
        <f>IF(Kundendaten!C1614="","",IF(Kundendaten!I1614="","",IF(OR(UPPER(Kundendaten!I1614)="D",UPPER(Kundendaten!I1614)="DE",UPPER(Kundendaten!I1614)="DEU",UPPER(Kundendaten!I1614)="DEUTSCHLAND",UPPER(Kundendaten!I1614)="GERMANY",UPPER(Kundendaten!I1614)="GER"),"",IFERROR(UPPER(VLOOKUP(UPPER(Kundendaten!I1614),Laendercodes!$A:$B,2,FALSE())),UPPER(Kundendaten!I1614)))))</f>
        <v/>
      </c>
      <c r="J1613" s="59" t="str">
        <f>IF(Kundendaten!C1614="","",Einstellungen!$C$9-Kundendaten!J1614)</f>
        <v/>
      </c>
      <c r="K1613" s="37" t="str">
        <f>IF(Kundendaten!C1614="","",IF(J1613&lt;0,-1,IF(J1613&gt;Einstellungen!$C$11,0,IF(J1613&lt;=Einstellungen!$D$15,5,IF(J1613&lt;=Einstellungen!$D$16,4,IF(J1613&lt;=Einstellungen!$D$17,3,IF(J1613&lt;=Einstellungen!$D$18,2,1)))))))</f>
        <v/>
      </c>
      <c r="L1613" s="37" t="str">
        <f>IF(Kundendaten!C1614="","",IF(J1613&lt;0,-1,IF(J1613&gt;Einstellungen!$C$11,0,IF(Kundendaten!K1614&gt;=Einstellungen!$C$24,5,IF(Kundendaten!K1614&gt;=Einstellungen!$C$25,4,IF(Kundendaten!K1614&gt;=Einstellungen!$C$26,3,IF(Kundendaten!K1614&gt;=Einstellungen!$C$27,2,1)))))))</f>
        <v/>
      </c>
      <c r="M1613" s="37" t="str">
        <f>IF(Kundendaten!C1614="","",IF(J1613&lt;0,-1,IF(J1613&gt;Einstellungen!$C$11,0,IF(Kundendaten!L1614&gt;=Einstellungen!$C$32,5,IF(Kundendaten!L1614&gt;=Einstellungen!$C$33,4,IF(Kundendaten!L1614&gt;=Einstellungen!$C$34,3,IF(Kundendaten!L1614&gt;=Einstellungen!$C$35,2,1)))))))</f>
        <v/>
      </c>
      <c r="N1613" s="37" t="str">
        <f>IF(Kundendaten!C1614="","",IF(K1613=-1,"",IF(K1613=0,0,IF(SUM(Einstellungen!$G$15,Einstellungen!$G$24,Einstellungen!$G$32)&lt;&gt;100,"—",ROUND((K1613*Einstellungen!$G$15+L1613*Einstellungen!$G$24+M1613*Einstellungen!$G$32)/100,1)))))</f>
        <v/>
      </c>
      <c r="O1613" s="37" t="str">
        <f>IF(Kundendaten!C1614="","",IF(K1613=-1,"⚠ Datenfehler",IF(K1613=0,"Inaktiv",IF(SUM(Einstellungen!$G$15,Einstellungen!$G$24,Einstellungen!$G$32)&lt;&gt;100,"—",IF(N1613&gt;=4,"Champion",IF(N1613&gt;=3,"Entwicklung",IF(N1613&gt;=2,"Gefährdet","Abwanderung")))))))</f>
        <v/>
      </c>
    </row>
    <row r="1614" spans="2:15" ht="14.25" customHeight="1" x14ac:dyDescent="0.35">
      <c r="B1614" s="37" t="str">
        <f>IF(Kundendaten!C1615="","",Kundendaten!B1615)</f>
        <v/>
      </c>
      <c r="C1614" s="38" t="str">
        <f>IF(Kundendaten!C1615="","",IF(Kundendaten!C1615="","",Kundendaten!C1615))</f>
        <v/>
      </c>
      <c r="D1614" s="38" t="str">
        <f>IF(Kundendaten!C1615="","",IF(Kundendaten!D1615="","",Kundendaten!D1615))</f>
        <v/>
      </c>
      <c r="E1614" s="38" t="str">
        <f>IF(Kundendaten!C1615="","",IF(Kundendaten!E1615="","",Kundendaten!E1615))</f>
        <v/>
      </c>
      <c r="F1614" s="38" t="str">
        <f>IF(Kundendaten!C1615="","",IF(Kundendaten!F1615="","",Kundendaten!F1615))</f>
        <v/>
      </c>
      <c r="G1614" s="37" t="str">
        <f>IF(Kundendaten!C1615="","",IF(Kundendaten!G1615="","",Kundendaten!G1615))</f>
        <v/>
      </c>
      <c r="H1614" s="38" t="str">
        <f>IF(Kundendaten!C1615="","",IF(Kundendaten!H1615="","",Kundendaten!H1615))</f>
        <v/>
      </c>
      <c r="I1614" s="37" t="str">
        <f>IF(Kundendaten!C1615="","",IF(Kundendaten!I1615="","",IF(OR(UPPER(Kundendaten!I1615)="D",UPPER(Kundendaten!I1615)="DE",UPPER(Kundendaten!I1615)="DEU",UPPER(Kundendaten!I1615)="DEUTSCHLAND",UPPER(Kundendaten!I1615)="GERMANY",UPPER(Kundendaten!I1615)="GER"),"",IFERROR(UPPER(VLOOKUP(UPPER(Kundendaten!I1615),Laendercodes!$A:$B,2,FALSE())),UPPER(Kundendaten!I1615)))))</f>
        <v/>
      </c>
      <c r="J1614" s="59" t="str">
        <f>IF(Kundendaten!C1615="","",Einstellungen!$C$9-Kundendaten!J1615)</f>
        <v/>
      </c>
      <c r="K1614" s="37" t="str">
        <f>IF(Kundendaten!C1615="","",IF(J1614&lt;0,-1,IF(J1614&gt;Einstellungen!$C$11,0,IF(J1614&lt;=Einstellungen!$D$15,5,IF(J1614&lt;=Einstellungen!$D$16,4,IF(J1614&lt;=Einstellungen!$D$17,3,IF(J1614&lt;=Einstellungen!$D$18,2,1)))))))</f>
        <v/>
      </c>
      <c r="L1614" s="37" t="str">
        <f>IF(Kundendaten!C1615="","",IF(J1614&lt;0,-1,IF(J1614&gt;Einstellungen!$C$11,0,IF(Kundendaten!K1615&gt;=Einstellungen!$C$24,5,IF(Kundendaten!K1615&gt;=Einstellungen!$C$25,4,IF(Kundendaten!K1615&gt;=Einstellungen!$C$26,3,IF(Kundendaten!K1615&gt;=Einstellungen!$C$27,2,1)))))))</f>
        <v/>
      </c>
      <c r="M1614" s="37" t="str">
        <f>IF(Kundendaten!C1615="","",IF(J1614&lt;0,-1,IF(J1614&gt;Einstellungen!$C$11,0,IF(Kundendaten!L1615&gt;=Einstellungen!$C$32,5,IF(Kundendaten!L1615&gt;=Einstellungen!$C$33,4,IF(Kundendaten!L1615&gt;=Einstellungen!$C$34,3,IF(Kundendaten!L1615&gt;=Einstellungen!$C$35,2,1)))))))</f>
        <v/>
      </c>
      <c r="N1614" s="37" t="str">
        <f>IF(Kundendaten!C1615="","",IF(K1614=-1,"",IF(K1614=0,0,IF(SUM(Einstellungen!$G$15,Einstellungen!$G$24,Einstellungen!$G$32)&lt;&gt;100,"—",ROUND((K1614*Einstellungen!$G$15+L1614*Einstellungen!$G$24+M1614*Einstellungen!$G$32)/100,1)))))</f>
        <v/>
      </c>
      <c r="O1614" s="37" t="str">
        <f>IF(Kundendaten!C1615="","",IF(K1614=-1,"⚠ Datenfehler",IF(K1614=0,"Inaktiv",IF(SUM(Einstellungen!$G$15,Einstellungen!$G$24,Einstellungen!$G$32)&lt;&gt;100,"—",IF(N1614&gt;=4,"Champion",IF(N1614&gt;=3,"Entwicklung",IF(N1614&gt;=2,"Gefährdet","Abwanderung")))))))</f>
        <v/>
      </c>
    </row>
    <row r="1615" spans="2:15" ht="14.25" customHeight="1" x14ac:dyDescent="0.35">
      <c r="B1615" s="37" t="str">
        <f>IF(Kundendaten!C1616="","",Kundendaten!B1616)</f>
        <v/>
      </c>
      <c r="C1615" s="38" t="str">
        <f>IF(Kundendaten!C1616="","",IF(Kundendaten!C1616="","",Kundendaten!C1616))</f>
        <v/>
      </c>
      <c r="D1615" s="38" t="str">
        <f>IF(Kundendaten!C1616="","",IF(Kundendaten!D1616="","",Kundendaten!D1616))</f>
        <v/>
      </c>
      <c r="E1615" s="38" t="str">
        <f>IF(Kundendaten!C1616="","",IF(Kundendaten!E1616="","",Kundendaten!E1616))</f>
        <v/>
      </c>
      <c r="F1615" s="38" t="str">
        <f>IF(Kundendaten!C1616="","",IF(Kundendaten!F1616="","",Kundendaten!F1616))</f>
        <v/>
      </c>
      <c r="G1615" s="37" t="str">
        <f>IF(Kundendaten!C1616="","",IF(Kundendaten!G1616="","",Kundendaten!G1616))</f>
        <v/>
      </c>
      <c r="H1615" s="38" t="str">
        <f>IF(Kundendaten!C1616="","",IF(Kundendaten!H1616="","",Kundendaten!H1616))</f>
        <v/>
      </c>
      <c r="I1615" s="37" t="str">
        <f>IF(Kundendaten!C1616="","",IF(Kundendaten!I1616="","",IF(OR(UPPER(Kundendaten!I1616)="D",UPPER(Kundendaten!I1616)="DE",UPPER(Kundendaten!I1616)="DEU",UPPER(Kundendaten!I1616)="DEUTSCHLAND",UPPER(Kundendaten!I1616)="GERMANY",UPPER(Kundendaten!I1616)="GER"),"",IFERROR(UPPER(VLOOKUP(UPPER(Kundendaten!I1616),Laendercodes!$A:$B,2,FALSE())),UPPER(Kundendaten!I1616)))))</f>
        <v/>
      </c>
      <c r="J1615" s="59" t="str">
        <f>IF(Kundendaten!C1616="","",Einstellungen!$C$9-Kundendaten!J1616)</f>
        <v/>
      </c>
      <c r="K1615" s="37" t="str">
        <f>IF(Kundendaten!C1616="","",IF(J1615&lt;0,-1,IF(J1615&gt;Einstellungen!$C$11,0,IF(J1615&lt;=Einstellungen!$D$15,5,IF(J1615&lt;=Einstellungen!$D$16,4,IF(J1615&lt;=Einstellungen!$D$17,3,IF(J1615&lt;=Einstellungen!$D$18,2,1)))))))</f>
        <v/>
      </c>
      <c r="L1615" s="37" t="str">
        <f>IF(Kundendaten!C1616="","",IF(J1615&lt;0,-1,IF(J1615&gt;Einstellungen!$C$11,0,IF(Kundendaten!K1616&gt;=Einstellungen!$C$24,5,IF(Kundendaten!K1616&gt;=Einstellungen!$C$25,4,IF(Kundendaten!K1616&gt;=Einstellungen!$C$26,3,IF(Kundendaten!K1616&gt;=Einstellungen!$C$27,2,1)))))))</f>
        <v/>
      </c>
      <c r="M1615" s="37" t="str">
        <f>IF(Kundendaten!C1616="","",IF(J1615&lt;0,-1,IF(J1615&gt;Einstellungen!$C$11,0,IF(Kundendaten!L1616&gt;=Einstellungen!$C$32,5,IF(Kundendaten!L1616&gt;=Einstellungen!$C$33,4,IF(Kundendaten!L1616&gt;=Einstellungen!$C$34,3,IF(Kundendaten!L1616&gt;=Einstellungen!$C$35,2,1)))))))</f>
        <v/>
      </c>
      <c r="N1615" s="37" t="str">
        <f>IF(Kundendaten!C1616="","",IF(K1615=-1,"",IF(K1615=0,0,IF(SUM(Einstellungen!$G$15,Einstellungen!$G$24,Einstellungen!$G$32)&lt;&gt;100,"—",ROUND((K1615*Einstellungen!$G$15+L1615*Einstellungen!$G$24+M1615*Einstellungen!$G$32)/100,1)))))</f>
        <v/>
      </c>
      <c r="O1615" s="37" t="str">
        <f>IF(Kundendaten!C1616="","",IF(K1615=-1,"⚠ Datenfehler",IF(K1615=0,"Inaktiv",IF(SUM(Einstellungen!$G$15,Einstellungen!$G$24,Einstellungen!$G$32)&lt;&gt;100,"—",IF(N1615&gt;=4,"Champion",IF(N1615&gt;=3,"Entwicklung",IF(N1615&gt;=2,"Gefährdet","Abwanderung")))))))</f>
        <v/>
      </c>
    </row>
    <row r="1616" spans="2:15" ht="14.25" customHeight="1" x14ac:dyDescent="0.35">
      <c r="B1616" s="37" t="str">
        <f>IF(Kundendaten!C1617="","",Kundendaten!B1617)</f>
        <v/>
      </c>
      <c r="C1616" s="38" t="str">
        <f>IF(Kundendaten!C1617="","",IF(Kundendaten!C1617="","",Kundendaten!C1617))</f>
        <v/>
      </c>
      <c r="D1616" s="38" t="str">
        <f>IF(Kundendaten!C1617="","",IF(Kundendaten!D1617="","",Kundendaten!D1617))</f>
        <v/>
      </c>
      <c r="E1616" s="38" t="str">
        <f>IF(Kundendaten!C1617="","",IF(Kundendaten!E1617="","",Kundendaten!E1617))</f>
        <v/>
      </c>
      <c r="F1616" s="38" t="str">
        <f>IF(Kundendaten!C1617="","",IF(Kundendaten!F1617="","",Kundendaten!F1617))</f>
        <v/>
      </c>
      <c r="G1616" s="37" t="str">
        <f>IF(Kundendaten!C1617="","",IF(Kundendaten!G1617="","",Kundendaten!G1617))</f>
        <v/>
      </c>
      <c r="H1616" s="38" t="str">
        <f>IF(Kundendaten!C1617="","",IF(Kundendaten!H1617="","",Kundendaten!H1617))</f>
        <v/>
      </c>
      <c r="I1616" s="37" t="str">
        <f>IF(Kundendaten!C1617="","",IF(Kundendaten!I1617="","",IF(OR(UPPER(Kundendaten!I1617)="D",UPPER(Kundendaten!I1617)="DE",UPPER(Kundendaten!I1617)="DEU",UPPER(Kundendaten!I1617)="DEUTSCHLAND",UPPER(Kundendaten!I1617)="GERMANY",UPPER(Kundendaten!I1617)="GER"),"",IFERROR(UPPER(VLOOKUP(UPPER(Kundendaten!I1617),Laendercodes!$A:$B,2,FALSE())),UPPER(Kundendaten!I1617)))))</f>
        <v/>
      </c>
      <c r="J1616" s="59" t="str">
        <f>IF(Kundendaten!C1617="","",Einstellungen!$C$9-Kundendaten!J1617)</f>
        <v/>
      </c>
      <c r="K1616" s="37" t="str">
        <f>IF(Kundendaten!C1617="","",IF(J1616&lt;0,-1,IF(J1616&gt;Einstellungen!$C$11,0,IF(J1616&lt;=Einstellungen!$D$15,5,IF(J1616&lt;=Einstellungen!$D$16,4,IF(J1616&lt;=Einstellungen!$D$17,3,IF(J1616&lt;=Einstellungen!$D$18,2,1)))))))</f>
        <v/>
      </c>
      <c r="L1616" s="37" t="str">
        <f>IF(Kundendaten!C1617="","",IF(J1616&lt;0,-1,IF(J1616&gt;Einstellungen!$C$11,0,IF(Kundendaten!K1617&gt;=Einstellungen!$C$24,5,IF(Kundendaten!K1617&gt;=Einstellungen!$C$25,4,IF(Kundendaten!K1617&gt;=Einstellungen!$C$26,3,IF(Kundendaten!K1617&gt;=Einstellungen!$C$27,2,1)))))))</f>
        <v/>
      </c>
      <c r="M1616" s="37" t="str">
        <f>IF(Kundendaten!C1617="","",IF(J1616&lt;0,-1,IF(J1616&gt;Einstellungen!$C$11,0,IF(Kundendaten!L1617&gt;=Einstellungen!$C$32,5,IF(Kundendaten!L1617&gt;=Einstellungen!$C$33,4,IF(Kundendaten!L1617&gt;=Einstellungen!$C$34,3,IF(Kundendaten!L1617&gt;=Einstellungen!$C$35,2,1)))))))</f>
        <v/>
      </c>
      <c r="N1616" s="37" t="str">
        <f>IF(Kundendaten!C1617="","",IF(K1616=-1,"",IF(K1616=0,0,IF(SUM(Einstellungen!$G$15,Einstellungen!$G$24,Einstellungen!$G$32)&lt;&gt;100,"—",ROUND((K1616*Einstellungen!$G$15+L1616*Einstellungen!$G$24+M1616*Einstellungen!$G$32)/100,1)))))</f>
        <v/>
      </c>
      <c r="O1616" s="37" t="str">
        <f>IF(Kundendaten!C1617="","",IF(K1616=-1,"⚠ Datenfehler",IF(K1616=0,"Inaktiv",IF(SUM(Einstellungen!$G$15,Einstellungen!$G$24,Einstellungen!$G$32)&lt;&gt;100,"—",IF(N1616&gt;=4,"Champion",IF(N1616&gt;=3,"Entwicklung",IF(N1616&gt;=2,"Gefährdet","Abwanderung")))))))</f>
        <v/>
      </c>
    </row>
    <row r="1617" spans="2:15" ht="14.25" customHeight="1" x14ac:dyDescent="0.35">
      <c r="B1617" s="37" t="str">
        <f>IF(Kundendaten!C1618="","",Kundendaten!B1618)</f>
        <v/>
      </c>
      <c r="C1617" s="38" t="str">
        <f>IF(Kundendaten!C1618="","",IF(Kundendaten!C1618="","",Kundendaten!C1618))</f>
        <v/>
      </c>
      <c r="D1617" s="38" t="str">
        <f>IF(Kundendaten!C1618="","",IF(Kundendaten!D1618="","",Kundendaten!D1618))</f>
        <v/>
      </c>
      <c r="E1617" s="38" t="str">
        <f>IF(Kundendaten!C1618="","",IF(Kundendaten!E1618="","",Kundendaten!E1618))</f>
        <v/>
      </c>
      <c r="F1617" s="38" t="str">
        <f>IF(Kundendaten!C1618="","",IF(Kundendaten!F1618="","",Kundendaten!F1618))</f>
        <v/>
      </c>
      <c r="G1617" s="37" t="str">
        <f>IF(Kundendaten!C1618="","",IF(Kundendaten!G1618="","",Kundendaten!G1618))</f>
        <v/>
      </c>
      <c r="H1617" s="38" t="str">
        <f>IF(Kundendaten!C1618="","",IF(Kundendaten!H1618="","",Kundendaten!H1618))</f>
        <v/>
      </c>
      <c r="I1617" s="37" t="str">
        <f>IF(Kundendaten!C1618="","",IF(Kundendaten!I1618="","",IF(OR(UPPER(Kundendaten!I1618)="D",UPPER(Kundendaten!I1618)="DE",UPPER(Kundendaten!I1618)="DEU",UPPER(Kundendaten!I1618)="DEUTSCHLAND",UPPER(Kundendaten!I1618)="GERMANY",UPPER(Kundendaten!I1618)="GER"),"",IFERROR(UPPER(VLOOKUP(UPPER(Kundendaten!I1618),Laendercodes!$A:$B,2,FALSE())),UPPER(Kundendaten!I1618)))))</f>
        <v/>
      </c>
      <c r="J1617" s="59" t="str">
        <f>IF(Kundendaten!C1618="","",Einstellungen!$C$9-Kundendaten!J1618)</f>
        <v/>
      </c>
      <c r="K1617" s="37" t="str">
        <f>IF(Kundendaten!C1618="","",IF(J1617&lt;0,-1,IF(J1617&gt;Einstellungen!$C$11,0,IF(J1617&lt;=Einstellungen!$D$15,5,IF(J1617&lt;=Einstellungen!$D$16,4,IF(J1617&lt;=Einstellungen!$D$17,3,IF(J1617&lt;=Einstellungen!$D$18,2,1)))))))</f>
        <v/>
      </c>
      <c r="L1617" s="37" t="str">
        <f>IF(Kundendaten!C1618="","",IF(J1617&lt;0,-1,IF(J1617&gt;Einstellungen!$C$11,0,IF(Kundendaten!K1618&gt;=Einstellungen!$C$24,5,IF(Kundendaten!K1618&gt;=Einstellungen!$C$25,4,IF(Kundendaten!K1618&gt;=Einstellungen!$C$26,3,IF(Kundendaten!K1618&gt;=Einstellungen!$C$27,2,1)))))))</f>
        <v/>
      </c>
      <c r="M1617" s="37" t="str">
        <f>IF(Kundendaten!C1618="","",IF(J1617&lt;0,-1,IF(J1617&gt;Einstellungen!$C$11,0,IF(Kundendaten!L1618&gt;=Einstellungen!$C$32,5,IF(Kundendaten!L1618&gt;=Einstellungen!$C$33,4,IF(Kundendaten!L1618&gt;=Einstellungen!$C$34,3,IF(Kundendaten!L1618&gt;=Einstellungen!$C$35,2,1)))))))</f>
        <v/>
      </c>
      <c r="N1617" s="37" t="str">
        <f>IF(Kundendaten!C1618="","",IF(K1617=-1,"",IF(K1617=0,0,IF(SUM(Einstellungen!$G$15,Einstellungen!$G$24,Einstellungen!$G$32)&lt;&gt;100,"—",ROUND((K1617*Einstellungen!$G$15+L1617*Einstellungen!$G$24+M1617*Einstellungen!$G$32)/100,1)))))</f>
        <v/>
      </c>
      <c r="O1617" s="37" t="str">
        <f>IF(Kundendaten!C1618="","",IF(K1617=-1,"⚠ Datenfehler",IF(K1617=0,"Inaktiv",IF(SUM(Einstellungen!$G$15,Einstellungen!$G$24,Einstellungen!$G$32)&lt;&gt;100,"—",IF(N1617&gt;=4,"Champion",IF(N1617&gt;=3,"Entwicklung",IF(N1617&gt;=2,"Gefährdet","Abwanderung")))))))</f>
        <v/>
      </c>
    </row>
    <row r="1618" spans="2:15" ht="14.25" customHeight="1" x14ac:dyDescent="0.35">
      <c r="B1618" s="37" t="str">
        <f>IF(Kundendaten!C1619="","",Kundendaten!B1619)</f>
        <v/>
      </c>
      <c r="C1618" s="38" t="str">
        <f>IF(Kundendaten!C1619="","",IF(Kundendaten!C1619="","",Kundendaten!C1619))</f>
        <v/>
      </c>
      <c r="D1618" s="38" t="str">
        <f>IF(Kundendaten!C1619="","",IF(Kundendaten!D1619="","",Kundendaten!D1619))</f>
        <v/>
      </c>
      <c r="E1618" s="38" t="str">
        <f>IF(Kundendaten!C1619="","",IF(Kundendaten!E1619="","",Kundendaten!E1619))</f>
        <v/>
      </c>
      <c r="F1618" s="38" t="str">
        <f>IF(Kundendaten!C1619="","",IF(Kundendaten!F1619="","",Kundendaten!F1619))</f>
        <v/>
      </c>
      <c r="G1618" s="37" t="str">
        <f>IF(Kundendaten!C1619="","",IF(Kundendaten!G1619="","",Kundendaten!G1619))</f>
        <v/>
      </c>
      <c r="H1618" s="38" t="str">
        <f>IF(Kundendaten!C1619="","",IF(Kundendaten!H1619="","",Kundendaten!H1619))</f>
        <v/>
      </c>
      <c r="I1618" s="37" t="str">
        <f>IF(Kundendaten!C1619="","",IF(Kundendaten!I1619="","",IF(OR(UPPER(Kundendaten!I1619)="D",UPPER(Kundendaten!I1619)="DE",UPPER(Kundendaten!I1619)="DEU",UPPER(Kundendaten!I1619)="DEUTSCHLAND",UPPER(Kundendaten!I1619)="GERMANY",UPPER(Kundendaten!I1619)="GER"),"",IFERROR(UPPER(VLOOKUP(UPPER(Kundendaten!I1619),Laendercodes!$A:$B,2,FALSE())),UPPER(Kundendaten!I1619)))))</f>
        <v/>
      </c>
      <c r="J1618" s="59" t="str">
        <f>IF(Kundendaten!C1619="","",Einstellungen!$C$9-Kundendaten!J1619)</f>
        <v/>
      </c>
      <c r="K1618" s="37" t="str">
        <f>IF(Kundendaten!C1619="","",IF(J1618&lt;0,-1,IF(J1618&gt;Einstellungen!$C$11,0,IF(J1618&lt;=Einstellungen!$D$15,5,IF(J1618&lt;=Einstellungen!$D$16,4,IF(J1618&lt;=Einstellungen!$D$17,3,IF(J1618&lt;=Einstellungen!$D$18,2,1)))))))</f>
        <v/>
      </c>
      <c r="L1618" s="37" t="str">
        <f>IF(Kundendaten!C1619="","",IF(J1618&lt;0,-1,IF(J1618&gt;Einstellungen!$C$11,0,IF(Kundendaten!K1619&gt;=Einstellungen!$C$24,5,IF(Kundendaten!K1619&gt;=Einstellungen!$C$25,4,IF(Kundendaten!K1619&gt;=Einstellungen!$C$26,3,IF(Kundendaten!K1619&gt;=Einstellungen!$C$27,2,1)))))))</f>
        <v/>
      </c>
      <c r="M1618" s="37" t="str">
        <f>IF(Kundendaten!C1619="","",IF(J1618&lt;0,-1,IF(J1618&gt;Einstellungen!$C$11,0,IF(Kundendaten!L1619&gt;=Einstellungen!$C$32,5,IF(Kundendaten!L1619&gt;=Einstellungen!$C$33,4,IF(Kundendaten!L1619&gt;=Einstellungen!$C$34,3,IF(Kundendaten!L1619&gt;=Einstellungen!$C$35,2,1)))))))</f>
        <v/>
      </c>
      <c r="N1618" s="37" t="str">
        <f>IF(Kundendaten!C1619="","",IF(K1618=-1,"",IF(K1618=0,0,IF(SUM(Einstellungen!$G$15,Einstellungen!$G$24,Einstellungen!$G$32)&lt;&gt;100,"—",ROUND((K1618*Einstellungen!$G$15+L1618*Einstellungen!$G$24+M1618*Einstellungen!$G$32)/100,1)))))</f>
        <v/>
      </c>
      <c r="O1618" s="37" t="str">
        <f>IF(Kundendaten!C1619="","",IF(K1618=-1,"⚠ Datenfehler",IF(K1618=0,"Inaktiv",IF(SUM(Einstellungen!$G$15,Einstellungen!$G$24,Einstellungen!$G$32)&lt;&gt;100,"—",IF(N1618&gt;=4,"Champion",IF(N1618&gt;=3,"Entwicklung",IF(N1618&gt;=2,"Gefährdet","Abwanderung")))))))</f>
        <v/>
      </c>
    </row>
    <row r="1619" spans="2:15" ht="14.25" customHeight="1" x14ac:dyDescent="0.35">
      <c r="B1619" s="37" t="str">
        <f>IF(Kundendaten!C1620="","",Kundendaten!B1620)</f>
        <v/>
      </c>
      <c r="C1619" s="38" t="str">
        <f>IF(Kundendaten!C1620="","",IF(Kundendaten!C1620="","",Kundendaten!C1620))</f>
        <v/>
      </c>
      <c r="D1619" s="38" t="str">
        <f>IF(Kundendaten!C1620="","",IF(Kundendaten!D1620="","",Kundendaten!D1620))</f>
        <v/>
      </c>
      <c r="E1619" s="38" t="str">
        <f>IF(Kundendaten!C1620="","",IF(Kundendaten!E1620="","",Kundendaten!E1620))</f>
        <v/>
      </c>
      <c r="F1619" s="38" t="str">
        <f>IF(Kundendaten!C1620="","",IF(Kundendaten!F1620="","",Kundendaten!F1620))</f>
        <v/>
      </c>
      <c r="G1619" s="37" t="str">
        <f>IF(Kundendaten!C1620="","",IF(Kundendaten!G1620="","",Kundendaten!G1620))</f>
        <v/>
      </c>
      <c r="H1619" s="38" t="str">
        <f>IF(Kundendaten!C1620="","",IF(Kundendaten!H1620="","",Kundendaten!H1620))</f>
        <v/>
      </c>
      <c r="I1619" s="37" t="str">
        <f>IF(Kundendaten!C1620="","",IF(Kundendaten!I1620="","",IF(OR(UPPER(Kundendaten!I1620)="D",UPPER(Kundendaten!I1620)="DE",UPPER(Kundendaten!I1620)="DEU",UPPER(Kundendaten!I1620)="DEUTSCHLAND",UPPER(Kundendaten!I1620)="GERMANY",UPPER(Kundendaten!I1620)="GER"),"",IFERROR(UPPER(VLOOKUP(UPPER(Kundendaten!I1620),Laendercodes!$A:$B,2,FALSE())),UPPER(Kundendaten!I1620)))))</f>
        <v/>
      </c>
      <c r="J1619" s="59" t="str">
        <f>IF(Kundendaten!C1620="","",Einstellungen!$C$9-Kundendaten!J1620)</f>
        <v/>
      </c>
      <c r="K1619" s="37" t="str">
        <f>IF(Kundendaten!C1620="","",IF(J1619&lt;0,-1,IF(J1619&gt;Einstellungen!$C$11,0,IF(J1619&lt;=Einstellungen!$D$15,5,IF(J1619&lt;=Einstellungen!$D$16,4,IF(J1619&lt;=Einstellungen!$D$17,3,IF(J1619&lt;=Einstellungen!$D$18,2,1)))))))</f>
        <v/>
      </c>
      <c r="L1619" s="37" t="str">
        <f>IF(Kundendaten!C1620="","",IF(J1619&lt;0,-1,IF(J1619&gt;Einstellungen!$C$11,0,IF(Kundendaten!K1620&gt;=Einstellungen!$C$24,5,IF(Kundendaten!K1620&gt;=Einstellungen!$C$25,4,IF(Kundendaten!K1620&gt;=Einstellungen!$C$26,3,IF(Kundendaten!K1620&gt;=Einstellungen!$C$27,2,1)))))))</f>
        <v/>
      </c>
      <c r="M1619" s="37" t="str">
        <f>IF(Kundendaten!C1620="","",IF(J1619&lt;0,-1,IF(J1619&gt;Einstellungen!$C$11,0,IF(Kundendaten!L1620&gt;=Einstellungen!$C$32,5,IF(Kundendaten!L1620&gt;=Einstellungen!$C$33,4,IF(Kundendaten!L1620&gt;=Einstellungen!$C$34,3,IF(Kundendaten!L1620&gt;=Einstellungen!$C$35,2,1)))))))</f>
        <v/>
      </c>
      <c r="N1619" s="37" t="str">
        <f>IF(Kundendaten!C1620="","",IF(K1619=-1,"",IF(K1619=0,0,IF(SUM(Einstellungen!$G$15,Einstellungen!$G$24,Einstellungen!$G$32)&lt;&gt;100,"—",ROUND((K1619*Einstellungen!$G$15+L1619*Einstellungen!$G$24+M1619*Einstellungen!$G$32)/100,1)))))</f>
        <v/>
      </c>
      <c r="O1619" s="37" t="str">
        <f>IF(Kundendaten!C1620="","",IF(K1619=-1,"⚠ Datenfehler",IF(K1619=0,"Inaktiv",IF(SUM(Einstellungen!$G$15,Einstellungen!$G$24,Einstellungen!$G$32)&lt;&gt;100,"—",IF(N1619&gt;=4,"Champion",IF(N1619&gt;=3,"Entwicklung",IF(N1619&gt;=2,"Gefährdet","Abwanderung")))))))</f>
        <v/>
      </c>
    </row>
    <row r="1620" spans="2:15" ht="14.25" customHeight="1" x14ac:dyDescent="0.35">
      <c r="B1620" s="37" t="str">
        <f>IF(Kundendaten!C1621="","",Kundendaten!B1621)</f>
        <v/>
      </c>
      <c r="C1620" s="38" t="str">
        <f>IF(Kundendaten!C1621="","",IF(Kundendaten!C1621="","",Kundendaten!C1621))</f>
        <v/>
      </c>
      <c r="D1620" s="38" t="str">
        <f>IF(Kundendaten!C1621="","",IF(Kundendaten!D1621="","",Kundendaten!D1621))</f>
        <v/>
      </c>
      <c r="E1620" s="38" t="str">
        <f>IF(Kundendaten!C1621="","",IF(Kundendaten!E1621="","",Kundendaten!E1621))</f>
        <v/>
      </c>
      <c r="F1620" s="38" t="str">
        <f>IF(Kundendaten!C1621="","",IF(Kundendaten!F1621="","",Kundendaten!F1621))</f>
        <v/>
      </c>
      <c r="G1620" s="37" t="str">
        <f>IF(Kundendaten!C1621="","",IF(Kundendaten!G1621="","",Kundendaten!G1621))</f>
        <v/>
      </c>
      <c r="H1620" s="38" t="str">
        <f>IF(Kundendaten!C1621="","",IF(Kundendaten!H1621="","",Kundendaten!H1621))</f>
        <v/>
      </c>
      <c r="I1620" s="37" t="str">
        <f>IF(Kundendaten!C1621="","",IF(Kundendaten!I1621="","",IF(OR(UPPER(Kundendaten!I1621)="D",UPPER(Kundendaten!I1621)="DE",UPPER(Kundendaten!I1621)="DEU",UPPER(Kundendaten!I1621)="DEUTSCHLAND",UPPER(Kundendaten!I1621)="GERMANY",UPPER(Kundendaten!I1621)="GER"),"",IFERROR(UPPER(VLOOKUP(UPPER(Kundendaten!I1621),Laendercodes!$A:$B,2,FALSE())),UPPER(Kundendaten!I1621)))))</f>
        <v/>
      </c>
      <c r="J1620" s="59" t="str">
        <f>IF(Kundendaten!C1621="","",Einstellungen!$C$9-Kundendaten!J1621)</f>
        <v/>
      </c>
      <c r="K1620" s="37" t="str">
        <f>IF(Kundendaten!C1621="","",IF(J1620&lt;0,-1,IF(J1620&gt;Einstellungen!$C$11,0,IF(J1620&lt;=Einstellungen!$D$15,5,IF(J1620&lt;=Einstellungen!$D$16,4,IF(J1620&lt;=Einstellungen!$D$17,3,IF(J1620&lt;=Einstellungen!$D$18,2,1)))))))</f>
        <v/>
      </c>
      <c r="L1620" s="37" t="str">
        <f>IF(Kundendaten!C1621="","",IF(J1620&lt;0,-1,IF(J1620&gt;Einstellungen!$C$11,0,IF(Kundendaten!K1621&gt;=Einstellungen!$C$24,5,IF(Kundendaten!K1621&gt;=Einstellungen!$C$25,4,IF(Kundendaten!K1621&gt;=Einstellungen!$C$26,3,IF(Kundendaten!K1621&gt;=Einstellungen!$C$27,2,1)))))))</f>
        <v/>
      </c>
      <c r="M1620" s="37" t="str">
        <f>IF(Kundendaten!C1621="","",IF(J1620&lt;0,-1,IF(J1620&gt;Einstellungen!$C$11,0,IF(Kundendaten!L1621&gt;=Einstellungen!$C$32,5,IF(Kundendaten!L1621&gt;=Einstellungen!$C$33,4,IF(Kundendaten!L1621&gt;=Einstellungen!$C$34,3,IF(Kundendaten!L1621&gt;=Einstellungen!$C$35,2,1)))))))</f>
        <v/>
      </c>
      <c r="N1620" s="37" t="str">
        <f>IF(Kundendaten!C1621="","",IF(K1620=-1,"",IF(K1620=0,0,IF(SUM(Einstellungen!$G$15,Einstellungen!$G$24,Einstellungen!$G$32)&lt;&gt;100,"—",ROUND((K1620*Einstellungen!$G$15+L1620*Einstellungen!$G$24+M1620*Einstellungen!$G$32)/100,1)))))</f>
        <v/>
      </c>
      <c r="O1620" s="37" t="str">
        <f>IF(Kundendaten!C1621="","",IF(K1620=-1,"⚠ Datenfehler",IF(K1620=0,"Inaktiv",IF(SUM(Einstellungen!$G$15,Einstellungen!$G$24,Einstellungen!$G$32)&lt;&gt;100,"—",IF(N1620&gt;=4,"Champion",IF(N1620&gt;=3,"Entwicklung",IF(N1620&gt;=2,"Gefährdet","Abwanderung")))))))</f>
        <v/>
      </c>
    </row>
    <row r="1621" spans="2:15" ht="14.25" customHeight="1" x14ac:dyDescent="0.35">
      <c r="B1621" s="37" t="str">
        <f>IF(Kundendaten!C1622="","",Kundendaten!B1622)</f>
        <v/>
      </c>
      <c r="C1621" s="38" t="str">
        <f>IF(Kundendaten!C1622="","",IF(Kundendaten!C1622="","",Kundendaten!C1622))</f>
        <v/>
      </c>
      <c r="D1621" s="38" t="str">
        <f>IF(Kundendaten!C1622="","",IF(Kundendaten!D1622="","",Kundendaten!D1622))</f>
        <v/>
      </c>
      <c r="E1621" s="38" t="str">
        <f>IF(Kundendaten!C1622="","",IF(Kundendaten!E1622="","",Kundendaten!E1622))</f>
        <v/>
      </c>
      <c r="F1621" s="38" t="str">
        <f>IF(Kundendaten!C1622="","",IF(Kundendaten!F1622="","",Kundendaten!F1622))</f>
        <v/>
      </c>
      <c r="G1621" s="37" t="str">
        <f>IF(Kundendaten!C1622="","",IF(Kundendaten!G1622="","",Kundendaten!G1622))</f>
        <v/>
      </c>
      <c r="H1621" s="38" t="str">
        <f>IF(Kundendaten!C1622="","",IF(Kundendaten!H1622="","",Kundendaten!H1622))</f>
        <v/>
      </c>
      <c r="I1621" s="37" t="str">
        <f>IF(Kundendaten!C1622="","",IF(Kundendaten!I1622="","",IF(OR(UPPER(Kundendaten!I1622)="D",UPPER(Kundendaten!I1622)="DE",UPPER(Kundendaten!I1622)="DEU",UPPER(Kundendaten!I1622)="DEUTSCHLAND",UPPER(Kundendaten!I1622)="GERMANY",UPPER(Kundendaten!I1622)="GER"),"",IFERROR(UPPER(VLOOKUP(UPPER(Kundendaten!I1622),Laendercodes!$A:$B,2,FALSE())),UPPER(Kundendaten!I1622)))))</f>
        <v/>
      </c>
      <c r="J1621" s="59" t="str">
        <f>IF(Kundendaten!C1622="","",Einstellungen!$C$9-Kundendaten!J1622)</f>
        <v/>
      </c>
      <c r="K1621" s="37" t="str">
        <f>IF(Kundendaten!C1622="","",IF(J1621&lt;0,-1,IF(J1621&gt;Einstellungen!$C$11,0,IF(J1621&lt;=Einstellungen!$D$15,5,IF(J1621&lt;=Einstellungen!$D$16,4,IF(J1621&lt;=Einstellungen!$D$17,3,IF(J1621&lt;=Einstellungen!$D$18,2,1)))))))</f>
        <v/>
      </c>
      <c r="L1621" s="37" t="str">
        <f>IF(Kundendaten!C1622="","",IF(J1621&lt;0,-1,IF(J1621&gt;Einstellungen!$C$11,0,IF(Kundendaten!K1622&gt;=Einstellungen!$C$24,5,IF(Kundendaten!K1622&gt;=Einstellungen!$C$25,4,IF(Kundendaten!K1622&gt;=Einstellungen!$C$26,3,IF(Kundendaten!K1622&gt;=Einstellungen!$C$27,2,1)))))))</f>
        <v/>
      </c>
      <c r="M1621" s="37" t="str">
        <f>IF(Kundendaten!C1622="","",IF(J1621&lt;0,-1,IF(J1621&gt;Einstellungen!$C$11,0,IF(Kundendaten!L1622&gt;=Einstellungen!$C$32,5,IF(Kundendaten!L1622&gt;=Einstellungen!$C$33,4,IF(Kundendaten!L1622&gt;=Einstellungen!$C$34,3,IF(Kundendaten!L1622&gt;=Einstellungen!$C$35,2,1)))))))</f>
        <v/>
      </c>
      <c r="N1621" s="37" t="str">
        <f>IF(Kundendaten!C1622="","",IF(K1621=-1,"",IF(K1621=0,0,IF(SUM(Einstellungen!$G$15,Einstellungen!$G$24,Einstellungen!$G$32)&lt;&gt;100,"—",ROUND((K1621*Einstellungen!$G$15+L1621*Einstellungen!$G$24+M1621*Einstellungen!$G$32)/100,1)))))</f>
        <v/>
      </c>
      <c r="O1621" s="37" t="str">
        <f>IF(Kundendaten!C1622="","",IF(K1621=-1,"⚠ Datenfehler",IF(K1621=0,"Inaktiv",IF(SUM(Einstellungen!$G$15,Einstellungen!$G$24,Einstellungen!$G$32)&lt;&gt;100,"—",IF(N1621&gt;=4,"Champion",IF(N1621&gt;=3,"Entwicklung",IF(N1621&gt;=2,"Gefährdet","Abwanderung")))))))</f>
        <v/>
      </c>
    </row>
    <row r="1622" spans="2:15" ht="14.25" customHeight="1" x14ac:dyDescent="0.35">
      <c r="B1622" s="37" t="str">
        <f>IF(Kundendaten!C1623="","",Kundendaten!B1623)</f>
        <v/>
      </c>
      <c r="C1622" s="38" t="str">
        <f>IF(Kundendaten!C1623="","",IF(Kundendaten!C1623="","",Kundendaten!C1623))</f>
        <v/>
      </c>
      <c r="D1622" s="38" t="str">
        <f>IF(Kundendaten!C1623="","",IF(Kundendaten!D1623="","",Kundendaten!D1623))</f>
        <v/>
      </c>
      <c r="E1622" s="38" t="str">
        <f>IF(Kundendaten!C1623="","",IF(Kundendaten!E1623="","",Kundendaten!E1623))</f>
        <v/>
      </c>
      <c r="F1622" s="38" t="str">
        <f>IF(Kundendaten!C1623="","",IF(Kundendaten!F1623="","",Kundendaten!F1623))</f>
        <v/>
      </c>
      <c r="G1622" s="37" t="str">
        <f>IF(Kundendaten!C1623="","",IF(Kundendaten!G1623="","",Kundendaten!G1623))</f>
        <v/>
      </c>
      <c r="H1622" s="38" t="str">
        <f>IF(Kundendaten!C1623="","",IF(Kundendaten!H1623="","",Kundendaten!H1623))</f>
        <v/>
      </c>
      <c r="I1622" s="37" t="str">
        <f>IF(Kundendaten!C1623="","",IF(Kundendaten!I1623="","",IF(OR(UPPER(Kundendaten!I1623)="D",UPPER(Kundendaten!I1623)="DE",UPPER(Kundendaten!I1623)="DEU",UPPER(Kundendaten!I1623)="DEUTSCHLAND",UPPER(Kundendaten!I1623)="GERMANY",UPPER(Kundendaten!I1623)="GER"),"",IFERROR(UPPER(VLOOKUP(UPPER(Kundendaten!I1623),Laendercodes!$A:$B,2,FALSE())),UPPER(Kundendaten!I1623)))))</f>
        <v/>
      </c>
      <c r="J1622" s="59" t="str">
        <f>IF(Kundendaten!C1623="","",Einstellungen!$C$9-Kundendaten!J1623)</f>
        <v/>
      </c>
      <c r="K1622" s="37" t="str">
        <f>IF(Kundendaten!C1623="","",IF(J1622&lt;0,-1,IF(J1622&gt;Einstellungen!$C$11,0,IF(J1622&lt;=Einstellungen!$D$15,5,IF(J1622&lt;=Einstellungen!$D$16,4,IF(J1622&lt;=Einstellungen!$D$17,3,IF(J1622&lt;=Einstellungen!$D$18,2,1)))))))</f>
        <v/>
      </c>
      <c r="L1622" s="37" t="str">
        <f>IF(Kundendaten!C1623="","",IF(J1622&lt;0,-1,IF(J1622&gt;Einstellungen!$C$11,0,IF(Kundendaten!K1623&gt;=Einstellungen!$C$24,5,IF(Kundendaten!K1623&gt;=Einstellungen!$C$25,4,IF(Kundendaten!K1623&gt;=Einstellungen!$C$26,3,IF(Kundendaten!K1623&gt;=Einstellungen!$C$27,2,1)))))))</f>
        <v/>
      </c>
      <c r="M1622" s="37" t="str">
        <f>IF(Kundendaten!C1623="","",IF(J1622&lt;0,-1,IF(J1622&gt;Einstellungen!$C$11,0,IF(Kundendaten!L1623&gt;=Einstellungen!$C$32,5,IF(Kundendaten!L1623&gt;=Einstellungen!$C$33,4,IF(Kundendaten!L1623&gt;=Einstellungen!$C$34,3,IF(Kundendaten!L1623&gt;=Einstellungen!$C$35,2,1)))))))</f>
        <v/>
      </c>
      <c r="N1622" s="37" t="str">
        <f>IF(Kundendaten!C1623="","",IF(K1622=-1,"",IF(K1622=0,0,IF(SUM(Einstellungen!$G$15,Einstellungen!$G$24,Einstellungen!$G$32)&lt;&gt;100,"—",ROUND((K1622*Einstellungen!$G$15+L1622*Einstellungen!$G$24+M1622*Einstellungen!$G$32)/100,1)))))</f>
        <v/>
      </c>
      <c r="O1622" s="37" t="str">
        <f>IF(Kundendaten!C1623="","",IF(K1622=-1,"⚠ Datenfehler",IF(K1622=0,"Inaktiv",IF(SUM(Einstellungen!$G$15,Einstellungen!$G$24,Einstellungen!$G$32)&lt;&gt;100,"—",IF(N1622&gt;=4,"Champion",IF(N1622&gt;=3,"Entwicklung",IF(N1622&gt;=2,"Gefährdet","Abwanderung")))))))</f>
        <v/>
      </c>
    </row>
    <row r="1623" spans="2:15" ht="14.25" customHeight="1" x14ac:dyDescent="0.35">
      <c r="B1623" s="37" t="str">
        <f>IF(Kundendaten!C1624="","",Kundendaten!B1624)</f>
        <v/>
      </c>
      <c r="C1623" s="38" t="str">
        <f>IF(Kundendaten!C1624="","",IF(Kundendaten!C1624="","",Kundendaten!C1624))</f>
        <v/>
      </c>
      <c r="D1623" s="38" t="str">
        <f>IF(Kundendaten!C1624="","",IF(Kundendaten!D1624="","",Kundendaten!D1624))</f>
        <v/>
      </c>
      <c r="E1623" s="38" t="str">
        <f>IF(Kundendaten!C1624="","",IF(Kundendaten!E1624="","",Kundendaten!E1624))</f>
        <v/>
      </c>
      <c r="F1623" s="38" t="str">
        <f>IF(Kundendaten!C1624="","",IF(Kundendaten!F1624="","",Kundendaten!F1624))</f>
        <v/>
      </c>
      <c r="G1623" s="37" t="str">
        <f>IF(Kundendaten!C1624="","",IF(Kundendaten!G1624="","",Kundendaten!G1624))</f>
        <v/>
      </c>
      <c r="H1623" s="38" t="str">
        <f>IF(Kundendaten!C1624="","",IF(Kundendaten!H1624="","",Kundendaten!H1624))</f>
        <v/>
      </c>
      <c r="I1623" s="37" t="str">
        <f>IF(Kundendaten!C1624="","",IF(Kundendaten!I1624="","",IF(OR(UPPER(Kundendaten!I1624)="D",UPPER(Kundendaten!I1624)="DE",UPPER(Kundendaten!I1624)="DEU",UPPER(Kundendaten!I1624)="DEUTSCHLAND",UPPER(Kundendaten!I1624)="GERMANY",UPPER(Kundendaten!I1624)="GER"),"",IFERROR(UPPER(VLOOKUP(UPPER(Kundendaten!I1624),Laendercodes!$A:$B,2,FALSE())),UPPER(Kundendaten!I1624)))))</f>
        <v/>
      </c>
      <c r="J1623" s="59" t="str">
        <f>IF(Kundendaten!C1624="","",Einstellungen!$C$9-Kundendaten!J1624)</f>
        <v/>
      </c>
      <c r="K1623" s="37" t="str">
        <f>IF(Kundendaten!C1624="","",IF(J1623&lt;0,-1,IF(J1623&gt;Einstellungen!$C$11,0,IF(J1623&lt;=Einstellungen!$D$15,5,IF(J1623&lt;=Einstellungen!$D$16,4,IF(J1623&lt;=Einstellungen!$D$17,3,IF(J1623&lt;=Einstellungen!$D$18,2,1)))))))</f>
        <v/>
      </c>
      <c r="L1623" s="37" t="str">
        <f>IF(Kundendaten!C1624="","",IF(J1623&lt;0,-1,IF(J1623&gt;Einstellungen!$C$11,0,IF(Kundendaten!K1624&gt;=Einstellungen!$C$24,5,IF(Kundendaten!K1624&gt;=Einstellungen!$C$25,4,IF(Kundendaten!K1624&gt;=Einstellungen!$C$26,3,IF(Kundendaten!K1624&gt;=Einstellungen!$C$27,2,1)))))))</f>
        <v/>
      </c>
      <c r="M1623" s="37" t="str">
        <f>IF(Kundendaten!C1624="","",IF(J1623&lt;0,-1,IF(J1623&gt;Einstellungen!$C$11,0,IF(Kundendaten!L1624&gt;=Einstellungen!$C$32,5,IF(Kundendaten!L1624&gt;=Einstellungen!$C$33,4,IF(Kundendaten!L1624&gt;=Einstellungen!$C$34,3,IF(Kundendaten!L1624&gt;=Einstellungen!$C$35,2,1)))))))</f>
        <v/>
      </c>
      <c r="N1623" s="37" t="str">
        <f>IF(Kundendaten!C1624="","",IF(K1623=-1,"",IF(K1623=0,0,IF(SUM(Einstellungen!$G$15,Einstellungen!$G$24,Einstellungen!$G$32)&lt;&gt;100,"—",ROUND((K1623*Einstellungen!$G$15+L1623*Einstellungen!$G$24+M1623*Einstellungen!$G$32)/100,1)))))</f>
        <v/>
      </c>
      <c r="O1623" s="37" t="str">
        <f>IF(Kundendaten!C1624="","",IF(K1623=-1,"⚠ Datenfehler",IF(K1623=0,"Inaktiv",IF(SUM(Einstellungen!$G$15,Einstellungen!$G$24,Einstellungen!$G$32)&lt;&gt;100,"—",IF(N1623&gt;=4,"Champion",IF(N1623&gt;=3,"Entwicklung",IF(N1623&gt;=2,"Gefährdet","Abwanderung")))))))</f>
        <v/>
      </c>
    </row>
    <row r="1624" spans="2:15" ht="14.25" customHeight="1" x14ac:dyDescent="0.35">
      <c r="B1624" s="37" t="str">
        <f>IF(Kundendaten!C1625="","",Kundendaten!B1625)</f>
        <v/>
      </c>
      <c r="C1624" s="38" t="str">
        <f>IF(Kundendaten!C1625="","",IF(Kundendaten!C1625="","",Kundendaten!C1625))</f>
        <v/>
      </c>
      <c r="D1624" s="38" t="str">
        <f>IF(Kundendaten!C1625="","",IF(Kundendaten!D1625="","",Kundendaten!D1625))</f>
        <v/>
      </c>
      <c r="E1624" s="38" t="str">
        <f>IF(Kundendaten!C1625="","",IF(Kundendaten!E1625="","",Kundendaten!E1625))</f>
        <v/>
      </c>
      <c r="F1624" s="38" t="str">
        <f>IF(Kundendaten!C1625="","",IF(Kundendaten!F1625="","",Kundendaten!F1625))</f>
        <v/>
      </c>
      <c r="G1624" s="37" t="str">
        <f>IF(Kundendaten!C1625="","",IF(Kundendaten!G1625="","",Kundendaten!G1625))</f>
        <v/>
      </c>
      <c r="H1624" s="38" t="str">
        <f>IF(Kundendaten!C1625="","",IF(Kundendaten!H1625="","",Kundendaten!H1625))</f>
        <v/>
      </c>
      <c r="I1624" s="37" t="str">
        <f>IF(Kundendaten!C1625="","",IF(Kundendaten!I1625="","",IF(OR(UPPER(Kundendaten!I1625)="D",UPPER(Kundendaten!I1625)="DE",UPPER(Kundendaten!I1625)="DEU",UPPER(Kundendaten!I1625)="DEUTSCHLAND",UPPER(Kundendaten!I1625)="GERMANY",UPPER(Kundendaten!I1625)="GER"),"",IFERROR(UPPER(VLOOKUP(UPPER(Kundendaten!I1625),Laendercodes!$A:$B,2,FALSE())),UPPER(Kundendaten!I1625)))))</f>
        <v/>
      </c>
      <c r="J1624" s="59" t="str">
        <f>IF(Kundendaten!C1625="","",Einstellungen!$C$9-Kundendaten!J1625)</f>
        <v/>
      </c>
      <c r="K1624" s="37" t="str">
        <f>IF(Kundendaten!C1625="","",IF(J1624&lt;0,-1,IF(J1624&gt;Einstellungen!$C$11,0,IF(J1624&lt;=Einstellungen!$D$15,5,IF(J1624&lt;=Einstellungen!$D$16,4,IF(J1624&lt;=Einstellungen!$D$17,3,IF(J1624&lt;=Einstellungen!$D$18,2,1)))))))</f>
        <v/>
      </c>
      <c r="L1624" s="37" t="str">
        <f>IF(Kundendaten!C1625="","",IF(J1624&lt;0,-1,IF(J1624&gt;Einstellungen!$C$11,0,IF(Kundendaten!K1625&gt;=Einstellungen!$C$24,5,IF(Kundendaten!K1625&gt;=Einstellungen!$C$25,4,IF(Kundendaten!K1625&gt;=Einstellungen!$C$26,3,IF(Kundendaten!K1625&gt;=Einstellungen!$C$27,2,1)))))))</f>
        <v/>
      </c>
      <c r="M1624" s="37" t="str">
        <f>IF(Kundendaten!C1625="","",IF(J1624&lt;0,-1,IF(J1624&gt;Einstellungen!$C$11,0,IF(Kundendaten!L1625&gt;=Einstellungen!$C$32,5,IF(Kundendaten!L1625&gt;=Einstellungen!$C$33,4,IF(Kundendaten!L1625&gt;=Einstellungen!$C$34,3,IF(Kundendaten!L1625&gt;=Einstellungen!$C$35,2,1)))))))</f>
        <v/>
      </c>
      <c r="N1624" s="37" t="str">
        <f>IF(Kundendaten!C1625="","",IF(K1624=-1,"",IF(K1624=0,0,IF(SUM(Einstellungen!$G$15,Einstellungen!$G$24,Einstellungen!$G$32)&lt;&gt;100,"—",ROUND((K1624*Einstellungen!$G$15+L1624*Einstellungen!$G$24+M1624*Einstellungen!$G$32)/100,1)))))</f>
        <v/>
      </c>
      <c r="O1624" s="37" t="str">
        <f>IF(Kundendaten!C1625="","",IF(K1624=-1,"⚠ Datenfehler",IF(K1624=0,"Inaktiv",IF(SUM(Einstellungen!$G$15,Einstellungen!$G$24,Einstellungen!$G$32)&lt;&gt;100,"—",IF(N1624&gt;=4,"Champion",IF(N1624&gt;=3,"Entwicklung",IF(N1624&gt;=2,"Gefährdet","Abwanderung")))))))</f>
        <v/>
      </c>
    </row>
    <row r="1625" spans="2:15" ht="14.25" customHeight="1" x14ac:dyDescent="0.35">
      <c r="B1625" s="37" t="str">
        <f>IF(Kundendaten!C1626="","",Kundendaten!B1626)</f>
        <v/>
      </c>
      <c r="C1625" s="38" t="str">
        <f>IF(Kundendaten!C1626="","",IF(Kundendaten!C1626="","",Kundendaten!C1626))</f>
        <v/>
      </c>
      <c r="D1625" s="38" t="str">
        <f>IF(Kundendaten!C1626="","",IF(Kundendaten!D1626="","",Kundendaten!D1626))</f>
        <v/>
      </c>
      <c r="E1625" s="38" t="str">
        <f>IF(Kundendaten!C1626="","",IF(Kundendaten!E1626="","",Kundendaten!E1626))</f>
        <v/>
      </c>
      <c r="F1625" s="38" t="str">
        <f>IF(Kundendaten!C1626="","",IF(Kundendaten!F1626="","",Kundendaten!F1626))</f>
        <v/>
      </c>
      <c r="G1625" s="37" t="str">
        <f>IF(Kundendaten!C1626="","",IF(Kundendaten!G1626="","",Kundendaten!G1626))</f>
        <v/>
      </c>
      <c r="H1625" s="38" t="str">
        <f>IF(Kundendaten!C1626="","",IF(Kundendaten!H1626="","",Kundendaten!H1626))</f>
        <v/>
      </c>
      <c r="I1625" s="37" t="str">
        <f>IF(Kundendaten!C1626="","",IF(Kundendaten!I1626="","",IF(OR(UPPER(Kundendaten!I1626)="D",UPPER(Kundendaten!I1626)="DE",UPPER(Kundendaten!I1626)="DEU",UPPER(Kundendaten!I1626)="DEUTSCHLAND",UPPER(Kundendaten!I1626)="GERMANY",UPPER(Kundendaten!I1626)="GER"),"",IFERROR(UPPER(VLOOKUP(UPPER(Kundendaten!I1626),Laendercodes!$A:$B,2,FALSE())),UPPER(Kundendaten!I1626)))))</f>
        <v/>
      </c>
      <c r="J1625" s="59" t="str">
        <f>IF(Kundendaten!C1626="","",Einstellungen!$C$9-Kundendaten!J1626)</f>
        <v/>
      </c>
      <c r="K1625" s="37" t="str">
        <f>IF(Kundendaten!C1626="","",IF(J1625&lt;0,-1,IF(J1625&gt;Einstellungen!$C$11,0,IF(J1625&lt;=Einstellungen!$D$15,5,IF(J1625&lt;=Einstellungen!$D$16,4,IF(J1625&lt;=Einstellungen!$D$17,3,IF(J1625&lt;=Einstellungen!$D$18,2,1)))))))</f>
        <v/>
      </c>
      <c r="L1625" s="37" t="str">
        <f>IF(Kundendaten!C1626="","",IF(J1625&lt;0,-1,IF(J1625&gt;Einstellungen!$C$11,0,IF(Kundendaten!K1626&gt;=Einstellungen!$C$24,5,IF(Kundendaten!K1626&gt;=Einstellungen!$C$25,4,IF(Kundendaten!K1626&gt;=Einstellungen!$C$26,3,IF(Kundendaten!K1626&gt;=Einstellungen!$C$27,2,1)))))))</f>
        <v/>
      </c>
      <c r="M1625" s="37" t="str">
        <f>IF(Kundendaten!C1626="","",IF(J1625&lt;0,-1,IF(J1625&gt;Einstellungen!$C$11,0,IF(Kundendaten!L1626&gt;=Einstellungen!$C$32,5,IF(Kundendaten!L1626&gt;=Einstellungen!$C$33,4,IF(Kundendaten!L1626&gt;=Einstellungen!$C$34,3,IF(Kundendaten!L1626&gt;=Einstellungen!$C$35,2,1)))))))</f>
        <v/>
      </c>
      <c r="N1625" s="37" t="str">
        <f>IF(Kundendaten!C1626="","",IF(K1625=-1,"",IF(K1625=0,0,IF(SUM(Einstellungen!$G$15,Einstellungen!$G$24,Einstellungen!$G$32)&lt;&gt;100,"—",ROUND((K1625*Einstellungen!$G$15+L1625*Einstellungen!$G$24+M1625*Einstellungen!$G$32)/100,1)))))</f>
        <v/>
      </c>
      <c r="O1625" s="37" t="str">
        <f>IF(Kundendaten!C1626="","",IF(K1625=-1,"⚠ Datenfehler",IF(K1625=0,"Inaktiv",IF(SUM(Einstellungen!$G$15,Einstellungen!$G$24,Einstellungen!$G$32)&lt;&gt;100,"—",IF(N1625&gt;=4,"Champion",IF(N1625&gt;=3,"Entwicklung",IF(N1625&gt;=2,"Gefährdet","Abwanderung")))))))</f>
        <v/>
      </c>
    </row>
    <row r="1626" spans="2:15" ht="14.25" customHeight="1" x14ac:dyDescent="0.35">
      <c r="B1626" s="37" t="str">
        <f>IF(Kundendaten!C1627="","",Kundendaten!B1627)</f>
        <v/>
      </c>
      <c r="C1626" s="38" t="str">
        <f>IF(Kundendaten!C1627="","",IF(Kundendaten!C1627="","",Kundendaten!C1627))</f>
        <v/>
      </c>
      <c r="D1626" s="38" t="str">
        <f>IF(Kundendaten!C1627="","",IF(Kundendaten!D1627="","",Kundendaten!D1627))</f>
        <v/>
      </c>
      <c r="E1626" s="38" t="str">
        <f>IF(Kundendaten!C1627="","",IF(Kundendaten!E1627="","",Kundendaten!E1627))</f>
        <v/>
      </c>
      <c r="F1626" s="38" t="str">
        <f>IF(Kundendaten!C1627="","",IF(Kundendaten!F1627="","",Kundendaten!F1627))</f>
        <v/>
      </c>
      <c r="G1626" s="37" t="str">
        <f>IF(Kundendaten!C1627="","",IF(Kundendaten!G1627="","",Kundendaten!G1627))</f>
        <v/>
      </c>
      <c r="H1626" s="38" t="str">
        <f>IF(Kundendaten!C1627="","",IF(Kundendaten!H1627="","",Kundendaten!H1627))</f>
        <v/>
      </c>
      <c r="I1626" s="37" t="str">
        <f>IF(Kundendaten!C1627="","",IF(Kundendaten!I1627="","",IF(OR(UPPER(Kundendaten!I1627)="D",UPPER(Kundendaten!I1627)="DE",UPPER(Kundendaten!I1627)="DEU",UPPER(Kundendaten!I1627)="DEUTSCHLAND",UPPER(Kundendaten!I1627)="GERMANY",UPPER(Kundendaten!I1627)="GER"),"",IFERROR(UPPER(VLOOKUP(UPPER(Kundendaten!I1627),Laendercodes!$A:$B,2,FALSE())),UPPER(Kundendaten!I1627)))))</f>
        <v/>
      </c>
      <c r="J1626" s="59" t="str">
        <f>IF(Kundendaten!C1627="","",Einstellungen!$C$9-Kundendaten!J1627)</f>
        <v/>
      </c>
      <c r="K1626" s="37" t="str">
        <f>IF(Kundendaten!C1627="","",IF(J1626&lt;0,-1,IF(J1626&gt;Einstellungen!$C$11,0,IF(J1626&lt;=Einstellungen!$D$15,5,IF(J1626&lt;=Einstellungen!$D$16,4,IF(J1626&lt;=Einstellungen!$D$17,3,IF(J1626&lt;=Einstellungen!$D$18,2,1)))))))</f>
        <v/>
      </c>
      <c r="L1626" s="37" t="str">
        <f>IF(Kundendaten!C1627="","",IF(J1626&lt;0,-1,IF(J1626&gt;Einstellungen!$C$11,0,IF(Kundendaten!K1627&gt;=Einstellungen!$C$24,5,IF(Kundendaten!K1627&gt;=Einstellungen!$C$25,4,IF(Kundendaten!K1627&gt;=Einstellungen!$C$26,3,IF(Kundendaten!K1627&gt;=Einstellungen!$C$27,2,1)))))))</f>
        <v/>
      </c>
      <c r="M1626" s="37" t="str">
        <f>IF(Kundendaten!C1627="","",IF(J1626&lt;0,-1,IF(J1626&gt;Einstellungen!$C$11,0,IF(Kundendaten!L1627&gt;=Einstellungen!$C$32,5,IF(Kundendaten!L1627&gt;=Einstellungen!$C$33,4,IF(Kundendaten!L1627&gt;=Einstellungen!$C$34,3,IF(Kundendaten!L1627&gt;=Einstellungen!$C$35,2,1)))))))</f>
        <v/>
      </c>
      <c r="N1626" s="37" t="str">
        <f>IF(Kundendaten!C1627="","",IF(K1626=-1,"",IF(K1626=0,0,IF(SUM(Einstellungen!$G$15,Einstellungen!$G$24,Einstellungen!$G$32)&lt;&gt;100,"—",ROUND((K1626*Einstellungen!$G$15+L1626*Einstellungen!$G$24+M1626*Einstellungen!$G$32)/100,1)))))</f>
        <v/>
      </c>
      <c r="O1626" s="37" t="str">
        <f>IF(Kundendaten!C1627="","",IF(K1626=-1,"⚠ Datenfehler",IF(K1626=0,"Inaktiv",IF(SUM(Einstellungen!$G$15,Einstellungen!$G$24,Einstellungen!$G$32)&lt;&gt;100,"—",IF(N1626&gt;=4,"Champion",IF(N1626&gt;=3,"Entwicklung",IF(N1626&gt;=2,"Gefährdet","Abwanderung")))))))</f>
        <v/>
      </c>
    </row>
    <row r="1627" spans="2:15" ht="14.25" customHeight="1" x14ac:dyDescent="0.35">
      <c r="B1627" s="37" t="str">
        <f>IF(Kundendaten!C1628="","",Kundendaten!B1628)</f>
        <v/>
      </c>
      <c r="C1627" s="38" t="str">
        <f>IF(Kundendaten!C1628="","",IF(Kundendaten!C1628="","",Kundendaten!C1628))</f>
        <v/>
      </c>
      <c r="D1627" s="38" t="str">
        <f>IF(Kundendaten!C1628="","",IF(Kundendaten!D1628="","",Kundendaten!D1628))</f>
        <v/>
      </c>
      <c r="E1627" s="38" t="str">
        <f>IF(Kundendaten!C1628="","",IF(Kundendaten!E1628="","",Kundendaten!E1628))</f>
        <v/>
      </c>
      <c r="F1627" s="38" t="str">
        <f>IF(Kundendaten!C1628="","",IF(Kundendaten!F1628="","",Kundendaten!F1628))</f>
        <v/>
      </c>
      <c r="G1627" s="37" t="str">
        <f>IF(Kundendaten!C1628="","",IF(Kundendaten!G1628="","",Kundendaten!G1628))</f>
        <v/>
      </c>
      <c r="H1627" s="38" t="str">
        <f>IF(Kundendaten!C1628="","",IF(Kundendaten!H1628="","",Kundendaten!H1628))</f>
        <v/>
      </c>
      <c r="I1627" s="37" t="str">
        <f>IF(Kundendaten!C1628="","",IF(Kundendaten!I1628="","",IF(OR(UPPER(Kundendaten!I1628)="D",UPPER(Kundendaten!I1628)="DE",UPPER(Kundendaten!I1628)="DEU",UPPER(Kundendaten!I1628)="DEUTSCHLAND",UPPER(Kundendaten!I1628)="GERMANY",UPPER(Kundendaten!I1628)="GER"),"",IFERROR(UPPER(VLOOKUP(UPPER(Kundendaten!I1628),Laendercodes!$A:$B,2,FALSE())),UPPER(Kundendaten!I1628)))))</f>
        <v/>
      </c>
      <c r="J1627" s="59" t="str">
        <f>IF(Kundendaten!C1628="","",Einstellungen!$C$9-Kundendaten!J1628)</f>
        <v/>
      </c>
      <c r="K1627" s="37" t="str">
        <f>IF(Kundendaten!C1628="","",IF(J1627&lt;0,-1,IF(J1627&gt;Einstellungen!$C$11,0,IF(J1627&lt;=Einstellungen!$D$15,5,IF(J1627&lt;=Einstellungen!$D$16,4,IF(J1627&lt;=Einstellungen!$D$17,3,IF(J1627&lt;=Einstellungen!$D$18,2,1)))))))</f>
        <v/>
      </c>
      <c r="L1627" s="37" t="str">
        <f>IF(Kundendaten!C1628="","",IF(J1627&lt;0,-1,IF(J1627&gt;Einstellungen!$C$11,0,IF(Kundendaten!K1628&gt;=Einstellungen!$C$24,5,IF(Kundendaten!K1628&gt;=Einstellungen!$C$25,4,IF(Kundendaten!K1628&gt;=Einstellungen!$C$26,3,IF(Kundendaten!K1628&gt;=Einstellungen!$C$27,2,1)))))))</f>
        <v/>
      </c>
      <c r="M1627" s="37" t="str">
        <f>IF(Kundendaten!C1628="","",IF(J1627&lt;0,-1,IF(J1627&gt;Einstellungen!$C$11,0,IF(Kundendaten!L1628&gt;=Einstellungen!$C$32,5,IF(Kundendaten!L1628&gt;=Einstellungen!$C$33,4,IF(Kundendaten!L1628&gt;=Einstellungen!$C$34,3,IF(Kundendaten!L1628&gt;=Einstellungen!$C$35,2,1)))))))</f>
        <v/>
      </c>
      <c r="N1627" s="37" t="str">
        <f>IF(Kundendaten!C1628="","",IF(K1627=-1,"",IF(K1627=0,0,IF(SUM(Einstellungen!$G$15,Einstellungen!$G$24,Einstellungen!$G$32)&lt;&gt;100,"—",ROUND((K1627*Einstellungen!$G$15+L1627*Einstellungen!$G$24+M1627*Einstellungen!$G$32)/100,1)))))</f>
        <v/>
      </c>
      <c r="O1627" s="37" t="str">
        <f>IF(Kundendaten!C1628="","",IF(K1627=-1,"⚠ Datenfehler",IF(K1627=0,"Inaktiv",IF(SUM(Einstellungen!$G$15,Einstellungen!$G$24,Einstellungen!$G$32)&lt;&gt;100,"—",IF(N1627&gt;=4,"Champion",IF(N1627&gt;=3,"Entwicklung",IF(N1627&gt;=2,"Gefährdet","Abwanderung")))))))</f>
        <v/>
      </c>
    </row>
    <row r="1628" spans="2:15" ht="14.25" customHeight="1" x14ac:dyDescent="0.35">
      <c r="B1628" s="37" t="str">
        <f>IF(Kundendaten!C1629="","",Kundendaten!B1629)</f>
        <v/>
      </c>
      <c r="C1628" s="38" t="str">
        <f>IF(Kundendaten!C1629="","",IF(Kundendaten!C1629="","",Kundendaten!C1629))</f>
        <v/>
      </c>
      <c r="D1628" s="38" t="str">
        <f>IF(Kundendaten!C1629="","",IF(Kundendaten!D1629="","",Kundendaten!D1629))</f>
        <v/>
      </c>
      <c r="E1628" s="38" t="str">
        <f>IF(Kundendaten!C1629="","",IF(Kundendaten!E1629="","",Kundendaten!E1629))</f>
        <v/>
      </c>
      <c r="F1628" s="38" t="str">
        <f>IF(Kundendaten!C1629="","",IF(Kundendaten!F1629="","",Kundendaten!F1629))</f>
        <v/>
      </c>
      <c r="G1628" s="37" t="str">
        <f>IF(Kundendaten!C1629="","",IF(Kundendaten!G1629="","",Kundendaten!G1629))</f>
        <v/>
      </c>
      <c r="H1628" s="38" t="str">
        <f>IF(Kundendaten!C1629="","",IF(Kundendaten!H1629="","",Kundendaten!H1629))</f>
        <v/>
      </c>
      <c r="I1628" s="37" t="str">
        <f>IF(Kundendaten!C1629="","",IF(Kundendaten!I1629="","",IF(OR(UPPER(Kundendaten!I1629)="D",UPPER(Kundendaten!I1629)="DE",UPPER(Kundendaten!I1629)="DEU",UPPER(Kundendaten!I1629)="DEUTSCHLAND",UPPER(Kundendaten!I1629)="GERMANY",UPPER(Kundendaten!I1629)="GER"),"",IFERROR(UPPER(VLOOKUP(UPPER(Kundendaten!I1629),Laendercodes!$A:$B,2,FALSE())),UPPER(Kundendaten!I1629)))))</f>
        <v/>
      </c>
      <c r="J1628" s="59" t="str">
        <f>IF(Kundendaten!C1629="","",Einstellungen!$C$9-Kundendaten!J1629)</f>
        <v/>
      </c>
      <c r="K1628" s="37" t="str">
        <f>IF(Kundendaten!C1629="","",IF(J1628&lt;0,-1,IF(J1628&gt;Einstellungen!$C$11,0,IF(J1628&lt;=Einstellungen!$D$15,5,IF(J1628&lt;=Einstellungen!$D$16,4,IF(J1628&lt;=Einstellungen!$D$17,3,IF(J1628&lt;=Einstellungen!$D$18,2,1)))))))</f>
        <v/>
      </c>
      <c r="L1628" s="37" t="str">
        <f>IF(Kundendaten!C1629="","",IF(J1628&lt;0,-1,IF(J1628&gt;Einstellungen!$C$11,0,IF(Kundendaten!K1629&gt;=Einstellungen!$C$24,5,IF(Kundendaten!K1629&gt;=Einstellungen!$C$25,4,IF(Kundendaten!K1629&gt;=Einstellungen!$C$26,3,IF(Kundendaten!K1629&gt;=Einstellungen!$C$27,2,1)))))))</f>
        <v/>
      </c>
      <c r="M1628" s="37" t="str">
        <f>IF(Kundendaten!C1629="","",IF(J1628&lt;0,-1,IF(J1628&gt;Einstellungen!$C$11,0,IF(Kundendaten!L1629&gt;=Einstellungen!$C$32,5,IF(Kundendaten!L1629&gt;=Einstellungen!$C$33,4,IF(Kundendaten!L1629&gt;=Einstellungen!$C$34,3,IF(Kundendaten!L1629&gt;=Einstellungen!$C$35,2,1)))))))</f>
        <v/>
      </c>
      <c r="N1628" s="37" t="str">
        <f>IF(Kundendaten!C1629="","",IF(K1628=-1,"",IF(K1628=0,0,IF(SUM(Einstellungen!$G$15,Einstellungen!$G$24,Einstellungen!$G$32)&lt;&gt;100,"—",ROUND((K1628*Einstellungen!$G$15+L1628*Einstellungen!$G$24+M1628*Einstellungen!$G$32)/100,1)))))</f>
        <v/>
      </c>
      <c r="O1628" s="37" t="str">
        <f>IF(Kundendaten!C1629="","",IF(K1628=-1,"⚠ Datenfehler",IF(K1628=0,"Inaktiv",IF(SUM(Einstellungen!$G$15,Einstellungen!$G$24,Einstellungen!$G$32)&lt;&gt;100,"—",IF(N1628&gt;=4,"Champion",IF(N1628&gt;=3,"Entwicklung",IF(N1628&gt;=2,"Gefährdet","Abwanderung")))))))</f>
        <v/>
      </c>
    </row>
    <row r="1629" spans="2:15" ht="14.25" customHeight="1" x14ac:dyDescent="0.35">
      <c r="B1629" s="37" t="str">
        <f>IF(Kundendaten!C1630="","",Kundendaten!B1630)</f>
        <v/>
      </c>
      <c r="C1629" s="38" t="str">
        <f>IF(Kundendaten!C1630="","",IF(Kundendaten!C1630="","",Kundendaten!C1630))</f>
        <v/>
      </c>
      <c r="D1629" s="38" t="str">
        <f>IF(Kundendaten!C1630="","",IF(Kundendaten!D1630="","",Kundendaten!D1630))</f>
        <v/>
      </c>
      <c r="E1629" s="38" t="str">
        <f>IF(Kundendaten!C1630="","",IF(Kundendaten!E1630="","",Kundendaten!E1630))</f>
        <v/>
      </c>
      <c r="F1629" s="38" t="str">
        <f>IF(Kundendaten!C1630="","",IF(Kundendaten!F1630="","",Kundendaten!F1630))</f>
        <v/>
      </c>
      <c r="G1629" s="37" t="str">
        <f>IF(Kundendaten!C1630="","",IF(Kundendaten!G1630="","",Kundendaten!G1630))</f>
        <v/>
      </c>
      <c r="H1629" s="38" t="str">
        <f>IF(Kundendaten!C1630="","",IF(Kundendaten!H1630="","",Kundendaten!H1630))</f>
        <v/>
      </c>
      <c r="I1629" s="37" t="str">
        <f>IF(Kundendaten!C1630="","",IF(Kundendaten!I1630="","",IF(OR(UPPER(Kundendaten!I1630)="D",UPPER(Kundendaten!I1630)="DE",UPPER(Kundendaten!I1630)="DEU",UPPER(Kundendaten!I1630)="DEUTSCHLAND",UPPER(Kundendaten!I1630)="GERMANY",UPPER(Kundendaten!I1630)="GER"),"",IFERROR(UPPER(VLOOKUP(UPPER(Kundendaten!I1630),Laendercodes!$A:$B,2,FALSE())),UPPER(Kundendaten!I1630)))))</f>
        <v/>
      </c>
      <c r="J1629" s="59" t="str">
        <f>IF(Kundendaten!C1630="","",Einstellungen!$C$9-Kundendaten!J1630)</f>
        <v/>
      </c>
      <c r="K1629" s="37" t="str">
        <f>IF(Kundendaten!C1630="","",IF(J1629&lt;0,-1,IF(J1629&gt;Einstellungen!$C$11,0,IF(J1629&lt;=Einstellungen!$D$15,5,IF(J1629&lt;=Einstellungen!$D$16,4,IF(J1629&lt;=Einstellungen!$D$17,3,IF(J1629&lt;=Einstellungen!$D$18,2,1)))))))</f>
        <v/>
      </c>
      <c r="L1629" s="37" t="str">
        <f>IF(Kundendaten!C1630="","",IF(J1629&lt;0,-1,IF(J1629&gt;Einstellungen!$C$11,0,IF(Kundendaten!K1630&gt;=Einstellungen!$C$24,5,IF(Kundendaten!K1630&gt;=Einstellungen!$C$25,4,IF(Kundendaten!K1630&gt;=Einstellungen!$C$26,3,IF(Kundendaten!K1630&gt;=Einstellungen!$C$27,2,1)))))))</f>
        <v/>
      </c>
      <c r="M1629" s="37" t="str">
        <f>IF(Kundendaten!C1630="","",IF(J1629&lt;0,-1,IF(J1629&gt;Einstellungen!$C$11,0,IF(Kundendaten!L1630&gt;=Einstellungen!$C$32,5,IF(Kundendaten!L1630&gt;=Einstellungen!$C$33,4,IF(Kundendaten!L1630&gt;=Einstellungen!$C$34,3,IF(Kundendaten!L1630&gt;=Einstellungen!$C$35,2,1)))))))</f>
        <v/>
      </c>
      <c r="N1629" s="37" t="str">
        <f>IF(Kundendaten!C1630="","",IF(K1629=-1,"",IF(K1629=0,0,IF(SUM(Einstellungen!$G$15,Einstellungen!$G$24,Einstellungen!$G$32)&lt;&gt;100,"—",ROUND((K1629*Einstellungen!$G$15+L1629*Einstellungen!$G$24+M1629*Einstellungen!$G$32)/100,1)))))</f>
        <v/>
      </c>
      <c r="O1629" s="37" t="str">
        <f>IF(Kundendaten!C1630="","",IF(K1629=-1,"⚠ Datenfehler",IF(K1629=0,"Inaktiv",IF(SUM(Einstellungen!$G$15,Einstellungen!$G$24,Einstellungen!$G$32)&lt;&gt;100,"—",IF(N1629&gt;=4,"Champion",IF(N1629&gt;=3,"Entwicklung",IF(N1629&gt;=2,"Gefährdet","Abwanderung")))))))</f>
        <v/>
      </c>
    </row>
    <row r="1630" spans="2:15" ht="14.25" customHeight="1" x14ac:dyDescent="0.35">
      <c r="B1630" s="37" t="str">
        <f>IF(Kundendaten!C1631="","",Kundendaten!B1631)</f>
        <v/>
      </c>
      <c r="C1630" s="38" t="str">
        <f>IF(Kundendaten!C1631="","",IF(Kundendaten!C1631="","",Kundendaten!C1631))</f>
        <v/>
      </c>
      <c r="D1630" s="38" t="str">
        <f>IF(Kundendaten!C1631="","",IF(Kundendaten!D1631="","",Kundendaten!D1631))</f>
        <v/>
      </c>
      <c r="E1630" s="38" t="str">
        <f>IF(Kundendaten!C1631="","",IF(Kundendaten!E1631="","",Kundendaten!E1631))</f>
        <v/>
      </c>
      <c r="F1630" s="38" t="str">
        <f>IF(Kundendaten!C1631="","",IF(Kundendaten!F1631="","",Kundendaten!F1631))</f>
        <v/>
      </c>
      <c r="G1630" s="37" t="str">
        <f>IF(Kundendaten!C1631="","",IF(Kundendaten!G1631="","",Kundendaten!G1631))</f>
        <v/>
      </c>
      <c r="H1630" s="38" t="str">
        <f>IF(Kundendaten!C1631="","",IF(Kundendaten!H1631="","",Kundendaten!H1631))</f>
        <v/>
      </c>
      <c r="I1630" s="37" t="str">
        <f>IF(Kundendaten!C1631="","",IF(Kundendaten!I1631="","",IF(OR(UPPER(Kundendaten!I1631)="D",UPPER(Kundendaten!I1631)="DE",UPPER(Kundendaten!I1631)="DEU",UPPER(Kundendaten!I1631)="DEUTSCHLAND",UPPER(Kundendaten!I1631)="GERMANY",UPPER(Kundendaten!I1631)="GER"),"",IFERROR(UPPER(VLOOKUP(UPPER(Kundendaten!I1631),Laendercodes!$A:$B,2,FALSE())),UPPER(Kundendaten!I1631)))))</f>
        <v/>
      </c>
      <c r="J1630" s="59" t="str">
        <f>IF(Kundendaten!C1631="","",Einstellungen!$C$9-Kundendaten!J1631)</f>
        <v/>
      </c>
      <c r="K1630" s="37" t="str">
        <f>IF(Kundendaten!C1631="","",IF(J1630&lt;0,-1,IF(J1630&gt;Einstellungen!$C$11,0,IF(J1630&lt;=Einstellungen!$D$15,5,IF(J1630&lt;=Einstellungen!$D$16,4,IF(J1630&lt;=Einstellungen!$D$17,3,IF(J1630&lt;=Einstellungen!$D$18,2,1)))))))</f>
        <v/>
      </c>
      <c r="L1630" s="37" t="str">
        <f>IF(Kundendaten!C1631="","",IF(J1630&lt;0,-1,IF(J1630&gt;Einstellungen!$C$11,0,IF(Kundendaten!K1631&gt;=Einstellungen!$C$24,5,IF(Kundendaten!K1631&gt;=Einstellungen!$C$25,4,IF(Kundendaten!K1631&gt;=Einstellungen!$C$26,3,IF(Kundendaten!K1631&gt;=Einstellungen!$C$27,2,1)))))))</f>
        <v/>
      </c>
      <c r="M1630" s="37" t="str">
        <f>IF(Kundendaten!C1631="","",IF(J1630&lt;0,-1,IF(J1630&gt;Einstellungen!$C$11,0,IF(Kundendaten!L1631&gt;=Einstellungen!$C$32,5,IF(Kundendaten!L1631&gt;=Einstellungen!$C$33,4,IF(Kundendaten!L1631&gt;=Einstellungen!$C$34,3,IF(Kundendaten!L1631&gt;=Einstellungen!$C$35,2,1)))))))</f>
        <v/>
      </c>
      <c r="N1630" s="37" t="str">
        <f>IF(Kundendaten!C1631="","",IF(K1630=-1,"",IF(K1630=0,0,IF(SUM(Einstellungen!$G$15,Einstellungen!$G$24,Einstellungen!$G$32)&lt;&gt;100,"—",ROUND((K1630*Einstellungen!$G$15+L1630*Einstellungen!$G$24+M1630*Einstellungen!$G$32)/100,1)))))</f>
        <v/>
      </c>
      <c r="O1630" s="37" t="str">
        <f>IF(Kundendaten!C1631="","",IF(K1630=-1,"⚠ Datenfehler",IF(K1630=0,"Inaktiv",IF(SUM(Einstellungen!$G$15,Einstellungen!$G$24,Einstellungen!$G$32)&lt;&gt;100,"—",IF(N1630&gt;=4,"Champion",IF(N1630&gt;=3,"Entwicklung",IF(N1630&gt;=2,"Gefährdet","Abwanderung")))))))</f>
        <v/>
      </c>
    </row>
    <row r="1631" spans="2:15" ht="14.25" customHeight="1" x14ac:dyDescent="0.35">
      <c r="B1631" s="37" t="str">
        <f>IF(Kundendaten!C1632="","",Kundendaten!B1632)</f>
        <v/>
      </c>
      <c r="C1631" s="38" t="str">
        <f>IF(Kundendaten!C1632="","",IF(Kundendaten!C1632="","",Kundendaten!C1632))</f>
        <v/>
      </c>
      <c r="D1631" s="38" t="str">
        <f>IF(Kundendaten!C1632="","",IF(Kundendaten!D1632="","",Kundendaten!D1632))</f>
        <v/>
      </c>
      <c r="E1631" s="38" t="str">
        <f>IF(Kundendaten!C1632="","",IF(Kundendaten!E1632="","",Kundendaten!E1632))</f>
        <v/>
      </c>
      <c r="F1631" s="38" t="str">
        <f>IF(Kundendaten!C1632="","",IF(Kundendaten!F1632="","",Kundendaten!F1632))</f>
        <v/>
      </c>
      <c r="G1631" s="37" t="str">
        <f>IF(Kundendaten!C1632="","",IF(Kundendaten!G1632="","",Kundendaten!G1632))</f>
        <v/>
      </c>
      <c r="H1631" s="38" t="str">
        <f>IF(Kundendaten!C1632="","",IF(Kundendaten!H1632="","",Kundendaten!H1632))</f>
        <v/>
      </c>
      <c r="I1631" s="37" t="str">
        <f>IF(Kundendaten!C1632="","",IF(Kundendaten!I1632="","",IF(OR(UPPER(Kundendaten!I1632)="D",UPPER(Kundendaten!I1632)="DE",UPPER(Kundendaten!I1632)="DEU",UPPER(Kundendaten!I1632)="DEUTSCHLAND",UPPER(Kundendaten!I1632)="GERMANY",UPPER(Kundendaten!I1632)="GER"),"",IFERROR(UPPER(VLOOKUP(UPPER(Kundendaten!I1632),Laendercodes!$A:$B,2,FALSE())),UPPER(Kundendaten!I1632)))))</f>
        <v/>
      </c>
      <c r="J1631" s="59" t="str">
        <f>IF(Kundendaten!C1632="","",Einstellungen!$C$9-Kundendaten!J1632)</f>
        <v/>
      </c>
      <c r="K1631" s="37" t="str">
        <f>IF(Kundendaten!C1632="","",IF(J1631&lt;0,-1,IF(J1631&gt;Einstellungen!$C$11,0,IF(J1631&lt;=Einstellungen!$D$15,5,IF(J1631&lt;=Einstellungen!$D$16,4,IF(J1631&lt;=Einstellungen!$D$17,3,IF(J1631&lt;=Einstellungen!$D$18,2,1)))))))</f>
        <v/>
      </c>
      <c r="L1631" s="37" t="str">
        <f>IF(Kundendaten!C1632="","",IF(J1631&lt;0,-1,IF(J1631&gt;Einstellungen!$C$11,0,IF(Kundendaten!K1632&gt;=Einstellungen!$C$24,5,IF(Kundendaten!K1632&gt;=Einstellungen!$C$25,4,IF(Kundendaten!K1632&gt;=Einstellungen!$C$26,3,IF(Kundendaten!K1632&gt;=Einstellungen!$C$27,2,1)))))))</f>
        <v/>
      </c>
      <c r="M1631" s="37" t="str">
        <f>IF(Kundendaten!C1632="","",IF(J1631&lt;0,-1,IF(J1631&gt;Einstellungen!$C$11,0,IF(Kundendaten!L1632&gt;=Einstellungen!$C$32,5,IF(Kundendaten!L1632&gt;=Einstellungen!$C$33,4,IF(Kundendaten!L1632&gt;=Einstellungen!$C$34,3,IF(Kundendaten!L1632&gt;=Einstellungen!$C$35,2,1)))))))</f>
        <v/>
      </c>
      <c r="N1631" s="37" t="str">
        <f>IF(Kundendaten!C1632="","",IF(K1631=-1,"",IF(K1631=0,0,IF(SUM(Einstellungen!$G$15,Einstellungen!$G$24,Einstellungen!$G$32)&lt;&gt;100,"—",ROUND((K1631*Einstellungen!$G$15+L1631*Einstellungen!$G$24+M1631*Einstellungen!$G$32)/100,1)))))</f>
        <v/>
      </c>
      <c r="O1631" s="37" t="str">
        <f>IF(Kundendaten!C1632="","",IF(K1631=-1,"⚠ Datenfehler",IF(K1631=0,"Inaktiv",IF(SUM(Einstellungen!$G$15,Einstellungen!$G$24,Einstellungen!$G$32)&lt;&gt;100,"—",IF(N1631&gt;=4,"Champion",IF(N1631&gt;=3,"Entwicklung",IF(N1631&gt;=2,"Gefährdet","Abwanderung")))))))</f>
        <v/>
      </c>
    </row>
    <row r="1632" spans="2:15" ht="14.25" customHeight="1" x14ac:dyDescent="0.35">
      <c r="B1632" s="37" t="str">
        <f>IF(Kundendaten!C1633="","",Kundendaten!B1633)</f>
        <v/>
      </c>
      <c r="C1632" s="38" t="str">
        <f>IF(Kundendaten!C1633="","",IF(Kundendaten!C1633="","",Kundendaten!C1633))</f>
        <v/>
      </c>
      <c r="D1632" s="38" t="str">
        <f>IF(Kundendaten!C1633="","",IF(Kundendaten!D1633="","",Kundendaten!D1633))</f>
        <v/>
      </c>
      <c r="E1632" s="38" t="str">
        <f>IF(Kundendaten!C1633="","",IF(Kundendaten!E1633="","",Kundendaten!E1633))</f>
        <v/>
      </c>
      <c r="F1632" s="38" t="str">
        <f>IF(Kundendaten!C1633="","",IF(Kundendaten!F1633="","",Kundendaten!F1633))</f>
        <v/>
      </c>
      <c r="G1632" s="37" t="str">
        <f>IF(Kundendaten!C1633="","",IF(Kundendaten!G1633="","",Kundendaten!G1633))</f>
        <v/>
      </c>
      <c r="H1632" s="38" t="str">
        <f>IF(Kundendaten!C1633="","",IF(Kundendaten!H1633="","",Kundendaten!H1633))</f>
        <v/>
      </c>
      <c r="I1632" s="37" t="str">
        <f>IF(Kundendaten!C1633="","",IF(Kundendaten!I1633="","",IF(OR(UPPER(Kundendaten!I1633)="D",UPPER(Kundendaten!I1633)="DE",UPPER(Kundendaten!I1633)="DEU",UPPER(Kundendaten!I1633)="DEUTSCHLAND",UPPER(Kundendaten!I1633)="GERMANY",UPPER(Kundendaten!I1633)="GER"),"",IFERROR(UPPER(VLOOKUP(UPPER(Kundendaten!I1633),Laendercodes!$A:$B,2,FALSE())),UPPER(Kundendaten!I1633)))))</f>
        <v/>
      </c>
      <c r="J1632" s="59" t="str">
        <f>IF(Kundendaten!C1633="","",Einstellungen!$C$9-Kundendaten!J1633)</f>
        <v/>
      </c>
      <c r="K1632" s="37" t="str">
        <f>IF(Kundendaten!C1633="","",IF(J1632&lt;0,-1,IF(J1632&gt;Einstellungen!$C$11,0,IF(J1632&lt;=Einstellungen!$D$15,5,IF(J1632&lt;=Einstellungen!$D$16,4,IF(J1632&lt;=Einstellungen!$D$17,3,IF(J1632&lt;=Einstellungen!$D$18,2,1)))))))</f>
        <v/>
      </c>
      <c r="L1632" s="37" t="str">
        <f>IF(Kundendaten!C1633="","",IF(J1632&lt;0,-1,IF(J1632&gt;Einstellungen!$C$11,0,IF(Kundendaten!K1633&gt;=Einstellungen!$C$24,5,IF(Kundendaten!K1633&gt;=Einstellungen!$C$25,4,IF(Kundendaten!K1633&gt;=Einstellungen!$C$26,3,IF(Kundendaten!K1633&gt;=Einstellungen!$C$27,2,1)))))))</f>
        <v/>
      </c>
      <c r="M1632" s="37" t="str">
        <f>IF(Kundendaten!C1633="","",IF(J1632&lt;0,-1,IF(J1632&gt;Einstellungen!$C$11,0,IF(Kundendaten!L1633&gt;=Einstellungen!$C$32,5,IF(Kundendaten!L1633&gt;=Einstellungen!$C$33,4,IF(Kundendaten!L1633&gt;=Einstellungen!$C$34,3,IF(Kundendaten!L1633&gt;=Einstellungen!$C$35,2,1)))))))</f>
        <v/>
      </c>
      <c r="N1632" s="37" t="str">
        <f>IF(Kundendaten!C1633="","",IF(K1632=-1,"",IF(K1632=0,0,IF(SUM(Einstellungen!$G$15,Einstellungen!$G$24,Einstellungen!$G$32)&lt;&gt;100,"—",ROUND((K1632*Einstellungen!$G$15+L1632*Einstellungen!$G$24+M1632*Einstellungen!$G$32)/100,1)))))</f>
        <v/>
      </c>
      <c r="O1632" s="37" t="str">
        <f>IF(Kundendaten!C1633="","",IF(K1632=-1,"⚠ Datenfehler",IF(K1632=0,"Inaktiv",IF(SUM(Einstellungen!$G$15,Einstellungen!$G$24,Einstellungen!$G$32)&lt;&gt;100,"—",IF(N1632&gt;=4,"Champion",IF(N1632&gt;=3,"Entwicklung",IF(N1632&gt;=2,"Gefährdet","Abwanderung")))))))</f>
        <v/>
      </c>
    </row>
    <row r="1633" spans="2:15" ht="14.25" customHeight="1" x14ac:dyDescent="0.35">
      <c r="B1633" s="37" t="str">
        <f>IF(Kundendaten!C1634="","",Kundendaten!B1634)</f>
        <v/>
      </c>
      <c r="C1633" s="38" t="str">
        <f>IF(Kundendaten!C1634="","",IF(Kundendaten!C1634="","",Kundendaten!C1634))</f>
        <v/>
      </c>
      <c r="D1633" s="38" t="str">
        <f>IF(Kundendaten!C1634="","",IF(Kundendaten!D1634="","",Kundendaten!D1634))</f>
        <v/>
      </c>
      <c r="E1633" s="38" t="str">
        <f>IF(Kundendaten!C1634="","",IF(Kundendaten!E1634="","",Kundendaten!E1634))</f>
        <v/>
      </c>
      <c r="F1633" s="38" t="str">
        <f>IF(Kundendaten!C1634="","",IF(Kundendaten!F1634="","",Kundendaten!F1634))</f>
        <v/>
      </c>
      <c r="G1633" s="37" t="str">
        <f>IF(Kundendaten!C1634="","",IF(Kundendaten!G1634="","",Kundendaten!G1634))</f>
        <v/>
      </c>
      <c r="H1633" s="38" t="str">
        <f>IF(Kundendaten!C1634="","",IF(Kundendaten!H1634="","",Kundendaten!H1634))</f>
        <v/>
      </c>
      <c r="I1633" s="37" t="str">
        <f>IF(Kundendaten!C1634="","",IF(Kundendaten!I1634="","",IF(OR(UPPER(Kundendaten!I1634)="D",UPPER(Kundendaten!I1634)="DE",UPPER(Kundendaten!I1634)="DEU",UPPER(Kundendaten!I1634)="DEUTSCHLAND",UPPER(Kundendaten!I1634)="GERMANY",UPPER(Kundendaten!I1634)="GER"),"",IFERROR(UPPER(VLOOKUP(UPPER(Kundendaten!I1634),Laendercodes!$A:$B,2,FALSE())),UPPER(Kundendaten!I1634)))))</f>
        <v/>
      </c>
      <c r="J1633" s="59" t="str">
        <f>IF(Kundendaten!C1634="","",Einstellungen!$C$9-Kundendaten!J1634)</f>
        <v/>
      </c>
      <c r="K1633" s="37" t="str">
        <f>IF(Kundendaten!C1634="","",IF(J1633&lt;0,-1,IF(J1633&gt;Einstellungen!$C$11,0,IF(J1633&lt;=Einstellungen!$D$15,5,IF(J1633&lt;=Einstellungen!$D$16,4,IF(J1633&lt;=Einstellungen!$D$17,3,IF(J1633&lt;=Einstellungen!$D$18,2,1)))))))</f>
        <v/>
      </c>
      <c r="L1633" s="37" t="str">
        <f>IF(Kundendaten!C1634="","",IF(J1633&lt;0,-1,IF(J1633&gt;Einstellungen!$C$11,0,IF(Kundendaten!K1634&gt;=Einstellungen!$C$24,5,IF(Kundendaten!K1634&gt;=Einstellungen!$C$25,4,IF(Kundendaten!K1634&gt;=Einstellungen!$C$26,3,IF(Kundendaten!K1634&gt;=Einstellungen!$C$27,2,1)))))))</f>
        <v/>
      </c>
      <c r="M1633" s="37" t="str">
        <f>IF(Kundendaten!C1634="","",IF(J1633&lt;0,-1,IF(J1633&gt;Einstellungen!$C$11,0,IF(Kundendaten!L1634&gt;=Einstellungen!$C$32,5,IF(Kundendaten!L1634&gt;=Einstellungen!$C$33,4,IF(Kundendaten!L1634&gt;=Einstellungen!$C$34,3,IF(Kundendaten!L1634&gt;=Einstellungen!$C$35,2,1)))))))</f>
        <v/>
      </c>
      <c r="N1633" s="37" t="str">
        <f>IF(Kundendaten!C1634="","",IF(K1633=-1,"",IF(K1633=0,0,IF(SUM(Einstellungen!$G$15,Einstellungen!$G$24,Einstellungen!$G$32)&lt;&gt;100,"—",ROUND((K1633*Einstellungen!$G$15+L1633*Einstellungen!$G$24+M1633*Einstellungen!$G$32)/100,1)))))</f>
        <v/>
      </c>
      <c r="O1633" s="37" t="str">
        <f>IF(Kundendaten!C1634="","",IF(K1633=-1,"⚠ Datenfehler",IF(K1633=0,"Inaktiv",IF(SUM(Einstellungen!$G$15,Einstellungen!$G$24,Einstellungen!$G$32)&lt;&gt;100,"—",IF(N1633&gt;=4,"Champion",IF(N1633&gt;=3,"Entwicklung",IF(N1633&gt;=2,"Gefährdet","Abwanderung")))))))</f>
        <v/>
      </c>
    </row>
    <row r="1634" spans="2:15" ht="14.25" customHeight="1" x14ac:dyDescent="0.35">
      <c r="B1634" s="37" t="str">
        <f>IF(Kundendaten!C1635="","",Kundendaten!B1635)</f>
        <v/>
      </c>
      <c r="C1634" s="38" t="str">
        <f>IF(Kundendaten!C1635="","",IF(Kundendaten!C1635="","",Kundendaten!C1635))</f>
        <v/>
      </c>
      <c r="D1634" s="38" t="str">
        <f>IF(Kundendaten!C1635="","",IF(Kundendaten!D1635="","",Kundendaten!D1635))</f>
        <v/>
      </c>
      <c r="E1634" s="38" t="str">
        <f>IF(Kundendaten!C1635="","",IF(Kundendaten!E1635="","",Kundendaten!E1635))</f>
        <v/>
      </c>
      <c r="F1634" s="38" t="str">
        <f>IF(Kundendaten!C1635="","",IF(Kundendaten!F1635="","",Kundendaten!F1635))</f>
        <v/>
      </c>
      <c r="G1634" s="37" t="str">
        <f>IF(Kundendaten!C1635="","",IF(Kundendaten!G1635="","",Kundendaten!G1635))</f>
        <v/>
      </c>
      <c r="H1634" s="38" t="str">
        <f>IF(Kundendaten!C1635="","",IF(Kundendaten!H1635="","",Kundendaten!H1635))</f>
        <v/>
      </c>
      <c r="I1634" s="37" t="str">
        <f>IF(Kundendaten!C1635="","",IF(Kundendaten!I1635="","",IF(OR(UPPER(Kundendaten!I1635)="D",UPPER(Kundendaten!I1635)="DE",UPPER(Kundendaten!I1635)="DEU",UPPER(Kundendaten!I1635)="DEUTSCHLAND",UPPER(Kundendaten!I1635)="GERMANY",UPPER(Kundendaten!I1635)="GER"),"",IFERROR(UPPER(VLOOKUP(UPPER(Kundendaten!I1635),Laendercodes!$A:$B,2,FALSE())),UPPER(Kundendaten!I1635)))))</f>
        <v/>
      </c>
      <c r="J1634" s="59" t="str">
        <f>IF(Kundendaten!C1635="","",Einstellungen!$C$9-Kundendaten!J1635)</f>
        <v/>
      </c>
      <c r="K1634" s="37" t="str">
        <f>IF(Kundendaten!C1635="","",IF(J1634&lt;0,-1,IF(J1634&gt;Einstellungen!$C$11,0,IF(J1634&lt;=Einstellungen!$D$15,5,IF(J1634&lt;=Einstellungen!$D$16,4,IF(J1634&lt;=Einstellungen!$D$17,3,IF(J1634&lt;=Einstellungen!$D$18,2,1)))))))</f>
        <v/>
      </c>
      <c r="L1634" s="37" t="str">
        <f>IF(Kundendaten!C1635="","",IF(J1634&lt;0,-1,IF(J1634&gt;Einstellungen!$C$11,0,IF(Kundendaten!K1635&gt;=Einstellungen!$C$24,5,IF(Kundendaten!K1635&gt;=Einstellungen!$C$25,4,IF(Kundendaten!K1635&gt;=Einstellungen!$C$26,3,IF(Kundendaten!K1635&gt;=Einstellungen!$C$27,2,1)))))))</f>
        <v/>
      </c>
      <c r="M1634" s="37" t="str">
        <f>IF(Kundendaten!C1635="","",IF(J1634&lt;0,-1,IF(J1634&gt;Einstellungen!$C$11,0,IF(Kundendaten!L1635&gt;=Einstellungen!$C$32,5,IF(Kundendaten!L1635&gt;=Einstellungen!$C$33,4,IF(Kundendaten!L1635&gt;=Einstellungen!$C$34,3,IF(Kundendaten!L1635&gt;=Einstellungen!$C$35,2,1)))))))</f>
        <v/>
      </c>
      <c r="N1634" s="37" t="str">
        <f>IF(Kundendaten!C1635="","",IF(K1634=-1,"",IF(K1634=0,0,IF(SUM(Einstellungen!$G$15,Einstellungen!$G$24,Einstellungen!$G$32)&lt;&gt;100,"—",ROUND((K1634*Einstellungen!$G$15+L1634*Einstellungen!$G$24+M1634*Einstellungen!$G$32)/100,1)))))</f>
        <v/>
      </c>
      <c r="O1634" s="37" t="str">
        <f>IF(Kundendaten!C1635="","",IF(K1634=-1,"⚠ Datenfehler",IF(K1634=0,"Inaktiv",IF(SUM(Einstellungen!$G$15,Einstellungen!$G$24,Einstellungen!$G$32)&lt;&gt;100,"—",IF(N1634&gt;=4,"Champion",IF(N1634&gt;=3,"Entwicklung",IF(N1634&gt;=2,"Gefährdet","Abwanderung")))))))</f>
        <v/>
      </c>
    </row>
    <row r="1635" spans="2:15" ht="14.25" customHeight="1" x14ac:dyDescent="0.35">
      <c r="B1635" s="37" t="str">
        <f>IF(Kundendaten!C1636="","",Kundendaten!B1636)</f>
        <v/>
      </c>
      <c r="C1635" s="38" t="str">
        <f>IF(Kundendaten!C1636="","",IF(Kundendaten!C1636="","",Kundendaten!C1636))</f>
        <v/>
      </c>
      <c r="D1635" s="38" t="str">
        <f>IF(Kundendaten!C1636="","",IF(Kundendaten!D1636="","",Kundendaten!D1636))</f>
        <v/>
      </c>
      <c r="E1635" s="38" t="str">
        <f>IF(Kundendaten!C1636="","",IF(Kundendaten!E1636="","",Kundendaten!E1636))</f>
        <v/>
      </c>
      <c r="F1635" s="38" t="str">
        <f>IF(Kundendaten!C1636="","",IF(Kundendaten!F1636="","",Kundendaten!F1636))</f>
        <v/>
      </c>
      <c r="G1635" s="37" t="str">
        <f>IF(Kundendaten!C1636="","",IF(Kundendaten!G1636="","",Kundendaten!G1636))</f>
        <v/>
      </c>
      <c r="H1635" s="38" t="str">
        <f>IF(Kundendaten!C1636="","",IF(Kundendaten!H1636="","",Kundendaten!H1636))</f>
        <v/>
      </c>
      <c r="I1635" s="37" t="str">
        <f>IF(Kundendaten!C1636="","",IF(Kundendaten!I1636="","",IF(OR(UPPER(Kundendaten!I1636)="D",UPPER(Kundendaten!I1636)="DE",UPPER(Kundendaten!I1636)="DEU",UPPER(Kundendaten!I1636)="DEUTSCHLAND",UPPER(Kundendaten!I1636)="GERMANY",UPPER(Kundendaten!I1636)="GER"),"",IFERROR(UPPER(VLOOKUP(UPPER(Kundendaten!I1636),Laendercodes!$A:$B,2,FALSE())),UPPER(Kundendaten!I1636)))))</f>
        <v/>
      </c>
      <c r="J1635" s="59" t="str">
        <f>IF(Kundendaten!C1636="","",Einstellungen!$C$9-Kundendaten!J1636)</f>
        <v/>
      </c>
      <c r="K1635" s="37" t="str">
        <f>IF(Kundendaten!C1636="","",IF(J1635&lt;0,-1,IF(J1635&gt;Einstellungen!$C$11,0,IF(J1635&lt;=Einstellungen!$D$15,5,IF(J1635&lt;=Einstellungen!$D$16,4,IF(J1635&lt;=Einstellungen!$D$17,3,IF(J1635&lt;=Einstellungen!$D$18,2,1)))))))</f>
        <v/>
      </c>
      <c r="L1635" s="37" t="str">
        <f>IF(Kundendaten!C1636="","",IF(J1635&lt;0,-1,IF(J1635&gt;Einstellungen!$C$11,0,IF(Kundendaten!K1636&gt;=Einstellungen!$C$24,5,IF(Kundendaten!K1636&gt;=Einstellungen!$C$25,4,IF(Kundendaten!K1636&gt;=Einstellungen!$C$26,3,IF(Kundendaten!K1636&gt;=Einstellungen!$C$27,2,1)))))))</f>
        <v/>
      </c>
      <c r="M1635" s="37" t="str">
        <f>IF(Kundendaten!C1636="","",IF(J1635&lt;0,-1,IF(J1635&gt;Einstellungen!$C$11,0,IF(Kundendaten!L1636&gt;=Einstellungen!$C$32,5,IF(Kundendaten!L1636&gt;=Einstellungen!$C$33,4,IF(Kundendaten!L1636&gt;=Einstellungen!$C$34,3,IF(Kundendaten!L1636&gt;=Einstellungen!$C$35,2,1)))))))</f>
        <v/>
      </c>
      <c r="N1635" s="37" t="str">
        <f>IF(Kundendaten!C1636="","",IF(K1635=-1,"",IF(K1635=0,0,IF(SUM(Einstellungen!$G$15,Einstellungen!$G$24,Einstellungen!$G$32)&lt;&gt;100,"—",ROUND((K1635*Einstellungen!$G$15+L1635*Einstellungen!$G$24+M1635*Einstellungen!$G$32)/100,1)))))</f>
        <v/>
      </c>
      <c r="O1635" s="37" t="str">
        <f>IF(Kundendaten!C1636="","",IF(K1635=-1,"⚠ Datenfehler",IF(K1635=0,"Inaktiv",IF(SUM(Einstellungen!$G$15,Einstellungen!$G$24,Einstellungen!$G$32)&lt;&gt;100,"—",IF(N1635&gt;=4,"Champion",IF(N1635&gt;=3,"Entwicklung",IF(N1635&gt;=2,"Gefährdet","Abwanderung")))))))</f>
        <v/>
      </c>
    </row>
    <row r="1636" spans="2:15" ht="14.25" customHeight="1" x14ac:dyDescent="0.35">
      <c r="B1636" s="37" t="str">
        <f>IF(Kundendaten!C1637="","",Kundendaten!B1637)</f>
        <v/>
      </c>
      <c r="C1636" s="38" t="str">
        <f>IF(Kundendaten!C1637="","",IF(Kundendaten!C1637="","",Kundendaten!C1637))</f>
        <v/>
      </c>
      <c r="D1636" s="38" t="str">
        <f>IF(Kundendaten!C1637="","",IF(Kundendaten!D1637="","",Kundendaten!D1637))</f>
        <v/>
      </c>
      <c r="E1636" s="38" t="str">
        <f>IF(Kundendaten!C1637="","",IF(Kundendaten!E1637="","",Kundendaten!E1637))</f>
        <v/>
      </c>
      <c r="F1636" s="38" t="str">
        <f>IF(Kundendaten!C1637="","",IF(Kundendaten!F1637="","",Kundendaten!F1637))</f>
        <v/>
      </c>
      <c r="G1636" s="37" t="str">
        <f>IF(Kundendaten!C1637="","",IF(Kundendaten!G1637="","",Kundendaten!G1637))</f>
        <v/>
      </c>
      <c r="H1636" s="38" t="str">
        <f>IF(Kundendaten!C1637="","",IF(Kundendaten!H1637="","",Kundendaten!H1637))</f>
        <v/>
      </c>
      <c r="I1636" s="37" t="str">
        <f>IF(Kundendaten!C1637="","",IF(Kundendaten!I1637="","",IF(OR(UPPER(Kundendaten!I1637)="D",UPPER(Kundendaten!I1637)="DE",UPPER(Kundendaten!I1637)="DEU",UPPER(Kundendaten!I1637)="DEUTSCHLAND",UPPER(Kundendaten!I1637)="GERMANY",UPPER(Kundendaten!I1637)="GER"),"",IFERROR(UPPER(VLOOKUP(UPPER(Kundendaten!I1637),Laendercodes!$A:$B,2,FALSE())),UPPER(Kundendaten!I1637)))))</f>
        <v/>
      </c>
      <c r="J1636" s="59" t="str">
        <f>IF(Kundendaten!C1637="","",Einstellungen!$C$9-Kundendaten!J1637)</f>
        <v/>
      </c>
      <c r="K1636" s="37" t="str">
        <f>IF(Kundendaten!C1637="","",IF(J1636&lt;0,-1,IF(J1636&gt;Einstellungen!$C$11,0,IF(J1636&lt;=Einstellungen!$D$15,5,IF(J1636&lt;=Einstellungen!$D$16,4,IF(J1636&lt;=Einstellungen!$D$17,3,IF(J1636&lt;=Einstellungen!$D$18,2,1)))))))</f>
        <v/>
      </c>
      <c r="L1636" s="37" t="str">
        <f>IF(Kundendaten!C1637="","",IF(J1636&lt;0,-1,IF(J1636&gt;Einstellungen!$C$11,0,IF(Kundendaten!K1637&gt;=Einstellungen!$C$24,5,IF(Kundendaten!K1637&gt;=Einstellungen!$C$25,4,IF(Kundendaten!K1637&gt;=Einstellungen!$C$26,3,IF(Kundendaten!K1637&gt;=Einstellungen!$C$27,2,1)))))))</f>
        <v/>
      </c>
      <c r="M1636" s="37" t="str">
        <f>IF(Kundendaten!C1637="","",IF(J1636&lt;0,-1,IF(J1636&gt;Einstellungen!$C$11,0,IF(Kundendaten!L1637&gt;=Einstellungen!$C$32,5,IF(Kundendaten!L1637&gt;=Einstellungen!$C$33,4,IF(Kundendaten!L1637&gt;=Einstellungen!$C$34,3,IF(Kundendaten!L1637&gt;=Einstellungen!$C$35,2,1)))))))</f>
        <v/>
      </c>
      <c r="N1636" s="37" t="str">
        <f>IF(Kundendaten!C1637="","",IF(K1636=-1,"",IF(K1636=0,0,IF(SUM(Einstellungen!$G$15,Einstellungen!$G$24,Einstellungen!$G$32)&lt;&gt;100,"—",ROUND((K1636*Einstellungen!$G$15+L1636*Einstellungen!$G$24+M1636*Einstellungen!$G$32)/100,1)))))</f>
        <v/>
      </c>
      <c r="O1636" s="37" t="str">
        <f>IF(Kundendaten!C1637="","",IF(K1636=-1,"⚠ Datenfehler",IF(K1636=0,"Inaktiv",IF(SUM(Einstellungen!$G$15,Einstellungen!$G$24,Einstellungen!$G$32)&lt;&gt;100,"—",IF(N1636&gt;=4,"Champion",IF(N1636&gt;=3,"Entwicklung",IF(N1636&gt;=2,"Gefährdet","Abwanderung")))))))</f>
        <v/>
      </c>
    </row>
    <row r="1637" spans="2:15" ht="14.25" customHeight="1" x14ac:dyDescent="0.35">
      <c r="B1637" s="37" t="str">
        <f>IF(Kundendaten!C1638="","",Kundendaten!B1638)</f>
        <v/>
      </c>
      <c r="C1637" s="38" t="str">
        <f>IF(Kundendaten!C1638="","",IF(Kundendaten!C1638="","",Kundendaten!C1638))</f>
        <v/>
      </c>
      <c r="D1637" s="38" t="str">
        <f>IF(Kundendaten!C1638="","",IF(Kundendaten!D1638="","",Kundendaten!D1638))</f>
        <v/>
      </c>
      <c r="E1637" s="38" t="str">
        <f>IF(Kundendaten!C1638="","",IF(Kundendaten!E1638="","",Kundendaten!E1638))</f>
        <v/>
      </c>
      <c r="F1637" s="38" t="str">
        <f>IF(Kundendaten!C1638="","",IF(Kundendaten!F1638="","",Kundendaten!F1638))</f>
        <v/>
      </c>
      <c r="G1637" s="37" t="str">
        <f>IF(Kundendaten!C1638="","",IF(Kundendaten!G1638="","",Kundendaten!G1638))</f>
        <v/>
      </c>
      <c r="H1637" s="38" t="str">
        <f>IF(Kundendaten!C1638="","",IF(Kundendaten!H1638="","",Kundendaten!H1638))</f>
        <v/>
      </c>
      <c r="I1637" s="37" t="str">
        <f>IF(Kundendaten!C1638="","",IF(Kundendaten!I1638="","",IF(OR(UPPER(Kundendaten!I1638)="D",UPPER(Kundendaten!I1638)="DE",UPPER(Kundendaten!I1638)="DEU",UPPER(Kundendaten!I1638)="DEUTSCHLAND",UPPER(Kundendaten!I1638)="GERMANY",UPPER(Kundendaten!I1638)="GER"),"",IFERROR(UPPER(VLOOKUP(UPPER(Kundendaten!I1638),Laendercodes!$A:$B,2,FALSE())),UPPER(Kundendaten!I1638)))))</f>
        <v/>
      </c>
      <c r="J1637" s="59" t="str">
        <f>IF(Kundendaten!C1638="","",Einstellungen!$C$9-Kundendaten!J1638)</f>
        <v/>
      </c>
      <c r="K1637" s="37" t="str">
        <f>IF(Kundendaten!C1638="","",IF(J1637&lt;0,-1,IF(J1637&gt;Einstellungen!$C$11,0,IF(J1637&lt;=Einstellungen!$D$15,5,IF(J1637&lt;=Einstellungen!$D$16,4,IF(J1637&lt;=Einstellungen!$D$17,3,IF(J1637&lt;=Einstellungen!$D$18,2,1)))))))</f>
        <v/>
      </c>
      <c r="L1637" s="37" t="str">
        <f>IF(Kundendaten!C1638="","",IF(J1637&lt;0,-1,IF(J1637&gt;Einstellungen!$C$11,0,IF(Kundendaten!K1638&gt;=Einstellungen!$C$24,5,IF(Kundendaten!K1638&gt;=Einstellungen!$C$25,4,IF(Kundendaten!K1638&gt;=Einstellungen!$C$26,3,IF(Kundendaten!K1638&gt;=Einstellungen!$C$27,2,1)))))))</f>
        <v/>
      </c>
      <c r="M1637" s="37" t="str">
        <f>IF(Kundendaten!C1638="","",IF(J1637&lt;0,-1,IF(J1637&gt;Einstellungen!$C$11,0,IF(Kundendaten!L1638&gt;=Einstellungen!$C$32,5,IF(Kundendaten!L1638&gt;=Einstellungen!$C$33,4,IF(Kundendaten!L1638&gt;=Einstellungen!$C$34,3,IF(Kundendaten!L1638&gt;=Einstellungen!$C$35,2,1)))))))</f>
        <v/>
      </c>
      <c r="N1637" s="37" t="str">
        <f>IF(Kundendaten!C1638="","",IF(K1637=-1,"",IF(K1637=0,0,IF(SUM(Einstellungen!$G$15,Einstellungen!$G$24,Einstellungen!$G$32)&lt;&gt;100,"—",ROUND((K1637*Einstellungen!$G$15+L1637*Einstellungen!$G$24+M1637*Einstellungen!$G$32)/100,1)))))</f>
        <v/>
      </c>
      <c r="O1637" s="37" t="str">
        <f>IF(Kundendaten!C1638="","",IF(K1637=-1,"⚠ Datenfehler",IF(K1637=0,"Inaktiv",IF(SUM(Einstellungen!$G$15,Einstellungen!$G$24,Einstellungen!$G$32)&lt;&gt;100,"—",IF(N1637&gt;=4,"Champion",IF(N1637&gt;=3,"Entwicklung",IF(N1637&gt;=2,"Gefährdet","Abwanderung")))))))</f>
        <v/>
      </c>
    </row>
    <row r="1638" spans="2:15" ht="14.25" customHeight="1" x14ac:dyDescent="0.35">
      <c r="B1638" s="37" t="str">
        <f>IF(Kundendaten!C1639="","",Kundendaten!B1639)</f>
        <v/>
      </c>
      <c r="C1638" s="38" t="str">
        <f>IF(Kundendaten!C1639="","",IF(Kundendaten!C1639="","",Kundendaten!C1639))</f>
        <v/>
      </c>
      <c r="D1638" s="38" t="str">
        <f>IF(Kundendaten!C1639="","",IF(Kundendaten!D1639="","",Kundendaten!D1639))</f>
        <v/>
      </c>
      <c r="E1638" s="38" t="str">
        <f>IF(Kundendaten!C1639="","",IF(Kundendaten!E1639="","",Kundendaten!E1639))</f>
        <v/>
      </c>
      <c r="F1638" s="38" t="str">
        <f>IF(Kundendaten!C1639="","",IF(Kundendaten!F1639="","",Kundendaten!F1639))</f>
        <v/>
      </c>
      <c r="G1638" s="37" t="str">
        <f>IF(Kundendaten!C1639="","",IF(Kundendaten!G1639="","",Kundendaten!G1639))</f>
        <v/>
      </c>
      <c r="H1638" s="38" t="str">
        <f>IF(Kundendaten!C1639="","",IF(Kundendaten!H1639="","",Kundendaten!H1639))</f>
        <v/>
      </c>
      <c r="I1638" s="37" t="str">
        <f>IF(Kundendaten!C1639="","",IF(Kundendaten!I1639="","",IF(OR(UPPER(Kundendaten!I1639)="D",UPPER(Kundendaten!I1639)="DE",UPPER(Kundendaten!I1639)="DEU",UPPER(Kundendaten!I1639)="DEUTSCHLAND",UPPER(Kundendaten!I1639)="GERMANY",UPPER(Kundendaten!I1639)="GER"),"",IFERROR(UPPER(VLOOKUP(UPPER(Kundendaten!I1639),Laendercodes!$A:$B,2,FALSE())),UPPER(Kundendaten!I1639)))))</f>
        <v/>
      </c>
      <c r="J1638" s="59" t="str">
        <f>IF(Kundendaten!C1639="","",Einstellungen!$C$9-Kundendaten!J1639)</f>
        <v/>
      </c>
      <c r="K1638" s="37" t="str">
        <f>IF(Kundendaten!C1639="","",IF(J1638&lt;0,-1,IF(J1638&gt;Einstellungen!$C$11,0,IF(J1638&lt;=Einstellungen!$D$15,5,IF(J1638&lt;=Einstellungen!$D$16,4,IF(J1638&lt;=Einstellungen!$D$17,3,IF(J1638&lt;=Einstellungen!$D$18,2,1)))))))</f>
        <v/>
      </c>
      <c r="L1638" s="37" t="str">
        <f>IF(Kundendaten!C1639="","",IF(J1638&lt;0,-1,IF(J1638&gt;Einstellungen!$C$11,0,IF(Kundendaten!K1639&gt;=Einstellungen!$C$24,5,IF(Kundendaten!K1639&gt;=Einstellungen!$C$25,4,IF(Kundendaten!K1639&gt;=Einstellungen!$C$26,3,IF(Kundendaten!K1639&gt;=Einstellungen!$C$27,2,1)))))))</f>
        <v/>
      </c>
      <c r="M1638" s="37" t="str">
        <f>IF(Kundendaten!C1639="","",IF(J1638&lt;0,-1,IF(J1638&gt;Einstellungen!$C$11,0,IF(Kundendaten!L1639&gt;=Einstellungen!$C$32,5,IF(Kundendaten!L1639&gt;=Einstellungen!$C$33,4,IF(Kundendaten!L1639&gt;=Einstellungen!$C$34,3,IF(Kundendaten!L1639&gt;=Einstellungen!$C$35,2,1)))))))</f>
        <v/>
      </c>
      <c r="N1638" s="37" t="str">
        <f>IF(Kundendaten!C1639="","",IF(K1638=-1,"",IF(K1638=0,0,IF(SUM(Einstellungen!$G$15,Einstellungen!$G$24,Einstellungen!$G$32)&lt;&gt;100,"—",ROUND((K1638*Einstellungen!$G$15+L1638*Einstellungen!$G$24+M1638*Einstellungen!$G$32)/100,1)))))</f>
        <v/>
      </c>
      <c r="O1638" s="37" t="str">
        <f>IF(Kundendaten!C1639="","",IF(K1638=-1,"⚠ Datenfehler",IF(K1638=0,"Inaktiv",IF(SUM(Einstellungen!$G$15,Einstellungen!$G$24,Einstellungen!$G$32)&lt;&gt;100,"—",IF(N1638&gt;=4,"Champion",IF(N1638&gt;=3,"Entwicklung",IF(N1638&gt;=2,"Gefährdet","Abwanderung")))))))</f>
        <v/>
      </c>
    </row>
    <row r="1639" spans="2:15" ht="14.25" customHeight="1" x14ac:dyDescent="0.35">
      <c r="B1639" s="37" t="str">
        <f>IF(Kundendaten!C1640="","",Kundendaten!B1640)</f>
        <v/>
      </c>
      <c r="C1639" s="38" t="str">
        <f>IF(Kundendaten!C1640="","",IF(Kundendaten!C1640="","",Kundendaten!C1640))</f>
        <v/>
      </c>
      <c r="D1639" s="38" t="str">
        <f>IF(Kundendaten!C1640="","",IF(Kundendaten!D1640="","",Kundendaten!D1640))</f>
        <v/>
      </c>
      <c r="E1639" s="38" t="str">
        <f>IF(Kundendaten!C1640="","",IF(Kundendaten!E1640="","",Kundendaten!E1640))</f>
        <v/>
      </c>
      <c r="F1639" s="38" t="str">
        <f>IF(Kundendaten!C1640="","",IF(Kundendaten!F1640="","",Kundendaten!F1640))</f>
        <v/>
      </c>
      <c r="G1639" s="37" t="str">
        <f>IF(Kundendaten!C1640="","",IF(Kundendaten!G1640="","",Kundendaten!G1640))</f>
        <v/>
      </c>
      <c r="H1639" s="38" t="str">
        <f>IF(Kundendaten!C1640="","",IF(Kundendaten!H1640="","",Kundendaten!H1640))</f>
        <v/>
      </c>
      <c r="I1639" s="37" t="str">
        <f>IF(Kundendaten!C1640="","",IF(Kundendaten!I1640="","",IF(OR(UPPER(Kundendaten!I1640)="D",UPPER(Kundendaten!I1640)="DE",UPPER(Kundendaten!I1640)="DEU",UPPER(Kundendaten!I1640)="DEUTSCHLAND",UPPER(Kundendaten!I1640)="GERMANY",UPPER(Kundendaten!I1640)="GER"),"",IFERROR(UPPER(VLOOKUP(UPPER(Kundendaten!I1640),Laendercodes!$A:$B,2,FALSE())),UPPER(Kundendaten!I1640)))))</f>
        <v/>
      </c>
      <c r="J1639" s="59" t="str">
        <f>IF(Kundendaten!C1640="","",Einstellungen!$C$9-Kundendaten!J1640)</f>
        <v/>
      </c>
      <c r="K1639" s="37" t="str">
        <f>IF(Kundendaten!C1640="","",IF(J1639&lt;0,-1,IF(J1639&gt;Einstellungen!$C$11,0,IF(J1639&lt;=Einstellungen!$D$15,5,IF(J1639&lt;=Einstellungen!$D$16,4,IF(J1639&lt;=Einstellungen!$D$17,3,IF(J1639&lt;=Einstellungen!$D$18,2,1)))))))</f>
        <v/>
      </c>
      <c r="L1639" s="37" t="str">
        <f>IF(Kundendaten!C1640="","",IF(J1639&lt;0,-1,IF(J1639&gt;Einstellungen!$C$11,0,IF(Kundendaten!K1640&gt;=Einstellungen!$C$24,5,IF(Kundendaten!K1640&gt;=Einstellungen!$C$25,4,IF(Kundendaten!K1640&gt;=Einstellungen!$C$26,3,IF(Kundendaten!K1640&gt;=Einstellungen!$C$27,2,1)))))))</f>
        <v/>
      </c>
      <c r="M1639" s="37" t="str">
        <f>IF(Kundendaten!C1640="","",IF(J1639&lt;0,-1,IF(J1639&gt;Einstellungen!$C$11,0,IF(Kundendaten!L1640&gt;=Einstellungen!$C$32,5,IF(Kundendaten!L1640&gt;=Einstellungen!$C$33,4,IF(Kundendaten!L1640&gt;=Einstellungen!$C$34,3,IF(Kundendaten!L1640&gt;=Einstellungen!$C$35,2,1)))))))</f>
        <v/>
      </c>
      <c r="N1639" s="37" t="str">
        <f>IF(Kundendaten!C1640="","",IF(K1639=-1,"",IF(K1639=0,0,IF(SUM(Einstellungen!$G$15,Einstellungen!$G$24,Einstellungen!$G$32)&lt;&gt;100,"—",ROUND((K1639*Einstellungen!$G$15+L1639*Einstellungen!$G$24+M1639*Einstellungen!$G$32)/100,1)))))</f>
        <v/>
      </c>
      <c r="O1639" s="37" t="str">
        <f>IF(Kundendaten!C1640="","",IF(K1639=-1,"⚠ Datenfehler",IF(K1639=0,"Inaktiv",IF(SUM(Einstellungen!$G$15,Einstellungen!$G$24,Einstellungen!$G$32)&lt;&gt;100,"—",IF(N1639&gt;=4,"Champion",IF(N1639&gt;=3,"Entwicklung",IF(N1639&gt;=2,"Gefährdet","Abwanderung")))))))</f>
        <v/>
      </c>
    </row>
    <row r="1640" spans="2:15" ht="14.25" customHeight="1" x14ac:dyDescent="0.35">
      <c r="B1640" s="37" t="str">
        <f>IF(Kundendaten!C1641="","",Kundendaten!B1641)</f>
        <v/>
      </c>
      <c r="C1640" s="38" t="str">
        <f>IF(Kundendaten!C1641="","",IF(Kundendaten!C1641="","",Kundendaten!C1641))</f>
        <v/>
      </c>
      <c r="D1640" s="38" t="str">
        <f>IF(Kundendaten!C1641="","",IF(Kundendaten!D1641="","",Kundendaten!D1641))</f>
        <v/>
      </c>
      <c r="E1640" s="38" t="str">
        <f>IF(Kundendaten!C1641="","",IF(Kundendaten!E1641="","",Kundendaten!E1641))</f>
        <v/>
      </c>
      <c r="F1640" s="38" t="str">
        <f>IF(Kundendaten!C1641="","",IF(Kundendaten!F1641="","",Kundendaten!F1641))</f>
        <v/>
      </c>
      <c r="G1640" s="37" t="str">
        <f>IF(Kundendaten!C1641="","",IF(Kundendaten!G1641="","",Kundendaten!G1641))</f>
        <v/>
      </c>
      <c r="H1640" s="38" t="str">
        <f>IF(Kundendaten!C1641="","",IF(Kundendaten!H1641="","",Kundendaten!H1641))</f>
        <v/>
      </c>
      <c r="I1640" s="37" t="str">
        <f>IF(Kundendaten!C1641="","",IF(Kundendaten!I1641="","",IF(OR(UPPER(Kundendaten!I1641)="D",UPPER(Kundendaten!I1641)="DE",UPPER(Kundendaten!I1641)="DEU",UPPER(Kundendaten!I1641)="DEUTSCHLAND",UPPER(Kundendaten!I1641)="GERMANY",UPPER(Kundendaten!I1641)="GER"),"",IFERROR(UPPER(VLOOKUP(UPPER(Kundendaten!I1641),Laendercodes!$A:$B,2,FALSE())),UPPER(Kundendaten!I1641)))))</f>
        <v/>
      </c>
      <c r="J1640" s="59" t="str">
        <f>IF(Kundendaten!C1641="","",Einstellungen!$C$9-Kundendaten!J1641)</f>
        <v/>
      </c>
      <c r="K1640" s="37" t="str">
        <f>IF(Kundendaten!C1641="","",IF(J1640&lt;0,-1,IF(J1640&gt;Einstellungen!$C$11,0,IF(J1640&lt;=Einstellungen!$D$15,5,IF(J1640&lt;=Einstellungen!$D$16,4,IF(J1640&lt;=Einstellungen!$D$17,3,IF(J1640&lt;=Einstellungen!$D$18,2,1)))))))</f>
        <v/>
      </c>
      <c r="L1640" s="37" t="str">
        <f>IF(Kundendaten!C1641="","",IF(J1640&lt;0,-1,IF(J1640&gt;Einstellungen!$C$11,0,IF(Kundendaten!K1641&gt;=Einstellungen!$C$24,5,IF(Kundendaten!K1641&gt;=Einstellungen!$C$25,4,IF(Kundendaten!K1641&gt;=Einstellungen!$C$26,3,IF(Kundendaten!K1641&gt;=Einstellungen!$C$27,2,1)))))))</f>
        <v/>
      </c>
      <c r="M1640" s="37" t="str">
        <f>IF(Kundendaten!C1641="","",IF(J1640&lt;0,-1,IF(J1640&gt;Einstellungen!$C$11,0,IF(Kundendaten!L1641&gt;=Einstellungen!$C$32,5,IF(Kundendaten!L1641&gt;=Einstellungen!$C$33,4,IF(Kundendaten!L1641&gt;=Einstellungen!$C$34,3,IF(Kundendaten!L1641&gt;=Einstellungen!$C$35,2,1)))))))</f>
        <v/>
      </c>
      <c r="N1640" s="37" t="str">
        <f>IF(Kundendaten!C1641="","",IF(K1640=-1,"",IF(K1640=0,0,IF(SUM(Einstellungen!$G$15,Einstellungen!$G$24,Einstellungen!$G$32)&lt;&gt;100,"—",ROUND((K1640*Einstellungen!$G$15+L1640*Einstellungen!$G$24+M1640*Einstellungen!$G$32)/100,1)))))</f>
        <v/>
      </c>
      <c r="O1640" s="37" t="str">
        <f>IF(Kundendaten!C1641="","",IF(K1640=-1,"⚠ Datenfehler",IF(K1640=0,"Inaktiv",IF(SUM(Einstellungen!$G$15,Einstellungen!$G$24,Einstellungen!$G$32)&lt;&gt;100,"—",IF(N1640&gt;=4,"Champion",IF(N1640&gt;=3,"Entwicklung",IF(N1640&gt;=2,"Gefährdet","Abwanderung")))))))</f>
        <v/>
      </c>
    </row>
    <row r="1641" spans="2:15" ht="14.25" customHeight="1" x14ac:dyDescent="0.35">
      <c r="B1641" s="37" t="str">
        <f>IF(Kundendaten!C1642="","",Kundendaten!B1642)</f>
        <v/>
      </c>
      <c r="C1641" s="38" t="str">
        <f>IF(Kundendaten!C1642="","",IF(Kundendaten!C1642="","",Kundendaten!C1642))</f>
        <v/>
      </c>
      <c r="D1641" s="38" t="str">
        <f>IF(Kundendaten!C1642="","",IF(Kundendaten!D1642="","",Kundendaten!D1642))</f>
        <v/>
      </c>
      <c r="E1641" s="38" t="str">
        <f>IF(Kundendaten!C1642="","",IF(Kundendaten!E1642="","",Kundendaten!E1642))</f>
        <v/>
      </c>
      <c r="F1641" s="38" t="str">
        <f>IF(Kundendaten!C1642="","",IF(Kundendaten!F1642="","",Kundendaten!F1642))</f>
        <v/>
      </c>
      <c r="G1641" s="37" t="str">
        <f>IF(Kundendaten!C1642="","",IF(Kundendaten!G1642="","",Kundendaten!G1642))</f>
        <v/>
      </c>
      <c r="H1641" s="38" t="str">
        <f>IF(Kundendaten!C1642="","",IF(Kundendaten!H1642="","",Kundendaten!H1642))</f>
        <v/>
      </c>
      <c r="I1641" s="37" t="str">
        <f>IF(Kundendaten!C1642="","",IF(Kundendaten!I1642="","",IF(OR(UPPER(Kundendaten!I1642)="D",UPPER(Kundendaten!I1642)="DE",UPPER(Kundendaten!I1642)="DEU",UPPER(Kundendaten!I1642)="DEUTSCHLAND",UPPER(Kundendaten!I1642)="GERMANY",UPPER(Kundendaten!I1642)="GER"),"",IFERROR(UPPER(VLOOKUP(UPPER(Kundendaten!I1642),Laendercodes!$A:$B,2,FALSE())),UPPER(Kundendaten!I1642)))))</f>
        <v/>
      </c>
      <c r="J1641" s="59" t="str">
        <f>IF(Kundendaten!C1642="","",Einstellungen!$C$9-Kundendaten!J1642)</f>
        <v/>
      </c>
      <c r="K1641" s="37" t="str">
        <f>IF(Kundendaten!C1642="","",IF(J1641&lt;0,-1,IF(J1641&gt;Einstellungen!$C$11,0,IF(J1641&lt;=Einstellungen!$D$15,5,IF(J1641&lt;=Einstellungen!$D$16,4,IF(J1641&lt;=Einstellungen!$D$17,3,IF(J1641&lt;=Einstellungen!$D$18,2,1)))))))</f>
        <v/>
      </c>
      <c r="L1641" s="37" t="str">
        <f>IF(Kundendaten!C1642="","",IF(J1641&lt;0,-1,IF(J1641&gt;Einstellungen!$C$11,0,IF(Kundendaten!K1642&gt;=Einstellungen!$C$24,5,IF(Kundendaten!K1642&gt;=Einstellungen!$C$25,4,IF(Kundendaten!K1642&gt;=Einstellungen!$C$26,3,IF(Kundendaten!K1642&gt;=Einstellungen!$C$27,2,1)))))))</f>
        <v/>
      </c>
      <c r="M1641" s="37" t="str">
        <f>IF(Kundendaten!C1642="","",IF(J1641&lt;0,-1,IF(J1641&gt;Einstellungen!$C$11,0,IF(Kundendaten!L1642&gt;=Einstellungen!$C$32,5,IF(Kundendaten!L1642&gt;=Einstellungen!$C$33,4,IF(Kundendaten!L1642&gt;=Einstellungen!$C$34,3,IF(Kundendaten!L1642&gt;=Einstellungen!$C$35,2,1)))))))</f>
        <v/>
      </c>
      <c r="N1641" s="37" t="str">
        <f>IF(Kundendaten!C1642="","",IF(K1641=-1,"",IF(K1641=0,0,IF(SUM(Einstellungen!$G$15,Einstellungen!$G$24,Einstellungen!$G$32)&lt;&gt;100,"—",ROUND((K1641*Einstellungen!$G$15+L1641*Einstellungen!$G$24+M1641*Einstellungen!$G$32)/100,1)))))</f>
        <v/>
      </c>
      <c r="O1641" s="37" t="str">
        <f>IF(Kundendaten!C1642="","",IF(K1641=-1,"⚠ Datenfehler",IF(K1641=0,"Inaktiv",IF(SUM(Einstellungen!$G$15,Einstellungen!$G$24,Einstellungen!$G$32)&lt;&gt;100,"—",IF(N1641&gt;=4,"Champion",IF(N1641&gt;=3,"Entwicklung",IF(N1641&gt;=2,"Gefährdet","Abwanderung")))))))</f>
        <v/>
      </c>
    </row>
    <row r="1642" spans="2:15" ht="14.25" customHeight="1" x14ac:dyDescent="0.35">
      <c r="B1642" s="37" t="str">
        <f>IF(Kundendaten!C1643="","",Kundendaten!B1643)</f>
        <v/>
      </c>
      <c r="C1642" s="38" t="str">
        <f>IF(Kundendaten!C1643="","",IF(Kundendaten!C1643="","",Kundendaten!C1643))</f>
        <v/>
      </c>
      <c r="D1642" s="38" t="str">
        <f>IF(Kundendaten!C1643="","",IF(Kundendaten!D1643="","",Kundendaten!D1643))</f>
        <v/>
      </c>
      <c r="E1642" s="38" t="str">
        <f>IF(Kundendaten!C1643="","",IF(Kundendaten!E1643="","",Kundendaten!E1643))</f>
        <v/>
      </c>
      <c r="F1642" s="38" t="str">
        <f>IF(Kundendaten!C1643="","",IF(Kundendaten!F1643="","",Kundendaten!F1643))</f>
        <v/>
      </c>
      <c r="G1642" s="37" t="str">
        <f>IF(Kundendaten!C1643="","",IF(Kundendaten!G1643="","",Kundendaten!G1643))</f>
        <v/>
      </c>
      <c r="H1642" s="38" t="str">
        <f>IF(Kundendaten!C1643="","",IF(Kundendaten!H1643="","",Kundendaten!H1643))</f>
        <v/>
      </c>
      <c r="I1642" s="37" t="str">
        <f>IF(Kundendaten!C1643="","",IF(Kundendaten!I1643="","",IF(OR(UPPER(Kundendaten!I1643)="D",UPPER(Kundendaten!I1643)="DE",UPPER(Kundendaten!I1643)="DEU",UPPER(Kundendaten!I1643)="DEUTSCHLAND",UPPER(Kundendaten!I1643)="GERMANY",UPPER(Kundendaten!I1643)="GER"),"",IFERROR(UPPER(VLOOKUP(UPPER(Kundendaten!I1643),Laendercodes!$A:$B,2,FALSE())),UPPER(Kundendaten!I1643)))))</f>
        <v/>
      </c>
      <c r="J1642" s="59" t="str">
        <f>IF(Kundendaten!C1643="","",Einstellungen!$C$9-Kundendaten!J1643)</f>
        <v/>
      </c>
      <c r="K1642" s="37" t="str">
        <f>IF(Kundendaten!C1643="","",IF(J1642&lt;0,-1,IF(J1642&gt;Einstellungen!$C$11,0,IF(J1642&lt;=Einstellungen!$D$15,5,IF(J1642&lt;=Einstellungen!$D$16,4,IF(J1642&lt;=Einstellungen!$D$17,3,IF(J1642&lt;=Einstellungen!$D$18,2,1)))))))</f>
        <v/>
      </c>
      <c r="L1642" s="37" t="str">
        <f>IF(Kundendaten!C1643="","",IF(J1642&lt;0,-1,IF(J1642&gt;Einstellungen!$C$11,0,IF(Kundendaten!K1643&gt;=Einstellungen!$C$24,5,IF(Kundendaten!K1643&gt;=Einstellungen!$C$25,4,IF(Kundendaten!K1643&gt;=Einstellungen!$C$26,3,IF(Kundendaten!K1643&gt;=Einstellungen!$C$27,2,1)))))))</f>
        <v/>
      </c>
      <c r="M1642" s="37" t="str">
        <f>IF(Kundendaten!C1643="","",IF(J1642&lt;0,-1,IF(J1642&gt;Einstellungen!$C$11,0,IF(Kundendaten!L1643&gt;=Einstellungen!$C$32,5,IF(Kundendaten!L1643&gt;=Einstellungen!$C$33,4,IF(Kundendaten!L1643&gt;=Einstellungen!$C$34,3,IF(Kundendaten!L1643&gt;=Einstellungen!$C$35,2,1)))))))</f>
        <v/>
      </c>
      <c r="N1642" s="37" t="str">
        <f>IF(Kundendaten!C1643="","",IF(K1642=-1,"",IF(K1642=0,0,IF(SUM(Einstellungen!$G$15,Einstellungen!$G$24,Einstellungen!$G$32)&lt;&gt;100,"—",ROUND((K1642*Einstellungen!$G$15+L1642*Einstellungen!$G$24+M1642*Einstellungen!$G$32)/100,1)))))</f>
        <v/>
      </c>
      <c r="O1642" s="37" t="str">
        <f>IF(Kundendaten!C1643="","",IF(K1642=-1,"⚠ Datenfehler",IF(K1642=0,"Inaktiv",IF(SUM(Einstellungen!$G$15,Einstellungen!$G$24,Einstellungen!$G$32)&lt;&gt;100,"—",IF(N1642&gt;=4,"Champion",IF(N1642&gt;=3,"Entwicklung",IF(N1642&gt;=2,"Gefährdet","Abwanderung")))))))</f>
        <v/>
      </c>
    </row>
    <row r="1643" spans="2:15" ht="14.25" customHeight="1" x14ac:dyDescent="0.35">
      <c r="B1643" s="37" t="str">
        <f>IF(Kundendaten!C1644="","",Kundendaten!B1644)</f>
        <v/>
      </c>
      <c r="C1643" s="38" t="str">
        <f>IF(Kundendaten!C1644="","",IF(Kundendaten!C1644="","",Kundendaten!C1644))</f>
        <v/>
      </c>
      <c r="D1643" s="38" t="str">
        <f>IF(Kundendaten!C1644="","",IF(Kundendaten!D1644="","",Kundendaten!D1644))</f>
        <v/>
      </c>
      <c r="E1643" s="38" t="str">
        <f>IF(Kundendaten!C1644="","",IF(Kundendaten!E1644="","",Kundendaten!E1644))</f>
        <v/>
      </c>
      <c r="F1643" s="38" t="str">
        <f>IF(Kundendaten!C1644="","",IF(Kundendaten!F1644="","",Kundendaten!F1644))</f>
        <v/>
      </c>
      <c r="G1643" s="37" t="str">
        <f>IF(Kundendaten!C1644="","",IF(Kundendaten!G1644="","",Kundendaten!G1644))</f>
        <v/>
      </c>
      <c r="H1643" s="38" t="str">
        <f>IF(Kundendaten!C1644="","",IF(Kundendaten!H1644="","",Kundendaten!H1644))</f>
        <v/>
      </c>
      <c r="I1643" s="37" t="str">
        <f>IF(Kundendaten!C1644="","",IF(Kundendaten!I1644="","",IF(OR(UPPER(Kundendaten!I1644)="D",UPPER(Kundendaten!I1644)="DE",UPPER(Kundendaten!I1644)="DEU",UPPER(Kundendaten!I1644)="DEUTSCHLAND",UPPER(Kundendaten!I1644)="GERMANY",UPPER(Kundendaten!I1644)="GER"),"",IFERROR(UPPER(VLOOKUP(UPPER(Kundendaten!I1644),Laendercodes!$A:$B,2,FALSE())),UPPER(Kundendaten!I1644)))))</f>
        <v/>
      </c>
      <c r="J1643" s="59" t="str">
        <f>IF(Kundendaten!C1644="","",Einstellungen!$C$9-Kundendaten!J1644)</f>
        <v/>
      </c>
      <c r="K1643" s="37" t="str">
        <f>IF(Kundendaten!C1644="","",IF(J1643&lt;0,-1,IF(J1643&gt;Einstellungen!$C$11,0,IF(J1643&lt;=Einstellungen!$D$15,5,IF(J1643&lt;=Einstellungen!$D$16,4,IF(J1643&lt;=Einstellungen!$D$17,3,IF(J1643&lt;=Einstellungen!$D$18,2,1)))))))</f>
        <v/>
      </c>
      <c r="L1643" s="37" t="str">
        <f>IF(Kundendaten!C1644="","",IF(J1643&lt;0,-1,IF(J1643&gt;Einstellungen!$C$11,0,IF(Kundendaten!K1644&gt;=Einstellungen!$C$24,5,IF(Kundendaten!K1644&gt;=Einstellungen!$C$25,4,IF(Kundendaten!K1644&gt;=Einstellungen!$C$26,3,IF(Kundendaten!K1644&gt;=Einstellungen!$C$27,2,1)))))))</f>
        <v/>
      </c>
      <c r="M1643" s="37" t="str">
        <f>IF(Kundendaten!C1644="","",IF(J1643&lt;0,-1,IF(J1643&gt;Einstellungen!$C$11,0,IF(Kundendaten!L1644&gt;=Einstellungen!$C$32,5,IF(Kundendaten!L1644&gt;=Einstellungen!$C$33,4,IF(Kundendaten!L1644&gt;=Einstellungen!$C$34,3,IF(Kundendaten!L1644&gt;=Einstellungen!$C$35,2,1)))))))</f>
        <v/>
      </c>
      <c r="N1643" s="37" t="str">
        <f>IF(Kundendaten!C1644="","",IF(K1643=-1,"",IF(K1643=0,0,IF(SUM(Einstellungen!$G$15,Einstellungen!$G$24,Einstellungen!$G$32)&lt;&gt;100,"—",ROUND((K1643*Einstellungen!$G$15+L1643*Einstellungen!$G$24+M1643*Einstellungen!$G$32)/100,1)))))</f>
        <v/>
      </c>
      <c r="O1643" s="37" t="str">
        <f>IF(Kundendaten!C1644="","",IF(K1643=-1,"⚠ Datenfehler",IF(K1643=0,"Inaktiv",IF(SUM(Einstellungen!$G$15,Einstellungen!$G$24,Einstellungen!$G$32)&lt;&gt;100,"—",IF(N1643&gt;=4,"Champion",IF(N1643&gt;=3,"Entwicklung",IF(N1643&gt;=2,"Gefährdet","Abwanderung")))))))</f>
        <v/>
      </c>
    </row>
    <row r="1644" spans="2:15" ht="14.25" customHeight="1" x14ac:dyDescent="0.35">
      <c r="B1644" s="37" t="str">
        <f>IF(Kundendaten!C1645="","",Kundendaten!B1645)</f>
        <v/>
      </c>
      <c r="C1644" s="38" t="str">
        <f>IF(Kundendaten!C1645="","",IF(Kundendaten!C1645="","",Kundendaten!C1645))</f>
        <v/>
      </c>
      <c r="D1644" s="38" t="str">
        <f>IF(Kundendaten!C1645="","",IF(Kundendaten!D1645="","",Kundendaten!D1645))</f>
        <v/>
      </c>
      <c r="E1644" s="38" t="str">
        <f>IF(Kundendaten!C1645="","",IF(Kundendaten!E1645="","",Kundendaten!E1645))</f>
        <v/>
      </c>
      <c r="F1644" s="38" t="str">
        <f>IF(Kundendaten!C1645="","",IF(Kundendaten!F1645="","",Kundendaten!F1645))</f>
        <v/>
      </c>
      <c r="G1644" s="37" t="str">
        <f>IF(Kundendaten!C1645="","",IF(Kundendaten!G1645="","",Kundendaten!G1645))</f>
        <v/>
      </c>
      <c r="H1644" s="38" t="str">
        <f>IF(Kundendaten!C1645="","",IF(Kundendaten!H1645="","",Kundendaten!H1645))</f>
        <v/>
      </c>
      <c r="I1644" s="37" t="str">
        <f>IF(Kundendaten!C1645="","",IF(Kundendaten!I1645="","",IF(OR(UPPER(Kundendaten!I1645)="D",UPPER(Kundendaten!I1645)="DE",UPPER(Kundendaten!I1645)="DEU",UPPER(Kundendaten!I1645)="DEUTSCHLAND",UPPER(Kundendaten!I1645)="GERMANY",UPPER(Kundendaten!I1645)="GER"),"",IFERROR(UPPER(VLOOKUP(UPPER(Kundendaten!I1645),Laendercodes!$A:$B,2,FALSE())),UPPER(Kundendaten!I1645)))))</f>
        <v/>
      </c>
      <c r="J1644" s="59" t="str">
        <f>IF(Kundendaten!C1645="","",Einstellungen!$C$9-Kundendaten!J1645)</f>
        <v/>
      </c>
      <c r="K1644" s="37" t="str">
        <f>IF(Kundendaten!C1645="","",IF(J1644&lt;0,-1,IF(J1644&gt;Einstellungen!$C$11,0,IF(J1644&lt;=Einstellungen!$D$15,5,IF(J1644&lt;=Einstellungen!$D$16,4,IF(J1644&lt;=Einstellungen!$D$17,3,IF(J1644&lt;=Einstellungen!$D$18,2,1)))))))</f>
        <v/>
      </c>
      <c r="L1644" s="37" t="str">
        <f>IF(Kundendaten!C1645="","",IF(J1644&lt;0,-1,IF(J1644&gt;Einstellungen!$C$11,0,IF(Kundendaten!K1645&gt;=Einstellungen!$C$24,5,IF(Kundendaten!K1645&gt;=Einstellungen!$C$25,4,IF(Kundendaten!K1645&gt;=Einstellungen!$C$26,3,IF(Kundendaten!K1645&gt;=Einstellungen!$C$27,2,1)))))))</f>
        <v/>
      </c>
      <c r="M1644" s="37" t="str">
        <f>IF(Kundendaten!C1645="","",IF(J1644&lt;0,-1,IF(J1644&gt;Einstellungen!$C$11,0,IF(Kundendaten!L1645&gt;=Einstellungen!$C$32,5,IF(Kundendaten!L1645&gt;=Einstellungen!$C$33,4,IF(Kundendaten!L1645&gt;=Einstellungen!$C$34,3,IF(Kundendaten!L1645&gt;=Einstellungen!$C$35,2,1)))))))</f>
        <v/>
      </c>
      <c r="N1644" s="37" t="str">
        <f>IF(Kundendaten!C1645="","",IF(K1644=-1,"",IF(K1644=0,0,IF(SUM(Einstellungen!$G$15,Einstellungen!$G$24,Einstellungen!$G$32)&lt;&gt;100,"—",ROUND((K1644*Einstellungen!$G$15+L1644*Einstellungen!$G$24+M1644*Einstellungen!$G$32)/100,1)))))</f>
        <v/>
      </c>
      <c r="O1644" s="37" t="str">
        <f>IF(Kundendaten!C1645="","",IF(K1644=-1,"⚠ Datenfehler",IF(K1644=0,"Inaktiv",IF(SUM(Einstellungen!$G$15,Einstellungen!$G$24,Einstellungen!$G$32)&lt;&gt;100,"—",IF(N1644&gt;=4,"Champion",IF(N1644&gt;=3,"Entwicklung",IF(N1644&gt;=2,"Gefährdet","Abwanderung")))))))</f>
        <v/>
      </c>
    </row>
    <row r="1645" spans="2:15" ht="14.25" customHeight="1" x14ac:dyDescent="0.35">
      <c r="B1645" s="37" t="str">
        <f>IF(Kundendaten!C1646="","",Kundendaten!B1646)</f>
        <v/>
      </c>
      <c r="C1645" s="38" t="str">
        <f>IF(Kundendaten!C1646="","",IF(Kundendaten!C1646="","",Kundendaten!C1646))</f>
        <v/>
      </c>
      <c r="D1645" s="38" t="str">
        <f>IF(Kundendaten!C1646="","",IF(Kundendaten!D1646="","",Kundendaten!D1646))</f>
        <v/>
      </c>
      <c r="E1645" s="38" t="str">
        <f>IF(Kundendaten!C1646="","",IF(Kundendaten!E1646="","",Kundendaten!E1646))</f>
        <v/>
      </c>
      <c r="F1645" s="38" t="str">
        <f>IF(Kundendaten!C1646="","",IF(Kundendaten!F1646="","",Kundendaten!F1646))</f>
        <v/>
      </c>
      <c r="G1645" s="37" t="str">
        <f>IF(Kundendaten!C1646="","",IF(Kundendaten!G1646="","",Kundendaten!G1646))</f>
        <v/>
      </c>
      <c r="H1645" s="38" t="str">
        <f>IF(Kundendaten!C1646="","",IF(Kundendaten!H1646="","",Kundendaten!H1646))</f>
        <v/>
      </c>
      <c r="I1645" s="37" t="str">
        <f>IF(Kundendaten!C1646="","",IF(Kundendaten!I1646="","",IF(OR(UPPER(Kundendaten!I1646)="D",UPPER(Kundendaten!I1646)="DE",UPPER(Kundendaten!I1646)="DEU",UPPER(Kundendaten!I1646)="DEUTSCHLAND",UPPER(Kundendaten!I1646)="GERMANY",UPPER(Kundendaten!I1646)="GER"),"",IFERROR(UPPER(VLOOKUP(UPPER(Kundendaten!I1646),Laendercodes!$A:$B,2,FALSE())),UPPER(Kundendaten!I1646)))))</f>
        <v/>
      </c>
      <c r="J1645" s="59" t="str">
        <f>IF(Kundendaten!C1646="","",Einstellungen!$C$9-Kundendaten!J1646)</f>
        <v/>
      </c>
      <c r="K1645" s="37" t="str">
        <f>IF(Kundendaten!C1646="","",IF(J1645&lt;0,-1,IF(J1645&gt;Einstellungen!$C$11,0,IF(J1645&lt;=Einstellungen!$D$15,5,IF(J1645&lt;=Einstellungen!$D$16,4,IF(J1645&lt;=Einstellungen!$D$17,3,IF(J1645&lt;=Einstellungen!$D$18,2,1)))))))</f>
        <v/>
      </c>
      <c r="L1645" s="37" t="str">
        <f>IF(Kundendaten!C1646="","",IF(J1645&lt;0,-1,IF(J1645&gt;Einstellungen!$C$11,0,IF(Kundendaten!K1646&gt;=Einstellungen!$C$24,5,IF(Kundendaten!K1646&gt;=Einstellungen!$C$25,4,IF(Kundendaten!K1646&gt;=Einstellungen!$C$26,3,IF(Kundendaten!K1646&gt;=Einstellungen!$C$27,2,1)))))))</f>
        <v/>
      </c>
      <c r="M1645" s="37" t="str">
        <f>IF(Kundendaten!C1646="","",IF(J1645&lt;0,-1,IF(J1645&gt;Einstellungen!$C$11,0,IF(Kundendaten!L1646&gt;=Einstellungen!$C$32,5,IF(Kundendaten!L1646&gt;=Einstellungen!$C$33,4,IF(Kundendaten!L1646&gt;=Einstellungen!$C$34,3,IF(Kundendaten!L1646&gt;=Einstellungen!$C$35,2,1)))))))</f>
        <v/>
      </c>
      <c r="N1645" s="37" t="str">
        <f>IF(Kundendaten!C1646="","",IF(K1645=-1,"",IF(K1645=0,0,IF(SUM(Einstellungen!$G$15,Einstellungen!$G$24,Einstellungen!$G$32)&lt;&gt;100,"—",ROUND((K1645*Einstellungen!$G$15+L1645*Einstellungen!$G$24+M1645*Einstellungen!$G$32)/100,1)))))</f>
        <v/>
      </c>
      <c r="O1645" s="37" t="str">
        <f>IF(Kundendaten!C1646="","",IF(K1645=-1,"⚠ Datenfehler",IF(K1645=0,"Inaktiv",IF(SUM(Einstellungen!$G$15,Einstellungen!$G$24,Einstellungen!$G$32)&lt;&gt;100,"—",IF(N1645&gt;=4,"Champion",IF(N1645&gt;=3,"Entwicklung",IF(N1645&gt;=2,"Gefährdet","Abwanderung")))))))</f>
        <v/>
      </c>
    </row>
    <row r="1646" spans="2:15" ht="14.25" customHeight="1" x14ac:dyDescent="0.35">
      <c r="B1646" s="37" t="str">
        <f>IF(Kundendaten!C1647="","",Kundendaten!B1647)</f>
        <v/>
      </c>
      <c r="C1646" s="38" t="str">
        <f>IF(Kundendaten!C1647="","",IF(Kundendaten!C1647="","",Kundendaten!C1647))</f>
        <v/>
      </c>
      <c r="D1646" s="38" t="str">
        <f>IF(Kundendaten!C1647="","",IF(Kundendaten!D1647="","",Kundendaten!D1647))</f>
        <v/>
      </c>
      <c r="E1646" s="38" t="str">
        <f>IF(Kundendaten!C1647="","",IF(Kundendaten!E1647="","",Kundendaten!E1647))</f>
        <v/>
      </c>
      <c r="F1646" s="38" t="str">
        <f>IF(Kundendaten!C1647="","",IF(Kundendaten!F1647="","",Kundendaten!F1647))</f>
        <v/>
      </c>
      <c r="G1646" s="37" t="str">
        <f>IF(Kundendaten!C1647="","",IF(Kundendaten!G1647="","",Kundendaten!G1647))</f>
        <v/>
      </c>
      <c r="H1646" s="38" t="str">
        <f>IF(Kundendaten!C1647="","",IF(Kundendaten!H1647="","",Kundendaten!H1647))</f>
        <v/>
      </c>
      <c r="I1646" s="37" t="str">
        <f>IF(Kundendaten!C1647="","",IF(Kundendaten!I1647="","",IF(OR(UPPER(Kundendaten!I1647)="D",UPPER(Kundendaten!I1647)="DE",UPPER(Kundendaten!I1647)="DEU",UPPER(Kundendaten!I1647)="DEUTSCHLAND",UPPER(Kundendaten!I1647)="GERMANY",UPPER(Kundendaten!I1647)="GER"),"",IFERROR(UPPER(VLOOKUP(UPPER(Kundendaten!I1647),Laendercodes!$A:$B,2,FALSE())),UPPER(Kundendaten!I1647)))))</f>
        <v/>
      </c>
      <c r="J1646" s="59" t="str">
        <f>IF(Kundendaten!C1647="","",Einstellungen!$C$9-Kundendaten!J1647)</f>
        <v/>
      </c>
      <c r="K1646" s="37" t="str">
        <f>IF(Kundendaten!C1647="","",IF(J1646&lt;0,-1,IF(J1646&gt;Einstellungen!$C$11,0,IF(J1646&lt;=Einstellungen!$D$15,5,IF(J1646&lt;=Einstellungen!$D$16,4,IF(J1646&lt;=Einstellungen!$D$17,3,IF(J1646&lt;=Einstellungen!$D$18,2,1)))))))</f>
        <v/>
      </c>
      <c r="L1646" s="37" t="str">
        <f>IF(Kundendaten!C1647="","",IF(J1646&lt;0,-1,IF(J1646&gt;Einstellungen!$C$11,0,IF(Kundendaten!K1647&gt;=Einstellungen!$C$24,5,IF(Kundendaten!K1647&gt;=Einstellungen!$C$25,4,IF(Kundendaten!K1647&gt;=Einstellungen!$C$26,3,IF(Kundendaten!K1647&gt;=Einstellungen!$C$27,2,1)))))))</f>
        <v/>
      </c>
      <c r="M1646" s="37" t="str">
        <f>IF(Kundendaten!C1647="","",IF(J1646&lt;0,-1,IF(J1646&gt;Einstellungen!$C$11,0,IF(Kundendaten!L1647&gt;=Einstellungen!$C$32,5,IF(Kundendaten!L1647&gt;=Einstellungen!$C$33,4,IF(Kundendaten!L1647&gt;=Einstellungen!$C$34,3,IF(Kundendaten!L1647&gt;=Einstellungen!$C$35,2,1)))))))</f>
        <v/>
      </c>
      <c r="N1646" s="37" t="str">
        <f>IF(Kundendaten!C1647="","",IF(K1646=-1,"",IF(K1646=0,0,IF(SUM(Einstellungen!$G$15,Einstellungen!$G$24,Einstellungen!$G$32)&lt;&gt;100,"—",ROUND((K1646*Einstellungen!$G$15+L1646*Einstellungen!$G$24+M1646*Einstellungen!$G$32)/100,1)))))</f>
        <v/>
      </c>
      <c r="O1646" s="37" t="str">
        <f>IF(Kundendaten!C1647="","",IF(K1646=-1,"⚠ Datenfehler",IF(K1646=0,"Inaktiv",IF(SUM(Einstellungen!$G$15,Einstellungen!$G$24,Einstellungen!$G$32)&lt;&gt;100,"—",IF(N1646&gt;=4,"Champion",IF(N1646&gt;=3,"Entwicklung",IF(N1646&gt;=2,"Gefährdet","Abwanderung")))))))</f>
        <v/>
      </c>
    </row>
    <row r="1647" spans="2:15" ht="14.25" customHeight="1" x14ac:dyDescent="0.35">
      <c r="B1647" s="37" t="str">
        <f>IF(Kundendaten!C1648="","",Kundendaten!B1648)</f>
        <v/>
      </c>
      <c r="C1647" s="38" t="str">
        <f>IF(Kundendaten!C1648="","",IF(Kundendaten!C1648="","",Kundendaten!C1648))</f>
        <v/>
      </c>
      <c r="D1647" s="38" t="str">
        <f>IF(Kundendaten!C1648="","",IF(Kundendaten!D1648="","",Kundendaten!D1648))</f>
        <v/>
      </c>
      <c r="E1647" s="38" t="str">
        <f>IF(Kundendaten!C1648="","",IF(Kundendaten!E1648="","",Kundendaten!E1648))</f>
        <v/>
      </c>
      <c r="F1647" s="38" t="str">
        <f>IF(Kundendaten!C1648="","",IF(Kundendaten!F1648="","",Kundendaten!F1648))</f>
        <v/>
      </c>
      <c r="G1647" s="37" t="str">
        <f>IF(Kundendaten!C1648="","",IF(Kundendaten!G1648="","",Kundendaten!G1648))</f>
        <v/>
      </c>
      <c r="H1647" s="38" t="str">
        <f>IF(Kundendaten!C1648="","",IF(Kundendaten!H1648="","",Kundendaten!H1648))</f>
        <v/>
      </c>
      <c r="I1647" s="37" t="str">
        <f>IF(Kundendaten!C1648="","",IF(Kundendaten!I1648="","",IF(OR(UPPER(Kundendaten!I1648)="D",UPPER(Kundendaten!I1648)="DE",UPPER(Kundendaten!I1648)="DEU",UPPER(Kundendaten!I1648)="DEUTSCHLAND",UPPER(Kundendaten!I1648)="GERMANY",UPPER(Kundendaten!I1648)="GER"),"",IFERROR(UPPER(VLOOKUP(UPPER(Kundendaten!I1648),Laendercodes!$A:$B,2,FALSE())),UPPER(Kundendaten!I1648)))))</f>
        <v/>
      </c>
      <c r="J1647" s="59" t="str">
        <f>IF(Kundendaten!C1648="","",Einstellungen!$C$9-Kundendaten!J1648)</f>
        <v/>
      </c>
      <c r="K1647" s="37" t="str">
        <f>IF(Kundendaten!C1648="","",IF(J1647&lt;0,-1,IF(J1647&gt;Einstellungen!$C$11,0,IF(J1647&lt;=Einstellungen!$D$15,5,IF(J1647&lt;=Einstellungen!$D$16,4,IF(J1647&lt;=Einstellungen!$D$17,3,IF(J1647&lt;=Einstellungen!$D$18,2,1)))))))</f>
        <v/>
      </c>
      <c r="L1647" s="37" t="str">
        <f>IF(Kundendaten!C1648="","",IF(J1647&lt;0,-1,IF(J1647&gt;Einstellungen!$C$11,0,IF(Kundendaten!K1648&gt;=Einstellungen!$C$24,5,IF(Kundendaten!K1648&gt;=Einstellungen!$C$25,4,IF(Kundendaten!K1648&gt;=Einstellungen!$C$26,3,IF(Kundendaten!K1648&gt;=Einstellungen!$C$27,2,1)))))))</f>
        <v/>
      </c>
      <c r="M1647" s="37" t="str">
        <f>IF(Kundendaten!C1648="","",IF(J1647&lt;0,-1,IF(J1647&gt;Einstellungen!$C$11,0,IF(Kundendaten!L1648&gt;=Einstellungen!$C$32,5,IF(Kundendaten!L1648&gt;=Einstellungen!$C$33,4,IF(Kundendaten!L1648&gt;=Einstellungen!$C$34,3,IF(Kundendaten!L1648&gt;=Einstellungen!$C$35,2,1)))))))</f>
        <v/>
      </c>
      <c r="N1647" s="37" t="str">
        <f>IF(Kundendaten!C1648="","",IF(K1647=-1,"",IF(K1647=0,0,IF(SUM(Einstellungen!$G$15,Einstellungen!$G$24,Einstellungen!$G$32)&lt;&gt;100,"—",ROUND((K1647*Einstellungen!$G$15+L1647*Einstellungen!$G$24+M1647*Einstellungen!$G$32)/100,1)))))</f>
        <v/>
      </c>
      <c r="O1647" s="37" t="str">
        <f>IF(Kundendaten!C1648="","",IF(K1647=-1,"⚠ Datenfehler",IF(K1647=0,"Inaktiv",IF(SUM(Einstellungen!$G$15,Einstellungen!$G$24,Einstellungen!$G$32)&lt;&gt;100,"—",IF(N1647&gt;=4,"Champion",IF(N1647&gt;=3,"Entwicklung",IF(N1647&gt;=2,"Gefährdet","Abwanderung")))))))</f>
        <v/>
      </c>
    </row>
    <row r="1648" spans="2:15" ht="14.25" customHeight="1" x14ac:dyDescent="0.35">
      <c r="B1648" s="37" t="str">
        <f>IF(Kundendaten!C1649="","",Kundendaten!B1649)</f>
        <v/>
      </c>
      <c r="C1648" s="38" t="str">
        <f>IF(Kundendaten!C1649="","",IF(Kundendaten!C1649="","",Kundendaten!C1649))</f>
        <v/>
      </c>
      <c r="D1648" s="38" t="str">
        <f>IF(Kundendaten!C1649="","",IF(Kundendaten!D1649="","",Kundendaten!D1649))</f>
        <v/>
      </c>
      <c r="E1648" s="38" t="str">
        <f>IF(Kundendaten!C1649="","",IF(Kundendaten!E1649="","",Kundendaten!E1649))</f>
        <v/>
      </c>
      <c r="F1648" s="38" t="str">
        <f>IF(Kundendaten!C1649="","",IF(Kundendaten!F1649="","",Kundendaten!F1649))</f>
        <v/>
      </c>
      <c r="G1648" s="37" t="str">
        <f>IF(Kundendaten!C1649="","",IF(Kundendaten!G1649="","",Kundendaten!G1649))</f>
        <v/>
      </c>
      <c r="H1648" s="38" t="str">
        <f>IF(Kundendaten!C1649="","",IF(Kundendaten!H1649="","",Kundendaten!H1649))</f>
        <v/>
      </c>
      <c r="I1648" s="37" t="str">
        <f>IF(Kundendaten!C1649="","",IF(Kundendaten!I1649="","",IF(OR(UPPER(Kundendaten!I1649)="D",UPPER(Kundendaten!I1649)="DE",UPPER(Kundendaten!I1649)="DEU",UPPER(Kundendaten!I1649)="DEUTSCHLAND",UPPER(Kundendaten!I1649)="GERMANY",UPPER(Kundendaten!I1649)="GER"),"",IFERROR(UPPER(VLOOKUP(UPPER(Kundendaten!I1649),Laendercodes!$A:$B,2,FALSE())),UPPER(Kundendaten!I1649)))))</f>
        <v/>
      </c>
      <c r="J1648" s="59" t="str">
        <f>IF(Kundendaten!C1649="","",Einstellungen!$C$9-Kundendaten!J1649)</f>
        <v/>
      </c>
      <c r="K1648" s="37" t="str">
        <f>IF(Kundendaten!C1649="","",IF(J1648&lt;0,-1,IF(J1648&gt;Einstellungen!$C$11,0,IF(J1648&lt;=Einstellungen!$D$15,5,IF(J1648&lt;=Einstellungen!$D$16,4,IF(J1648&lt;=Einstellungen!$D$17,3,IF(J1648&lt;=Einstellungen!$D$18,2,1)))))))</f>
        <v/>
      </c>
      <c r="L1648" s="37" t="str">
        <f>IF(Kundendaten!C1649="","",IF(J1648&lt;0,-1,IF(J1648&gt;Einstellungen!$C$11,0,IF(Kundendaten!K1649&gt;=Einstellungen!$C$24,5,IF(Kundendaten!K1649&gt;=Einstellungen!$C$25,4,IF(Kundendaten!K1649&gt;=Einstellungen!$C$26,3,IF(Kundendaten!K1649&gt;=Einstellungen!$C$27,2,1)))))))</f>
        <v/>
      </c>
      <c r="M1648" s="37" t="str">
        <f>IF(Kundendaten!C1649="","",IF(J1648&lt;0,-1,IF(J1648&gt;Einstellungen!$C$11,0,IF(Kundendaten!L1649&gt;=Einstellungen!$C$32,5,IF(Kundendaten!L1649&gt;=Einstellungen!$C$33,4,IF(Kundendaten!L1649&gt;=Einstellungen!$C$34,3,IF(Kundendaten!L1649&gt;=Einstellungen!$C$35,2,1)))))))</f>
        <v/>
      </c>
      <c r="N1648" s="37" t="str">
        <f>IF(Kundendaten!C1649="","",IF(K1648=-1,"",IF(K1648=0,0,IF(SUM(Einstellungen!$G$15,Einstellungen!$G$24,Einstellungen!$G$32)&lt;&gt;100,"—",ROUND((K1648*Einstellungen!$G$15+L1648*Einstellungen!$G$24+M1648*Einstellungen!$G$32)/100,1)))))</f>
        <v/>
      </c>
      <c r="O1648" s="37" t="str">
        <f>IF(Kundendaten!C1649="","",IF(K1648=-1,"⚠ Datenfehler",IF(K1648=0,"Inaktiv",IF(SUM(Einstellungen!$G$15,Einstellungen!$G$24,Einstellungen!$G$32)&lt;&gt;100,"—",IF(N1648&gt;=4,"Champion",IF(N1648&gt;=3,"Entwicklung",IF(N1648&gt;=2,"Gefährdet","Abwanderung")))))))</f>
        <v/>
      </c>
    </row>
    <row r="1649" spans="2:15" ht="14.25" customHeight="1" x14ac:dyDescent="0.35">
      <c r="B1649" s="37" t="str">
        <f>IF(Kundendaten!C1650="","",Kundendaten!B1650)</f>
        <v/>
      </c>
      <c r="C1649" s="38" t="str">
        <f>IF(Kundendaten!C1650="","",IF(Kundendaten!C1650="","",Kundendaten!C1650))</f>
        <v/>
      </c>
      <c r="D1649" s="38" t="str">
        <f>IF(Kundendaten!C1650="","",IF(Kundendaten!D1650="","",Kundendaten!D1650))</f>
        <v/>
      </c>
      <c r="E1649" s="38" t="str">
        <f>IF(Kundendaten!C1650="","",IF(Kundendaten!E1650="","",Kundendaten!E1650))</f>
        <v/>
      </c>
      <c r="F1649" s="38" t="str">
        <f>IF(Kundendaten!C1650="","",IF(Kundendaten!F1650="","",Kundendaten!F1650))</f>
        <v/>
      </c>
      <c r="G1649" s="37" t="str">
        <f>IF(Kundendaten!C1650="","",IF(Kundendaten!G1650="","",Kundendaten!G1650))</f>
        <v/>
      </c>
      <c r="H1649" s="38" t="str">
        <f>IF(Kundendaten!C1650="","",IF(Kundendaten!H1650="","",Kundendaten!H1650))</f>
        <v/>
      </c>
      <c r="I1649" s="37" t="str">
        <f>IF(Kundendaten!C1650="","",IF(Kundendaten!I1650="","",IF(OR(UPPER(Kundendaten!I1650)="D",UPPER(Kundendaten!I1650)="DE",UPPER(Kundendaten!I1650)="DEU",UPPER(Kundendaten!I1650)="DEUTSCHLAND",UPPER(Kundendaten!I1650)="GERMANY",UPPER(Kundendaten!I1650)="GER"),"",IFERROR(UPPER(VLOOKUP(UPPER(Kundendaten!I1650),Laendercodes!$A:$B,2,FALSE())),UPPER(Kundendaten!I1650)))))</f>
        <v/>
      </c>
      <c r="J1649" s="59" t="str">
        <f>IF(Kundendaten!C1650="","",Einstellungen!$C$9-Kundendaten!J1650)</f>
        <v/>
      </c>
      <c r="K1649" s="37" t="str">
        <f>IF(Kundendaten!C1650="","",IF(J1649&lt;0,-1,IF(J1649&gt;Einstellungen!$C$11,0,IF(J1649&lt;=Einstellungen!$D$15,5,IF(J1649&lt;=Einstellungen!$D$16,4,IF(J1649&lt;=Einstellungen!$D$17,3,IF(J1649&lt;=Einstellungen!$D$18,2,1)))))))</f>
        <v/>
      </c>
      <c r="L1649" s="37" t="str">
        <f>IF(Kundendaten!C1650="","",IF(J1649&lt;0,-1,IF(J1649&gt;Einstellungen!$C$11,0,IF(Kundendaten!K1650&gt;=Einstellungen!$C$24,5,IF(Kundendaten!K1650&gt;=Einstellungen!$C$25,4,IF(Kundendaten!K1650&gt;=Einstellungen!$C$26,3,IF(Kundendaten!K1650&gt;=Einstellungen!$C$27,2,1)))))))</f>
        <v/>
      </c>
      <c r="M1649" s="37" t="str">
        <f>IF(Kundendaten!C1650="","",IF(J1649&lt;0,-1,IF(J1649&gt;Einstellungen!$C$11,0,IF(Kundendaten!L1650&gt;=Einstellungen!$C$32,5,IF(Kundendaten!L1650&gt;=Einstellungen!$C$33,4,IF(Kundendaten!L1650&gt;=Einstellungen!$C$34,3,IF(Kundendaten!L1650&gt;=Einstellungen!$C$35,2,1)))))))</f>
        <v/>
      </c>
      <c r="N1649" s="37" t="str">
        <f>IF(Kundendaten!C1650="","",IF(K1649=-1,"",IF(K1649=0,0,IF(SUM(Einstellungen!$G$15,Einstellungen!$G$24,Einstellungen!$G$32)&lt;&gt;100,"—",ROUND((K1649*Einstellungen!$G$15+L1649*Einstellungen!$G$24+M1649*Einstellungen!$G$32)/100,1)))))</f>
        <v/>
      </c>
      <c r="O1649" s="37" t="str">
        <f>IF(Kundendaten!C1650="","",IF(K1649=-1,"⚠ Datenfehler",IF(K1649=0,"Inaktiv",IF(SUM(Einstellungen!$G$15,Einstellungen!$G$24,Einstellungen!$G$32)&lt;&gt;100,"—",IF(N1649&gt;=4,"Champion",IF(N1649&gt;=3,"Entwicklung",IF(N1649&gt;=2,"Gefährdet","Abwanderung")))))))</f>
        <v/>
      </c>
    </row>
    <row r="1650" spans="2:15" ht="14.25" customHeight="1" x14ac:dyDescent="0.35">
      <c r="B1650" s="37" t="str">
        <f>IF(Kundendaten!C1651="","",Kundendaten!B1651)</f>
        <v/>
      </c>
      <c r="C1650" s="38" t="str">
        <f>IF(Kundendaten!C1651="","",IF(Kundendaten!C1651="","",Kundendaten!C1651))</f>
        <v/>
      </c>
      <c r="D1650" s="38" t="str">
        <f>IF(Kundendaten!C1651="","",IF(Kundendaten!D1651="","",Kundendaten!D1651))</f>
        <v/>
      </c>
      <c r="E1650" s="38" t="str">
        <f>IF(Kundendaten!C1651="","",IF(Kundendaten!E1651="","",Kundendaten!E1651))</f>
        <v/>
      </c>
      <c r="F1650" s="38" t="str">
        <f>IF(Kundendaten!C1651="","",IF(Kundendaten!F1651="","",Kundendaten!F1651))</f>
        <v/>
      </c>
      <c r="G1650" s="37" t="str">
        <f>IF(Kundendaten!C1651="","",IF(Kundendaten!G1651="","",Kundendaten!G1651))</f>
        <v/>
      </c>
      <c r="H1650" s="38" t="str">
        <f>IF(Kundendaten!C1651="","",IF(Kundendaten!H1651="","",Kundendaten!H1651))</f>
        <v/>
      </c>
      <c r="I1650" s="37" t="str">
        <f>IF(Kundendaten!C1651="","",IF(Kundendaten!I1651="","",IF(OR(UPPER(Kundendaten!I1651)="D",UPPER(Kundendaten!I1651)="DE",UPPER(Kundendaten!I1651)="DEU",UPPER(Kundendaten!I1651)="DEUTSCHLAND",UPPER(Kundendaten!I1651)="GERMANY",UPPER(Kundendaten!I1651)="GER"),"",IFERROR(UPPER(VLOOKUP(UPPER(Kundendaten!I1651),Laendercodes!$A:$B,2,FALSE())),UPPER(Kundendaten!I1651)))))</f>
        <v/>
      </c>
      <c r="J1650" s="59" t="str">
        <f>IF(Kundendaten!C1651="","",Einstellungen!$C$9-Kundendaten!J1651)</f>
        <v/>
      </c>
      <c r="K1650" s="37" t="str">
        <f>IF(Kundendaten!C1651="","",IF(J1650&lt;0,-1,IF(J1650&gt;Einstellungen!$C$11,0,IF(J1650&lt;=Einstellungen!$D$15,5,IF(J1650&lt;=Einstellungen!$D$16,4,IF(J1650&lt;=Einstellungen!$D$17,3,IF(J1650&lt;=Einstellungen!$D$18,2,1)))))))</f>
        <v/>
      </c>
      <c r="L1650" s="37" t="str">
        <f>IF(Kundendaten!C1651="","",IF(J1650&lt;0,-1,IF(J1650&gt;Einstellungen!$C$11,0,IF(Kundendaten!K1651&gt;=Einstellungen!$C$24,5,IF(Kundendaten!K1651&gt;=Einstellungen!$C$25,4,IF(Kundendaten!K1651&gt;=Einstellungen!$C$26,3,IF(Kundendaten!K1651&gt;=Einstellungen!$C$27,2,1)))))))</f>
        <v/>
      </c>
      <c r="M1650" s="37" t="str">
        <f>IF(Kundendaten!C1651="","",IF(J1650&lt;0,-1,IF(J1650&gt;Einstellungen!$C$11,0,IF(Kundendaten!L1651&gt;=Einstellungen!$C$32,5,IF(Kundendaten!L1651&gt;=Einstellungen!$C$33,4,IF(Kundendaten!L1651&gt;=Einstellungen!$C$34,3,IF(Kundendaten!L1651&gt;=Einstellungen!$C$35,2,1)))))))</f>
        <v/>
      </c>
      <c r="N1650" s="37" t="str">
        <f>IF(Kundendaten!C1651="","",IF(K1650=-1,"",IF(K1650=0,0,IF(SUM(Einstellungen!$G$15,Einstellungen!$G$24,Einstellungen!$G$32)&lt;&gt;100,"—",ROUND((K1650*Einstellungen!$G$15+L1650*Einstellungen!$G$24+M1650*Einstellungen!$G$32)/100,1)))))</f>
        <v/>
      </c>
      <c r="O1650" s="37" t="str">
        <f>IF(Kundendaten!C1651="","",IF(K1650=-1,"⚠ Datenfehler",IF(K1650=0,"Inaktiv",IF(SUM(Einstellungen!$G$15,Einstellungen!$G$24,Einstellungen!$G$32)&lt;&gt;100,"—",IF(N1650&gt;=4,"Champion",IF(N1650&gt;=3,"Entwicklung",IF(N1650&gt;=2,"Gefährdet","Abwanderung")))))))</f>
        <v/>
      </c>
    </row>
    <row r="1651" spans="2:15" ht="14.25" customHeight="1" x14ac:dyDescent="0.35">
      <c r="B1651" s="37" t="str">
        <f>IF(Kundendaten!C1652="","",Kundendaten!B1652)</f>
        <v/>
      </c>
      <c r="C1651" s="38" t="str">
        <f>IF(Kundendaten!C1652="","",IF(Kundendaten!C1652="","",Kundendaten!C1652))</f>
        <v/>
      </c>
      <c r="D1651" s="38" t="str">
        <f>IF(Kundendaten!C1652="","",IF(Kundendaten!D1652="","",Kundendaten!D1652))</f>
        <v/>
      </c>
      <c r="E1651" s="38" t="str">
        <f>IF(Kundendaten!C1652="","",IF(Kundendaten!E1652="","",Kundendaten!E1652))</f>
        <v/>
      </c>
      <c r="F1651" s="38" t="str">
        <f>IF(Kundendaten!C1652="","",IF(Kundendaten!F1652="","",Kundendaten!F1652))</f>
        <v/>
      </c>
      <c r="G1651" s="37" t="str">
        <f>IF(Kundendaten!C1652="","",IF(Kundendaten!G1652="","",Kundendaten!G1652))</f>
        <v/>
      </c>
      <c r="H1651" s="38" t="str">
        <f>IF(Kundendaten!C1652="","",IF(Kundendaten!H1652="","",Kundendaten!H1652))</f>
        <v/>
      </c>
      <c r="I1651" s="37" t="str">
        <f>IF(Kundendaten!C1652="","",IF(Kundendaten!I1652="","",IF(OR(UPPER(Kundendaten!I1652)="D",UPPER(Kundendaten!I1652)="DE",UPPER(Kundendaten!I1652)="DEU",UPPER(Kundendaten!I1652)="DEUTSCHLAND",UPPER(Kundendaten!I1652)="GERMANY",UPPER(Kundendaten!I1652)="GER"),"",IFERROR(UPPER(VLOOKUP(UPPER(Kundendaten!I1652),Laendercodes!$A:$B,2,FALSE())),UPPER(Kundendaten!I1652)))))</f>
        <v/>
      </c>
      <c r="J1651" s="59" t="str">
        <f>IF(Kundendaten!C1652="","",Einstellungen!$C$9-Kundendaten!J1652)</f>
        <v/>
      </c>
      <c r="K1651" s="37" t="str">
        <f>IF(Kundendaten!C1652="","",IF(J1651&lt;0,-1,IF(J1651&gt;Einstellungen!$C$11,0,IF(J1651&lt;=Einstellungen!$D$15,5,IF(J1651&lt;=Einstellungen!$D$16,4,IF(J1651&lt;=Einstellungen!$D$17,3,IF(J1651&lt;=Einstellungen!$D$18,2,1)))))))</f>
        <v/>
      </c>
      <c r="L1651" s="37" t="str">
        <f>IF(Kundendaten!C1652="","",IF(J1651&lt;0,-1,IF(J1651&gt;Einstellungen!$C$11,0,IF(Kundendaten!K1652&gt;=Einstellungen!$C$24,5,IF(Kundendaten!K1652&gt;=Einstellungen!$C$25,4,IF(Kundendaten!K1652&gt;=Einstellungen!$C$26,3,IF(Kundendaten!K1652&gt;=Einstellungen!$C$27,2,1)))))))</f>
        <v/>
      </c>
      <c r="M1651" s="37" t="str">
        <f>IF(Kundendaten!C1652="","",IF(J1651&lt;0,-1,IF(J1651&gt;Einstellungen!$C$11,0,IF(Kundendaten!L1652&gt;=Einstellungen!$C$32,5,IF(Kundendaten!L1652&gt;=Einstellungen!$C$33,4,IF(Kundendaten!L1652&gt;=Einstellungen!$C$34,3,IF(Kundendaten!L1652&gt;=Einstellungen!$C$35,2,1)))))))</f>
        <v/>
      </c>
      <c r="N1651" s="37" t="str">
        <f>IF(Kundendaten!C1652="","",IF(K1651=-1,"",IF(K1651=0,0,IF(SUM(Einstellungen!$G$15,Einstellungen!$G$24,Einstellungen!$G$32)&lt;&gt;100,"—",ROUND((K1651*Einstellungen!$G$15+L1651*Einstellungen!$G$24+M1651*Einstellungen!$G$32)/100,1)))))</f>
        <v/>
      </c>
      <c r="O1651" s="37" t="str">
        <f>IF(Kundendaten!C1652="","",IF(K1651=-1,"⚠ Datenfehler",IF(K1651=0,"Inaktiv",IF(SUM(Einstellungen!$G$15,Einstellungen!$G$24,Einstellungen!$G$32)&lt;&gt;100,"—",IF(N1651&gt;=4,"Champion",IF(N1651&gt;=3,"Entwicklung",IF(N1651&gt;=2,"Gefährdet","Abwanderung")))))))</f>
        <v/>
      </c>
    </row>
    <row r="1652" spans="2:15" ht="14.25" customHeight="1" x14ac:dyDescent="0.35">
      <c r="B1652" s="37" t="str">
        <f>IF(Kundendaten!C1653="","",Kundendaten!B1653)</f>
        <v/>
      </c>
      <c r="C1652" s="38" t="str">
        <f>IF(Kundendaten!C1653="","",IF(Kundendaten!C1653="","",Kundendaten!C1653))</f>
        <v/>
      </c>
      <c r="D1652" s="38" t="str">
        <f>IF(Kundendaten!C1653="","",IF(Kundendaten!D1653="","",Kundendaten!D1653))</f>
        <v/>
      </c>
      <c r="E1652" s="38" t="str">
        <f>IF(Kundendaten!C1653="","",IF(Kundendaten!E1653="","",Kundendaten!E1653))</f>
        <v/>
      </c>
      <c r="F1652" s="38" t="str">
        <f>IF(Kundendaten!C1653="","",IF(Kundendaten!F1653="","",Kundendaten!F1653))</f>
        <v/>
      </c>
      <c r="G1652" s="37" t="str">
        <f>IF(Kundendaten!C1653="","",IF(Kundendaten!G1653="","",Kundendaten!G1653))</f>
        <v/>
      </c>
      <c r="H1652" s="38" t="str">
        <f>IF(Kundendaten!C1653="","",IF(Kundendaten!H1653="","",Kundendaten!H1653))</f>
        <v/>
      </c>
      <c r="I1652" s="37" t="str">
        <f>IF(Kundendaten!C1653="","",IF(Kundendaten!I1653="","",IF(OR(UPPER(Kundendaten!I1653)="D",UPPER(Kundendaten!I1653)="DE",UPPER(Kundendaten!I1653)="DEU",UPPER(Kundendaten!I1653)="DEUTSCHLAND",UPPER(Kundendaten!I1653)="GERMANY",UPPER(Kundendaten!I1653)="GER"),"",IFERROR(UPPER(VLOOKUP(UPPER(Kundendaten!I1653),Laendercodes!$A:$B,2,FALSE())),UPPER(Kundendaten!I1653)))))</f>
        <v/>
      </c>
      <c r="J1652" s="59" t="str">
        <f>IF(Kundendaten!C1653="","",Einstellungen!$C$9-Kundendaten!J1653)</f>
        <v/>
      </c>
      <c r="K1652" s="37" t="str">
        <f>IF(Kundendaten!C1653="","",IF(J1652&lt;0,-1,IF(J1652&gt;Einstellungen!$C$11,0,IF(J1652&lt;=Einstellungen!$D$15,5,IF(J1652&lt;=Einstellungen!$D$16,4,IF(J1652&lt;=Einstellungen!$D$17,3,IF(J1652&lt;=Einstellungen!$D$18,2,1)))))))</f>
        <v/>
      </c>
      <c r="L1652" s="37" t="str">
        <f>IF(Kundendaten!C1653="","",IF(J1652&lt;0,-1,IF(J1652&gt;Einstellungen!$C$11,0,IF(Kundendaten!K1653&gt;=Einstellungen!$C$24,5,IF(Kundendaten!K1653&gt;=Einstellungen!$C$25,4,IF(Kundendaten!K1653&gt;=Einstellungen!$C$26,3,IF(Kundendaten!K1653&gt;=Einstellungen!$C$27,2,1)))))))</f>
        <v/>
      </c>
      <c r="M1652" s="37" t="str">
        <f>IF(Kundendaten!C1653="","",IF(J1652&lt;0,-1,IF(J1652&gt;Einstellungen!$C$11,0,IF(Kundendaten!L1653&gt;=Einstellungen!$C$32,5,IF(Kundendaten!L1653&gt;=Einstellungen!$C$33,4,IF(Kundendaten!L1653&gt;=Einstellungen!$C$34,3,IF(Kundendaten!L1653&gt;=Einstellungen!$C$35,2,1)))))))</f>
        <v/>
      </c>
      <c r="N1652" s="37" t="str">
        <f>IF(Kundendaten!C1653="","",IF(K1652=-1,"",IF(K1652=0,0,IF(SUM(Einstellungen!$G$15,Einstellungen!$G$24,Einstellungen!$G$32)&lt;&gt;100,"—",ROUND((K1652*Einstellungen!$G$15+L1652*Einstellungen!$G$24+M1652*Einstellungen!$G$32)/100,1)))))</f>
        <v/>
      </c>
      <c r="O1652" s="37" t="str">
        <f>IF(Kundendaten!C1653="","",IF(K1652=-1,"⚠ Datenfehler",IF(K1652=0,"Inaktiv",IF(SUM(Einstellungen!$G$15,Einstellungen!$G$24,Einstellungen!$G$32)&lt;&gt;100,"—",IF(N1652&gt;=4,"Champion",IF(N1652&gt;=3,"Entwicklung",IF(N1652&gt;=2,"Gefährdet","Abwanderung")))))))</f>
        <v/>
      </c>
    </row>
    <row r="1653" spans="2:15" ht="14.25" customHeight="1" x14ac:dyDescent="0.35">
      <c r="B1653" s="37" t="str">
        <f>IF(Kundendaten!C1654="","",Kundendaten!B1654)</f>
        <v/>
      </c>
      <c r="C1653" s="38" t="str">
        <f>IF(Kundendaten!C1654="","",IF(Kundendaten!C1654="","",Kundendaten!C1654))</f>
        <v/>
      </c>
      <c r="D1653" s="38" t="str">
        <f>IF(Kundendaten!C1654="","",IF(Kundendaten!D1654="","",Kundendaten!D1654))</f>
        <v/>
      </c>
      <c r="E1653" s="38" t="str">
        <f>IF(Kundendaten!C1654="","",IF(Kundendaten!E1654="","",Kundendaten!E1654))</f>
        <v/>
      </c>
      <c r="F1653" s="38" t="str">
        <f>IF(Kundendaten!C1654="","",IF(Kundendaten!F1654="","",Kundendaten!F1654))</f>
        <v/>
      </c>
      <c r="G1653" s="37" t="str">
        <f>IF(Kundendaten!C1654="","",IF(Kundendaten!G1654="","",Kundendaten!G1654))</f>
        <v/>
      </c>
      <c r="H1653" s="38" t="str">
        <f>IF(Kundendaten!C1654="","",IF(Kundendaten!H1654="","",Kundendaten!H1654))</f>
        <v/>
      </c>
      <c r="I1653" s="37" t="str">
        <f>IF(Kundendaten!C1654="","",IF(Kundendaten!I1654="","",IF(OR(UPPER(Kundendaten!I1654)="D",UPPER(Kundendaten!I1654)="DE",UPPER(Kundendaten!I1654)="DEU",UPPER(Kundendaten!I1654)="DEUTSCHLAND",UPPER(Kundendaten!I1654)="GERMANY",UPPER(Kundendaten!I1654)="GER"),"",IFERROR(UPPER(VLOOKUP(UPPER(Kundendaten!I1654),Laendercodes!$A:$B,2,FALSE())),UPPER(Kundendaten!I1654)))))</f>
        <v/>
      </c>
      <c r="J1653" s="59" t="str">
        <f>IF(Kundendaten!C1654="","",Einstellungen!$C$9-Kundendaten!J1654)</f>
        <v/>
      </c>
      <c r="K1653" s="37" t="str">
        <f>IF(Kundendaten!C1654="","",IF(J1653&lt;0,-1,IF(J1653&gt;Einstellungen!$C$11,0,IF(J1653&lt;=Einstellungen!$D$15,5,IF(J1653&lt;=Einstellungen!$D$16,4,IF(J1653&lt;=Einstellungen!$D$17,3,IF(J1653&lt;=Einstellungen!$D$18,2,1)))))))</f>
        <v/>
      </c>
      <c r="L1653" s="37" t="str">
        <f>IF(Kundendaten!C1654="","",IF(J1653&lt;0,-1,IF(J1653&gt;Einstellungen!$C$11,0,IF(Kundendaten!K1654&gt;=Einstellungen!$C$24,5,IF(Kundendaten!K1654&gt;=Einstellungen!$C$25,4,IF(Kundendaten!K1654&gt;=Einstellungen!$C$26,3,IF(Kundendaten!K1654&gt;=Einstellungen!$C$27,2,1)))))))</f>
        <v/>
      </c>
      <c r="M1653" s="37" t="str">
        <f>IF(Kundendaten!C1654="","",IF(J1653&lt;0,-1,IF(J1653&gt;Einstellungen!$C$11,0,IF(Kundendaten!L1654&gt;=Einstellungen!$C$32,5,IF(Kundendaten!L1654&gt;=Einstellungen!$C$33,4,IF(Kundendaten!L1654&gt;=Einstellungen!$C$34,3,IF(Kundendaten!L1654&gt;=Einstellungen!$C$35,2,1)))))))</f>
        <v/>
      </c>
      <c r="N1653" s="37" t="str">
        <f>IF(Kundendaten!C1654="","",IF(K1653=-1,"",IF(K1653=0,0,IF(SUM(Einstellungen!$G$15,Einstellungen!$G$24,Einstellungen!$G$32)&lt;&gt;100,"—",ROUND((K1653*Einstellungen!$G$15+L1653*Einstellungen!$G$24+M1653*Einstellungen!$G$32)/100,1)))))</f>
        <v/>
      </c>
      <c r="O1653" s="37" t="str">
        <f>IF(Kundendaten!C1654="","",IF(K1653=-1,"⚠ Datenfehler",IF(K1653=0,"Inaktiv",IF(SUM(Einstellungen!$G$15,Einstellungen!$G$24,Einstellungen!$G$32)&lt;&gt;100,"—",IF(N1653&gt;=4,"Champion",IF(N1653&gt;=3,"Entwicklung",IF(N1653&gt;=2,"Gefährdet","Abwanderung")))))))</f>
        <v/>
      </c>
    </row>
    <row r="1654" spans="2:15" ht="14.25" customHeight="1" x14ac:dyDescent="0.35">
      <c r="B1654" s="37" t="str">
        <f>IF(Kundendaten!C1655="","",Kundendaten!B1655)</f>
        <v/>
      </c>
      <c r="C1654" s="38" t="str">
        <f>IF(Kundendaten!C1655="","",IF(Kundendaten!C1655="","",Kundendaten!C1655))</f>
        <v/>
      </c>
      <c r="D1654" s="38" t="str">
        <f>IF(Kundendaten!C1655="","",IF(Kundendaten!D1655="","",Kundendaten!D1655))</f>
        <v/>
      </c>
      <c r="E1654" s="38" t="str">
        <f>IF(Kundendaten!C1655="","",IF(Kundendaten!E1655="","",Kundendaten!E1655))</f>
        <v/>
      </c>
      <c r="F1654" s="38" t="str">
        <f>IF(Kundendaten!C1655="","",IF(Kundendaten!F1655="","",Kundendaten!F1655))</f>
        <v/>
      </c>
      <c r="G1654" s="37" t="str">
        <f>IF(Kundendaten!C1655="","",IF(Kundendaten!G1655="","",Kundendaten!G1655))</f>
        <v/>
      </c>
      <c r="H1654" s="38" t="str">
        <f>IF(Kundendaten!C1655="","",IF(Kundendaten!H1655="","",Kundendaten!H1655))</f>
        <v/>
      </c>
      <c r="I1654" s="37" t="str">
        <f>IF(Kundendaten!C1655="","",IF(Kundendaten!I1655="","",IF(OR(UPPER(Kundendaten!I1655)="D",UPPER(Kundendaten!I1655)="DE",UPPER(Kundendaten!I1655)="DEU",UPPER(Kundendaten!I1655)="DEUTSCHLAND",UPPER(Kundendaten!I1655)="GERMANY",UPPER(Kundendaten!I1655)="GER"),"",IFERROR(UPPER(VLOOKUP(UPPER(Kundendaten!I1655),Laendercodes!$A:$B,2,FALSE())),UPPER(Kundendaten!I1655)))))</f>
        <v/>
      </c>
      <c r="J1654" s="59" t="str">
        <f>IF(Kundendaten!C1655="","",Einstellungen!$C$9-Kundendaten!J1655)</f>
        <v/>
      </c>
      <c r="K1654" s="37" t="str">
        <f>IF(Kundendaten!C1655="","",IF(J1654&lt;0,-1,IF(J1654&gt;Einstellungen!$C$11,0,IF(J1654&lt;=Einstellungen!$D$15,5,IF(J1654&lt;=Einstellungen!$D$16,4,IF(J1654&lt;=Einstellungen!$D$17,3,IF(J1654&lt;=Einstellungen!$D$18,2,1)))))))</f>
        <v/>
      </c>
      <c r="L1654" s="37" t="str">
        <f>IF(Kundendaten!C1655="","",IF(J1654&lt;0,-1,IF(J1654&gt;Einstellungen!$C$11,0,IF(Kundendaten!K1655&gt;=Einstellungen!$C$24,5,IF(Kundendaten!K1655&gt;=Einstellungen!$C$25,4,IF(Kundendaten!K1655&gt;=Einstellungen!$C$26,3,IF(Kundendaten!K1655&gt;=Einstellungen!$C$27,2,1)))))))</f>
        <v/>
      </c>
      <c r="M1654" s="37" t="str">
        <f>IF(Kundendaten!C1655="","",IF(J1654&lt;0,-1,IF(J1654&gt;Einstellungen!$C$11,0,IF(Kundendaten!L1655&gt;=Einstellungen!$C$32,5,IF(Kundendaten!L1655&gt;=Einstellungen!$C$33,4,IF(Kundendaten!L1655&gt;=Einstellungen!$C$34,3,IF(Kundendaten!L1655&gt;=Einstellungen!$C$35,2,1)))))))</f>
        <v/>
      </c>
      <c r="N1654" s="37" t="str">
        <f>IF(Kundendaten!C1655="","",IF(K1654=-1,"",IF(K1654=0,0,IF(SUM(Einstellungen!$G$15,Einstellungen!$G$24,Einstellungen!$G$32)&lt;&gt;100,"—",ROUND((K1654*Einstellungen!$G$15+L1654*Einstellungen!$G$24+M1654*Einstellungen!$G$32)/100,1)))))</f>
        <v/>
      </c>
      <c r="O1654" s="37" t="str">
        <f>IF(Kundendaten!C1655="","",IF(K1654=-1,"⚠ Datenfehler",IF(K1654=0,"Inaktiv",IF(SUM(Einstellungen!$G$15,Einstellungen!$G$24,Einstellungen!$G$32)&lt;&gt;100,"—",IF(N1654&gt;=4,"Champion",IF(N1654&gt;=3,"Entwicklung",IF(N1654&gt;=2,"Gefährdet","Abwanderung")))))))</f>
        <v/>
      </c>
    </row>
    <row r="1655" spans="2:15" ht="14.25" customHeight="1" x14ac:dyDescent="0.35">
      <c r="B1655" s="37" t="str">
        <f>IF(Kundendaten!C1656="","",Kundendaten!B1656)</f>
        <v/>
      </c>
      <c r="C1655" s="38" t="str">
        <f>IF(Kundendaten!C1656="","",IF(Kundendaten!C1656="","",Kundendaten!C1656))</f>
        <v/>
      </c>
      <c r="D1655" s="38" t="str">
        <f>IF(Kundendaten!C1656="","",IF(Kundendaten!D1656="","",Kundendaten!D1656))</f>
        <v/>
      </c>
      <c r="E1655" s="38" t="str">
        <f>IF(Kundendaten!C1656="","",IF(Kundendaten!E1656="","",Kundendaten!E1656))</f>
        <v/>
      </c>
      <c r="F1655" s="38" t="str">
        <f>IF(Kundendaten!C1656="","",IF(Kundendaten!F1656="","",Kundendaten!F1656))</f>
        <v/>
      </c>
      <c r="G1655" s="37" t="str">
        <f>IF(Kundendaten!C1656="","",IF(Kundendaten!G1656="","",Kundendaten!G1656))</f>
        <v/>
      </c>
      <c r="H1655" s="38" t="str">
        <f>IF(Kundendaten!C1656="","",IF(Kundendaten!H1656="","",Kundendaten!H1656))</f>
        <v/>
      </c>
      <c r="I1655" s="37" t="str">
        <f>IF(Kundendaten!C1656="","",IF(Kundendaten!I1656="","",IF(OR(UPPER(Kundendaten!I1656)="D",UPPER(Kundendaten!I1656)="DE",UPPER(Kundendaten!I1656)="DEU",UPPER(Kundendaten!I1656)="DEUTSCHLAND",UPPER(Kundendaten!I1656)="GERMANY",UPPER(Kundendaten!I1656)="GER"),"",IFERROR(UPPER(VLOOKUP(UPPER(Kundendaten!I1656),Laendercodes!$A:$B,2,FALSE())),UPPER(Kundendaten!I1656)))))</f>
        <v/>
      </c>
      <c r="J1655" s="59" t="str">
        <f>IF(Kundendaten!C1656="","",Einstellungen!$C$9-Kundendaten!J1656)</f>
        <v/>
      </c>
      <c r="K1655" s="37" t="str">
        <f>IF(Kundendaten!C1656="","",IF(J1655&lt;0,-1,IF(J1655&gt;Einstellungen!$C$11,0,IF(J1655&lt;=Einstellungen!$D$15,5,IF(J1655&lt;=Einstellungen!$D$16,4,IF(J1655&lt;=Einstellungen!$D$17,3,IF(J1655&lt;=Einstellungen!$D$18,2,1)))))))</f>
        <v/>
      </c>
      <c r="L1655" s="37" t="str">
        <f>IF(Kundendaten!C1656="","",IF(J1655&lt;0,-1,IF(J1655&gt;Einstellungen!$C$11,0,IF(Kundendaten!K1656&gt;=Einstellungen!$C$24,5,IF(Kundendaten!K1656&gt;=Einstellungen!$C$25,4,IF(Kundendaten!K1656&gt;=Einstellungen!$C$26,3,IF(Kundendaten!K1656&gt;=Einstellungen!$C$27,2,1)))))))</f>
        <v/>
      </c>
      <c r="M1655" s="37" t="str">
        <f>IF(Kundendaten!C1656="","",IF(J1655&lt;0,-1,IF(J1655&gt;Einstellungen!$C$11,0,IF(Kundendaten!L1656&gt;=Einstellungen!$C$32,5,IF(Kundendaten!L1656&gt;=Einstellungen!$C$33,4,IF(Kundendaten!L1656&gt;=Einstellungen!$C$34,3,IF(Kundendaten!L1656&gt;=Einstellungen!$C$35,2,1)))))))</f>
        <v/>
      </c>
      <c r="N1655" s="37" t="str">
        <f>IF(Kundendaten!C1656="","",IF(K1655=-1,"",IF(K1655=0,0,IF(SUM(Einstellungen!$G$15,Einstellungen!$G$24,Einstellungen!$G$32)&lt;&gt;100,"—",ROUND((K1655*Einstellungen!$G$15+L1655*Einstellungen!$G$24+M1655*Einstellungen!$G$32)/100,1)))))</f>
        <v/>
      </c>
      <c r="O1655" s="37" t="str">
        <f>IF(Kundendaten!C1656="","",IF(K1655=-1,"⚠ Datenfehler",IF(K1655=0,"Inaktiv",IF(SUM(Einstellungen!$G$15,Einstellungen!$G$24,Einstellungen!$G$32)&lt;&gt;100,"—",IF(N1655&gt;=4,"Champion",IF(N1655&gt;=3,"Entwicklung",IF(N1655&gt;=2,"Gefährdet","Abwanderung")))))))</f>
        <v/>
      </c>
    </row>
    <row r="1656" spans="2:15" ht="14.25" customHeight="1" x14ac:dyDescent="0.35">
      <c r="B1656" s="37" t="str">
        <f>IF(Kundendaten!C1657="","",Kundendaten!B1657)</f>
        <v/>
      </c>
      <c r="C1656" s="38" t="str">
        <f>IF(Kundendaten!C1657="","",IF(Kundendaten!C1657="","",Kundendaten!C1657))</f>
        <v/>
      </c>
      <c r="D1656" s="38" t="str">
        <f>IF(Kundendaten!C1657="","",IF(Kundendaten!D1657="","",Kundendaten!D1657))</f>
        <v/>
      </c>
      <c r="E1656" s="38" t="str">
        <f>IF(Kundendaten!C1657="","",IF(Kundendaten!E1657="","",Kundendaten!E1657))</f>
        <v/>
      </c>
      <c r="F1656" s="38" t="str">
        <f>IF(Kundendaten!C1657="","",IF(Kundendaten!F1657="","",Kundendaten!F1657))</f>
        <v/>
      </c>
      <c r="G1656" s="37" t="str">
        <f>IF(Kundendaten!C1657="","",IF(Kundendaten!G1657="","",Kundendaten!G1657))</f>
        <v/>
      </c>
      <c r="H1656" s="38" t="str">
        <f>IF(Kundendaten!C1657="","",IF(Kundendaten!H1657="","",Kundendaten!H1657))</f>
        <v/>
      </c>
      <c r="I1656" s="37" t="str">
        <f>IF(Kundendaten!C1657="","",IF(Kundendaten!I1657="","",IF(OR(UPPER(Kundendaten!I1657)="D",UPPER(Kundendaten!I1657)="DE",UPPER(Kundendaten!I1657)="DEU",UPPER(Kundendaten!I1657)="DEUTSCHLAND",UPPER(Kundendaten!I1657)="GERMANY",UPPER(Kundendaten!I1657)="GER"),"",IFERROR(UPPER(VLOOKUP(UPPER(Kundendaten!I1657),Laendercodes!$A:$B,2,FALSE())),UPPER(Kundendaten!I1657)))))</f>
        <v/>
      </c>
      <c r="J1656" s="59" t="str">
        <f>IF(Kundendaten!C1657="","",Einstellungen!$C$9-Kundendaten!J1657)</f>
        <v/>
      </c>
      <c r="K1656" s="37" t="str">
        <f>IF(Kundendaten!C1657="","",IF(J1656&lt;0,-1,IF(J1656&gt;Einstellungen!$C$11,0,IF(J1656&lt;=Einstellungen!$D$15,5,IF(J1656&lt;=Einstellungen!$D$16,4,IF(J1656&lt;=Einstellungen!$D$17,3,IF(J1656&lt;=Einstellungen!$D$18,2,1)))))))</f>
        <v/>
      </c>
      <c r="L1656" s="37" t="str">
        <f>IF(Kundendaten!C1657="","",IF(J1656&lt;0,-1,IF(J1656&gt;Einstellungen!$C$11,0,IF(Kundendaten!K1657&gt;=Einstellungen!$C$24,5,IF(Kundendaten!K1657&gt;=Einstellungen!$C$25,4,IF(Kundendaten!K1657&gt;=Einstellungen!$C$26,3,IF(Kundendaten!K1657&gt;=Einstellungen!$C$27,2,1)))))))</f>
        <v/>
      </c>
      <c r="M1656" s="37" t="str">
        <f>IF(Kundendaten!C1657="","",IF(J1656&lt;0,-1,IF(J1656&gt;Einstellungen!$C$11,0,IF(Kundendaten!L1657&gt;=Einstellungen!$C$32,5,IF(Kundendaten!L1657&gt;=Einstellungen!$C$33,4,IF(Kundendaten!L1657&gt;=Einstellungen!$C$34,3,IF(Kundendaten!L1657&gt;=Einstellungen!$C$35,2,1)))))))</f>
        <v/>
      </c>
      <c r="N1656" s="37" t="str">
        <f>IF(Kundendaten!C1657="","",IF(K1656=-1,"",IF(K1656=0,0,IF(SUM(Einstellungen!$G$15,Einstellungen!$G$24,Einstellungen!$G$32)&lt;&gt;100,"—",ROUND((K1656*Einstellungen!$G$15+L1656*Einstellungen!$G$24+M1656*Einstellungen!$G$32)/100,1)))))</f>
        <v/>
      </c>
      <c r="O1656" s="37" t="str">
        <f>IF(Kundendaten!C1657="","",IF(K1656=-1,"⚠ Datenfehler",IF(K1656=0,"Inaktiv",IF(SUM(Einstellungen!$G$15,Einstellungen!$G$24,Einstellungen!$G$32)&lt;&gt;100,"—",IF(N1656&gt;=4,"Champion",IF(N1656&gt;=3,"Entwicklung",IF(N1656&gt;=2,"Gefährdet","Abwanderung")))))))</f>
        <v/>
      </c>
    </row>
    <row r="1657" spans="2:15" ht="14.25" customHeight="1" x14ac:dyDescent="0.35">
      <c r="B1657" s="37" t="str">
        <f>IF(Kundendaten!C1658="","",Kundendaten!B1658)</f>
        <v/>
      </c>
      <c r="C1657" s="38" t="str">
        <f>IF(Kundendaten!C1658="","",IF(Kundendaten!C1658="","",Kundendaten!C1658))</f>
        <v/>
      </c>
      <c r="D1657" s="38" t="str">
        <f>IF(Kundendaten!C1658="","",IF(Kundendaten!D1658="","",Kundendaten!D1658))</f>
        <v/>
      </c>
      <c r="E1657" s="38" t="str">
        <f>IF(Kundendaten!C1658="","",IF(Kundendaten!E1658="","",Kundendaten!E1658))</f>
        <v/>
      </c>
      <c r="F1657" s="38" t="str">
        <f>IF(Kundendaten!C1658="","",IF(Kundendaten!F1658="","",Kundendaten!F1658))</f>
        <v/>
      </c>
      <c r="G1657" s="37" t="str">
        <f>IF(Kundendaten!C1658="","",IF(Kundendaten!G1658="","",Kundendaten!G1658))</f>
        <v/>
      </c>
      <c r="H1657" s="38" t="str">
        <f>IF(Kundendaten!C1658="","",IF(Kundendaten!H1658="","",Kundendaten!H1658))</f>
        <v/>
      </c>
      <c r="I1657" s="37" t="str">
        <f>IF(Kundendaten!C1658="","",IF(Kundendaten!I1658="","",IF(OR(UPPER(Kundendaten!I1658)="D",UPPER(Kundendaten!I1658)="DE",UPPER(Kundendaten!I1658)="DEU",UPPER(Kundendaten!I1658)="DEUTSCHLAND",UPPER(Kundendaten!I1658)="GERMANY",UPPER(Kundendaten!I1658)="GER"),"",IFERROR(UPPER(VLOOKUP(UPPER(Kundendaten!I1658),Laendercodes!$A:$B,2,FALSE())),UPPER(Kundendaten!I1658)))))</f>
        <v/>
      </c>
      <c r="J1657" s="59" t="str">
        <f>IF(Kundendaten!C1658="","",Einstellungen!$C$9-Kundendaten!J1658)</f>
        <v/>
      </c>
      <c r="K1657" s="37" t="str">
        <f>IF(Kundendaten!C1658="","",IF(J1657&lt;0,-1,IF(J1657&gt;Einstellungen!$C$11,0,IF(J1657&lt;=Einstellungen!$D$15,5,IF(J1657&lt;=Einstellungen!$D$16,4,IF(J1657&lt;=Einstellungen!$D$17,3,IF(J1657&lt;=Einstellungen!$D$18,2,1)))))))</f>
        <v/>
      </c>
      <c r="L1657" s="37" t="str">
        <f>IF(Kundendaten!C1658="","",IF(J1657&lt;0,-1,IF(J1657&gt;Einstellungen!$C$11,0,IF(Kundendaten!K1658&gt;=Einstellungen!$C$24,5,IF(Kundendaten!K1658&gt;=Einstellungen!$C$25,4,IF(Kundendaten!K1658&gt;=Einstellungen!$C$26,3,IF(Kundendaten!K1658&gt;=Einstellungen!$C$27,2,1)))))))</f>
        <v/>
      </c>
      <c r="M1657" s="37" t="str">
        <f>IF(Kundendaten!C1658="","",IF(J1657&lt;0,-1,IF(J1657&gt;Einstellungen!$C$11,0,IF(Kundendaten!L1658&gt;=Einstellungen!$C$32,5,IF(Kundendaten!L1658&gt;=Einstellungen!$C$33,4,IF(Kundendaten!L1658&gt;=Einstellungen!$C$34,3,IF(Kundendaten!L1658&gt;=Einstellungen!$C$35,2,1)))))))</f>
        <v/>
      </c>
      <c r="N1657" s="37" t="str">
        <f>IF(Kundendaten!C1658="","",IF(K1657=-1,"",IF(K1657=0,0,IF(SUM(Einstellungen!$G$15,Einstellungen!$G$24,Einstellungen!$G$32)&lt;&gt;100,"—",ROUND((K1657*Einstellungen!$G$15+L1657*Einstellungen!$G$24+M1657*Einstellungen!$G$32)/100,1)))))</f>
        <v/>
      </c>
      <c r="O1657" s="37" t="str">
        <f>IF(Kundendaten!C1658="","",IF(K1657=-1,"⚠ Datenfehler",IF(K1657=0,"Inaktiv",IF(SUM(Einstellungen!$G$15,Einstellungen!$G$24,Einstellungen!$G$32)&lt;&gt;100,"—",IF(N1657&gt;=4,"Champion",IF(N1657&gt;=3,"Entwicklung",IF(N1657&gt;=2,"Gefährdet","Abwanderung")))))))</f>
        <v/>
      </c>
    </row>
    <row r="1658" spans="2:15" ht="14.25" customHeight="1" x14ac:dyDescent="0.35">
      <c r="B1658" s="37" t="str">
        <f>IF(Kundendaten!C1659="","",Kundendaten!B1659)</f>
        <v/>
      </c>
      <c r="C1658" s="38" t="str">
        <f>IF(Kundendaten!C1659="","",IF(Kundendaten!C1659="","",Kundendaten!C1659))</f>
        <v/>
      </c>
      <c r="D1658" s="38" t="str">
        <f>IF(Kundendaten!C1659="","",IF(Kundendaten!D1659="","",Kundendaten!D1659))</f>
        <v/>
      </c>
      <c r="E1658" s="38" t="str">
        <f>IF(Kundendaten!C1659="","",IF(Kundendaten!E1659="","",Kundendaten!E1659))</f>
        <v/>
      </c>
      <c r="F1658" s="38" t="str">
        <f>IF(Kundendaten!C1659="","",IF(Kundendaten!F1659="","",Kundendaten!F1659))</f>
        <v/>
      </c>
      <c r="G1658" s="37" t="str">
        <f>IF(Kundendaten!C1659="","",IF(Kundendaten!G1659="","",Kundendaten!G1659))</f>
        <v/>
      </c>
      <c r="H1658" s="38" t="str">
        <f>IF(Kundendaten!C1659="","",IF(Kundendaten!H1659="","",Kundendaten!H1659))</f>
        <v/>
      </c>
      <c r="I1658" s="37" t="str">
        <f>IF(Kundendaten!C1659="","",IF(Kundendaten!I1659="","",IF(OR(UPPER(Kundendaten!I1659)="D",UPPER(Kundendaten!I1659)="DE",UPPER(Kundendaten!I1659)="DEU",UPPER(Kundendaten!I1659)="DEUTSCHLAND",UPPER(Kundendaten!I1659)="GERMANY",UPPER(Kundendaten!I1659)="GER"),"",IFERROR(UPPER(VLOOKUP(UPPER(Kundendaten!I1659),Laendercodes!$A:$B,2,FALSE())),UPPER(Kundendaten!I1659)))))</f>
        <v/>
      </c>
      <c r="J1658" s="59" t="str">
        <f>IF(Kundendaten!C1659="","",Einstellungen!$C$9-Kundendaten!J1659)</f>
        <v/>
      </c>
      <c r="K1658" s="37" t="str">
        <f>IF(Kundendaten!C1659="","",IF(J1658&lt;0,-1,IF(J1658&gt;Einstellungen!$C$11,0,IF(J1658&lt;=Einstellungen!$D$15,5,IF(J1658&lt;=Einstellungen!$D$16,4,IF(J1658&lt;=Einstellungen!$D$17,3,IF(J1658&lt;=Einstellungen!$D$18,2,1)))))))</f>
        <v/>
      </c>
      <c r="L1658" s="37" t="str">
        <f>IF(Kundendaten!C1659="","",IF(J1658&lt;0,-1,IF(J1658&gt;Einstellungen!$C$11,0,IF(Kundendaten!K1659&gt;=Einstellungen!$C$24,5,IF(Kundendaten!K1659&gt;=Einstellungen!$C$25,4,IF(Kundendaten!K1659&gt;=Einstellungen!$C$26,3,IF(Kundendaten!K1659&gt;=Einstellungen!$C$27,2,1)))))))</f>
        <v/>
      </c>
      <c r="M1658" s="37" t="str">
        <f>IF(Kundendaten!C1659="","",IF(J1658&lt;0,-1,IF(J1658&gt;Einstellungen!$C$11,0,IF(Kundendaten!L1659&gt;=Einstellungen!$C$32,5,IF(Kundendaten!L1659&gt;=Einstellungen!$C$33,4,IF(Kundendaten!L1659&gt;=Einstellungen!$C$34,3,IF(Kundendaten!L1659&gt;=Einstellungen!$C$35,2,1)))))))</f>
        <v/>
      </c>
      <c r="N1658" s="37" t="str">
        <f>IF(Kundendaten!C1659="","",IF(K1658=-1,"",IF(K1658=0,0,IF(SUM(Einstellungen!$G$15,Einstellungen!$G$24,Einstellungen!$G$32)&lt;&gt;100,"—",ROUND((K1658*Einstellungen!$G$15+L1658*Einstellungen!$G$24+M1658*Einstellungen!$G$32)/100,1)))))</f>
        <v/>
      </c>
      <c r="O1658" s="37" t="str">
        <f>IF(Kundendaten!C1659="","",IF(K1658=-1,"⚠ Datenfehler",IF(K1658=0,"Inaktiv",IF(SUM(Einstellungen!$G$15,Einstellungen!$G$24,Einstellungen!$G$32)&lt;&gt;100,"—",IF(N1658&gt;=4,"Champion",IF(N1658&gt;=3,"Entwicklung",IF(N1658&gt;=2,"Gefährdet","Abwanderung")))))))</f>
        <v/>
      </c>
    </row>
    <row r="1659" spans="2:15" ht="14.25" customHeight="1" x14ac:dyDescent="0.35">
      <c r="B1659" s="37" t="str">
        <f>IF(Kundendaten!C1660="","",Kundendaten!B1660)</f>
        <v/>
      </c>
      <c r="C1659" s="38" t="str">
        <f>IF(Kundendaten!C1660="","",IF(Kundendaten!C1660="","",Kundendaten!C1660))</f>
        <v/>
      </c>
      <c r="D1659" s="38" t="str">
        <f>IF(Kundendaten!C1660="","",IF(Kundendaten!D1660="","",Kundendaten!D1660))</f>
        <v/>
      </c>
      <c r="E1659" s="38" t="str">
        <f>IF(Kundendaten!C1660="","",IF(Kundendaten!E1660="","",Kundendaten!E1660))</f>
        <v/>
      </c>
      <c r="F1659" s="38" t="str">
        <f>IF(Kundendaten!C1660="","",IF(Kundendaten!F1660="","",Kundendaten!F1660))</f>
        <v/>
      </c>
      <c r="G1659" s="37" t="str">
        <f>IF(Kundendaten!C1660="","",IF(Kundendaten!G1660="","",Kundendaten!G1660))</f>
        <v/>
      </c>
      <c r="H1659" s="38" t="str">
        <f>IF(Kundendaten!C1660="","",IF(Kundendaten!H1660="","",Kundendaten!H1660))</f>
        <v/>
      </c>
      <c r="I1659" s="37" t="str">
        <f>IF(Kundendaten!C1660="","",IF(Kundendaten!I1660="","",IF(OR(UPPER(Kundendaten!I1660)="D",UPPER(Kundendaten!I1660)="DE",UPPER(Kundendaten!I1660)="DEU",UPPER(Kundendaten!I1660)="DEUTSCHLAND",UPPER(Kundendaten!I1660)="GERMANY",UPPER(Kundendaten!I1660)="GER"),"",IFERROR(UPPER(VLOOKUP(UPPER(Kundendaten!I1660),Laendercodes!$A:$B,2,FALSE())),UPPER(Kundendaten!I1660)))))</f>
        <v/>
      </c>
      <c r="J1659" s="59" t="str">
        <f>IF(Kundendaten!C1660="","",Einstellungen!$C$9-Kundendaten!J1660)</f>
        <v/>
      </c>
      <c r="K1659" s="37" t="str">
        <f>IF(Kundendaten!C1660="","",IF(J1659&lt;0,-1,IF(J1659&gt;Einstellungen!$C$11,0,IF(J1659&lt;=Einstellungen!$D$15,5,IF(J1659&lt;=Einstellungen!$D$16,4,IF(J1659&lt;=Einstellungen!$D$17,3,IF(J1659&lt;=Einstellungen!$D$18,2,1)))))))</f>
        <v/>
      </c>
      <c r="L1659" s="37" t="str">
        <f>IF(Kundendaten!C1660="","",IF(J1659&lt;0,-1,IF(J1659&gt;Einstellungen!$C$11,0,IF(Kundendaten!K1660&gt;=Einstellungen!$C$24,5,IF(Kundendaten!K1660&gt;=Einstellungen!$C$25,4,IF(Kundendaten!K1660&gt;=Einstellungen!$C$26,3,IF(Kundendaten!K1660&gt;=Einstellungen!$C$27,2,1)))))))</f>
        <v/>
      </c>
      <c r="M1659" s="37" t="str">
        <f>IF(Kundendaten!C1660="","",IF(J1659&lt;0,-1,IF(J1659&gt;Einstellungen!$C$11,0,IF(Kundendaten!L1660&gt;=Einstellungen!$C$32,5,IF(Kundendaten!L1660&gt;=Einstellungen!$C$33,4,IF(Kundendaten!L1660&gt;=Einstellungen!$C$34,3,IF(Kundendaten!L1660&gt;=Einstellungen!$C$35,2,1)))))))</f>
        <v/>
      </c>
      <c r="N1659" s="37" t="str">
        <f>IF(Kundendaten!C1660="","",IF(K1659=-1,"",IF(K1659=0,0,IF(SUM(Einstellungen!$G$15,Einstellungen!$G$24,Einstellungen!$G$32)&lt;&gt;100,"—",ROUND((K1659*Einstellungen!$G$15+L1659*Einstellungen!$G$24+M1659*Einstellungen!$G$32)/100,1)))))</f>
        <v/>
      </c>
      <c r="O1659" s="37" t="str">
        <f>IF(Kundendaten!C1660="","",IF(K1659=-1,"⚠ Datenfehler",IF(K1659=0,"Inaktiv",IF(SUM(Einstellungen!$G$15,Einstellungen!$G$24,Einstellungen!$G$32)&lt;&gt;100,"—",IF(N1659&gt;=4,"Champion",IF(N1659&gt;=3,"Entwicklung",IF(N1659&gt;=2,"Gefährdet","Abwanderung")))))))</f>
        <v/>
      </c>
    </row>
    <row r="1660" spans="2:15" ht="14.25" customHeight="1" x14ac:dyDescent="0.35">
      <c r="B1660" s="37" t="str">
        <f>IF(Kundendaten!C1661="","",Kundendaten!B1661)</f>
        <v/>
      </c>
      <c r="C1660" s="38" t="str">
        <f>IF(Kundendaten!C1661="","",IF(Kundendaten!C1661="","",Kundendaten!C1661))</f>
        <v/>
      </c>
      <c r="D1660" s="38" t="str">
        <f>IF(Kundendaten!C1661="","",IF(Kundendaten!D1661="","",Kundendaten!D1661))</f>
        <v/>
      </c>
      <c r="E1660" s="38" t="str">
        <f>IF(Kundendaten!C1661="","",IF(Kundendaten!E1661="","",Kundendaten!E1661))</f>
        <v/>
      </c>
      <c r="F1660" s="38" t="str">
        <f>IF(Kundendaten!C1661="","",IF(Kundendaten!F1661="","",Kundendaten!F1661))</f>
        <v/>
      </c>
      <c r="G1660" s="37" t="str">
        <f>IF(Kundendaten!C1661="","",IF(Kundendaten!G1661="","",Kundendaten!G1661))</f>
        <v/>
      </c>
      <c r="H1660" s="38" t="str">
        <f>IF(Kundendaten!C1661="","",IF(Kundendaten!H1661="","",Kundendaten!H1661))</f>
        <v/>
      </c>
      <c r="I1660" s="37" t="str">
        <f>IF(Kundendaten!C1661="","",IF(Kundendaten!I1661="","",IF(OR(UPPER(Kundendaten!I1661)="D",UPPER(Kundendaten!I1661)="DE",UPPER(Kundendaten!I1661)="DEU",UPPER(Kundendaten!I1661)="DEUTSCHLAND",UPPER(Kundendaten!I1661)="GERMANY",UPPER(Kundendaten!I1661)="GER"),"",IFERROR(UPPER(VLOOKUP(UPPER(Kundendaten!I1661),Laendercodes!$A:$B,2,FALSE())),UPPER(Kundendaten!I1661)))))</f>
        <v/>
      </c>
      <c r="J1660" s="59" t="str">
        <f>IF(Kundendaten!C1661="","",Einstellungen!$C$9-Kundendaten!J1661)</f>
        <v/>
      </c>
      <c r="K1660" s="37" t="str">
        <f>IF(Kundendaten!C1661="","",IF(J1660&lt;0,-1,IF(J1660&gt;Einstellungen!$C$11,0,IF(J1660&lt;=Einstellungen!$D$15,5,IF(J1660&lt;=Einstellungen!$D$16,4,IF(J1660&lt;=Einstellungen!$D$17,3,IF(J1660&lt;=Einstellungen!$D$18,2,1)))))))</f>
        <v/>
      </c>
      <c r="L1660" s="37" t="str">
        <f>IF(Kundendaten!C1661="","",IF(J1660&lt;0,-1,IF(J1660&gt;Einstellungen!$C$11,0,IF(Kundendaten!K1661&gt;=Einstellungen!$C$24,5,IF(Kundendaten!K1661&gt;=Einstellungen!$C$25,4,IF(Kundendaten!K1661&gt;=Einstellungen!$C$26,3,IF(Kundendaten!K1661&gt;=Einstellungen!$C$27,2,1)))))))</f>
        <v/>
      </c>
      <c r="M1660" s="37" t="str">
        <f>IF(Kundendaten!C1661="","",IF(J1660&lt;0,-1,IF(J1660&gt;Einstellungen!$C$11,0,IF(Kundendaten!L1661&gt;=Einstellungen!$C$32,5,IF(Kundendaten!L1661&gt;=Einstellungen!$C$33,4,IF(Kundendaten!L1661&gt;=Einstellungen!$C$34,3,IF(Kundendaten!L1661&gt;=Einstellungen!$C$35,2,1)))))))</f>
        <v/>
      </c>
      <c r="N1660" s="37" t="str">
        <f>IF(Kundendaten!C1661="","",IF(K1660=-1,"",IF(K1660=0,0,IF(SUM(Einstellungen!$G$15,Einstellungen!$G$24,Einstellungen!$G$32)&lt;&gt;100,"—",ROUND((K1660*Einstellungen!$G$15+L1660*Einstellungen!$G$24+M1660*Einstellungen!$G$32)/100,1)))))</f>
        <v/>
      </c>
      <c r="O1660" s="37" t="str">
        <f>IF(Kundendaten!C1661="","",IF(K1660=-1,"⚠ Datenfehler",IF(K1660=0,"Inaktiv",IF(SUM(Einstellungen!$G$15,Einstellungen!$G$24,Einstellungen!$G$32)&lt;&gt;100,"—",IF(N1660&gt;=4,"Champion",IF(N1660&gt;=3,"Entwicklung",IF(N1660&gt;=2,"Gefährdet","Abwanderung")))))))</f>
        <v/>
      </c>
    </row>
    <row r="1661" spans="2:15" ht="14.25" customHeight="1" x14ac:dyDescent="0.35">
      <c r="B1661" s="37" t="str">
        <f>IF(Kundendaten!C1662="","",Kundendaten!B1662)</f>
        <v/>
      </c>
      <c r="C1661" s="38" t="str">
        <f>IF(Kundendaten!C1662="","",IF(Kundendaten!C1662="","",Kundendaten!C1662))</f>
        <v/>
      </c>
      <c r="D1661" s="38" t="str">
        <f>IF(Kundendaten!C1662="","",IF(Kundendaten!D1662="","",Kundendaten!D1662))</f>
        <v/>
      </c>
      <c r="E1661" s="38" t="str">
        <f>IF(Kundendaten!C1662="","",IF(Kundendaten!E1662="","",Kundendaten!E1662))</f>
        <v/>
      </c>
      <c r="F1661" s="38" t="str">
        <f>IF(Kundendaten!C1662="","",IF(Kundendaten!F1662="","",Kundendaten!F1662))</f>
        <v/>
      </c>
      <c r="G1661" s="37" t="str">
        <f>IF(Kundendaten!C1662="","",IF(Kundendaten!G1662="","",Kundendaten!G1662))</f>
        <v/>
      </c>
      <c r="H1661" s="38" t="str">
        <f>IF(Kundendaten!C1662="","",IF(Kundendaten!H1662="","",Kundendaten!H1662))</f>
        <v/>
      </c>
      <c r="I1661" s="37" t="str">
        <f>IF(Kundendaten!C1662="","",IF(Kundendaten!I1662="","",IF(OR(UPPER(Kundendaten!I1662)="D",UPPER(Kundendaten!I1662)="DE",UPPER(Kundendaten!I1662)="DEU",UPPER(Kundendaten!I1662)="DEUTSCHLAND",UPPER(Kundendaten!I1662)="GERMANY",UPPER(Kundendaten!I1662)="GER"),"",IFERROR(UPPER(VLOOKUP(UPPER(Kundendaten!I1662),Laendercodes!$A:$B,2,FALSE())),UPPER(Kundendaten!I1662)))))</f>
        <v/>
      </c>
      <c r="J1661" s="59" t="str">
        <f>IF(Kundendaten!C1662="","",Einstellungen!$C$9-Kundendaten!J1662)</f>
        <v/>
      </c>
      <c r="K1661" s="37" t="str">
        <f>IF(Kundendaten!C1662="","",IF(J1661&lt;0,-1,IF(J1661&gt;Einstellungen!$C$11,0,IF(J1661&lt;=Einstellungen!$D$15,5,IF(J1661&lt;=Einstellungen!$D$16,4,IF(J1661&lt;=Einstellungen!$D$17,3,IF(J1661&lt;=Einstellungen!$D$18,2,1)))))))</f>
        <v/>
      </c>
      <c r="L1661" s="37" t="str">
        <f>IF(Kundendaten!C1662="","",IF(J1661&lt;0,-1,IF(J1661&gt;Einstellungen!$C$11,0,IF(Kundendaten!K1662&gt;=Einstellungen!$C$24,5,IF(Kundendaten!K1662&gt;=Einstellungen!$C$25,4,IF(Kundendaten!K1662&gt;=Einstellungen!$C$26,3,IF(Kundendaten!K1662&gt;=Einstellungen!$C$27,2,1)))))))</f>
        <v/>
      </c>
      <c r="M1661" s="37" t="str">
        <f>IF(Kundendaten!C1662="","",IF(J1661&lt;0,-1,IF(J1661&gt;Einstellungen!$C$11,0,IF(Kundendaten!L1662&gt;=Einstellungen!$C$32,5,IF(Kundendaten!L1662&gt;=Einstellungen!$C$33,4,IF(Kundendaten!L1662&gt;=Einstellungen!$C$34,3,IF(Kundendaten!L1662&gt;=Einstellungen!$C$35,2,1)))))))</f>
        <v/>
      </c>
      <c r="N1661" s="37" t="str">
        <f>IF(Kundendaten!C1662="","",IF(K1661=-1,"",IF(K1661=0,0,IF(SUM(Einstellungen!$G$15,Einstellungen!$G$24,Einstellungen!$G$32)&lt;&gt;100,"—",ROUND((K1661*Einstellungen!$G$15+L1661*Einstellungen!$G$24+M1661*Einstellungen!$G$32)/100,1)))))</f>
        <v/>
      </c>
      <c r="O1661" s="37" t="str">
        <f>IF(Kundendaten!C1662="","",IF(K1661=-1,"⚠ Datenfehler",IF(K1661=0,"Inaktiv",IF(SUM(Einstellungen!$G$15,Einstellungen!$G$24,Einstellungen!$G$32)&lt;&gt;100,"—",IF(N1661&gt;=4,"Champion",IF(N1661&gt;=3,"Entwicklung",IF(N1661&gt;=2,"Gefährdet","Abwanderung")))))))</f>
        <v/>
      </c>
    </row>
    <row r="1662" spans="2:15" ht="14.25" customHeight="1" x14ac:dyDescent="0.35">
      <c r="B1662" s="37" t="str">
        <f>IF(Kundendaten!C1663="","",Kundendaten!B1663)</f>
        <v/>
      </c>
      <c r="C1662" s="38" t="str">
        <f>IF(Kundendaten!C1663="","",IF(Kundendaten!C1663="","",Kundendaten!C1663))</f>
        <v/>
      </c>
      <c r="D1662" s="38" t="str">
        <f>IF(Kundendaten!C1663="","",IF(Kundendaten!D1663="","",Kundendaten!D1663))</f>
        <v/>
      </c>
      <c r="E1662" s="38" t="str">
        <f>IF(Kundendaten!C1663="","",IF(Kundendaten!E1663="","",Kundendaten!E1663))</f>
        <v/>
      </c>
      <c r="F1662" s="38" t="str">
        <f>IF(Kundendaten!C1663="","",IF(Kundendaten!F1663="","",Kundendaten!F1663))</f>
        <v/>
      </c>
      <c r="G1662" s="37" t="str">
        <f>IF(Kundendaten!C1663="","",IF(Kundendaten!G1663="","",Kundendaten!G1663))</f>
        <v/>
      </c>
      <c r="H1662" s="38" t="str">
        <f>IF(Kundendaten!C1663="","",IF(Kundendaten!H1663="","",Kundendaten!H1663))</f>
        <v/>
      </c>
      <c r="I1662" s="37" t="str">
        <f>IF(Kundendaten!C1663="","",IF(Kundendaten!I1663="","",IF(OR(UPPER(Kundendaten!I1663)="D",UPPER(Kundendaten!I1663)="DE",UPPER(Kundendaten!I1663)="DEU",UPPER(Kundendaten!I1663)="DEUTSCHLAND",UPPER(Kundendaten!I1663)="GERMANY",UPPER(Kundendaten!I1663)="GER"),"",IFERROR(UPPER(VLOOKUP(UPPER(Kundendaten!I1663),Laendercodes!$A:$B,2,FALSE())),UPPER(Kundendaten!I1663)))))</f>
        <v/>
      </c>
      <c r="J1662" s="59" t="str">
        <f>IF(Kundendaten!C1663="","",Einstellungen!$C$9-Kundendaten!J1663)</f>
        <v/>
      </c>
      <c r="K1662" s="37" t="str">
        <f>IF(Kundendaten!C1663="","",IF(J1662&lt;0,-1,IF(J1662&gt;Einstellungen!$C$11,0,IF(J1662&lt;=Einstellungen!$D$15,5,IF(J1662&lt;=Einstellungen!$D$16,4,IF(J1662&lt;=Einstellungen!$D$17,3,IF(J1662&lt;=Einstellungen!$D$18,2,1)))))))</f>
        <v/>
      </c>
      <c r="L1662" s="37" t="str">
        <f>IF(Kundendaten!C1663="","",IF(J1662&lt;0,-1,IF(J1662&gt;Einstellungen!$C$11,0,IF(Kundendaten!K1663&gt;=Einstellungen!$C$24,5,IF(Kundendaten!K1663&gt;=Einstellungen!$C$25,4,IF(Kundendaten!K1663&gt;=Einstellungen!$C$26,3,IF(Kundendaten!K1663&gt;=Einstellungen!$C$27,2,1)))))))</f>
        <v/>
      </c>
      <c r="M1662" s="37" t="str">
        <f>IF(Kundendaten!C1663="","",IF(J1662&lt;0,-1,IF(J1662&gt;Einstellungen!$C$11,0,IF(Kundendaten!L1663&gt;=Einstellungen!$C$32,5,IF(Kundendaten!L1663&gt;=Einstellungen!$C$33,4,IF(Kundendaten!L1663&gt;=Einstellungen!$C$34,3,IF(Kundendaten!L1663&gt;=Einstellungen!$C$35,2,1)))))))</f>
        <v/>
      </c>
      <c r="N1662" s="37" t="str">
        <f>IF(Kundendaten!C1663="","",IF(K1662=-1,"",IF(K1662=0,0,IF(SUM(Einstellungen!$G$15,Einstellungen!$G$24,Einstellungen!$G$32)&lt;&gt;100,"—",ROUND((K1662*Einstellungen!$G$15+L1662*Einstellungen!$G$24+M1662*Einstellungen!$G$32)/100,1)))))</f>
        <v/>
      </c>
      <c r="O1662" s="37" t="str">
        <f>IF(Kundendaten!C1663="","",IF(K1662=-1,"⚠ Datenfehler",IF(K1662=0,"Inaktiv",IF(SUM(Einstellungen!$G$15,Einstellungen!$G$24,Einstellungen!$G$32)&lt;&gt;100,"—",IF(N1662&gt;=4,"Champion",IF(N1662&gt;=3,"Entwicklung",IF(N1662&gt;=2,"Gefährdet","Abwanderung")))))))</f>
        <v/>
      </c>
    </row>
    <row r="1663" spans="2:15" ht="14.25" customHeight="1" x14ac:dyDescent="0.35">
      <c r="B1663" s="37" t="str">
        <f>IF(Kundendaten!C1664="","",Kundendaten!B1664)</f>
        <v/>
      </c>
      <c r="C1663" s="38" t="str">
        <f>IF(Kundendaten!C1664="","",IF(Kundendaten!C1664="","",Kundendaten!C1664))</f>
        <v/>
      </c>
      <c r="D1663" s="38" t="str">
        <f>IF(Kundendaten!C1664="","",IF(Kundendaten!D1664="","",Kundendaten!D1664))</f>
        <v/>
      </c>
      <c r="E1663" s="38" t="str">
        <f>IF(Kundendaten!C1664="","",IF(Kundendaten!E1664="","",Kundendaten!E1664))</f>
        <v/>
      </c>
      <c r="F1663" s="38" t="str">
        <f>IF(Kundendaten!C1664="","",IF(Kundendaten!F1664="","",Kundendaten!F1664))</f>
        <v/>
      </c>
      <c r="G1663" s="37" t="str">
        <f>IF(Kundendaten!C1664="","",IF(Kundendaten!G1664="","",Kundendaten!G1664))</f>
        <v/>
      </c>
      <c r="H1663" s="38" t="str">
        <f>IF(Kundendaten!C1664="","",IF(Kundendaten!H1664="","",Kundendaten!H1664))</f>
        <v/>
      </c>
      <c r="I1663" s="37" t="str">
        <f>IF(Kundendaten!C1664="","",IF(Kundendaten!I1664="","",IF(OR(UPPER(Kundendaten!I1664)="D",UPPER(Kundendaten!I1664)="DE",UPPER(Kundendaten!I1664)="DEU",UPPER(Kundendaten!I1664)="DEUTSCHLAND",UPPER(Kundendaten!I1664)="GERMANY",UPPER(Kundendaten!I1664)="GER"),"",IFERROR(UPPER(VLOOKUP(UPPER(Kundendaten!I1664),Laendercodes!$A:$B,2,FALSE())),UPPER(Kundendaten!I1664)))))</f>
        <v/>
      </c>
      <c r="J1663" s="59" t="str">
        <f>IF(Kundendaten!C1664="","",Einstellungen!$C$9-Kundendaten!J1664)</f>
        <v/>
      </c>
      <c r="K1663" s="37" t="str">
        <f>IF(Kundendaten!C1664="","",IF(J1663&lt;0,-1,IF(J1663&gt;Einstellungen!$C$11,0,IF(J1663&lt;=Einstellungen!$D$15,5,IF(J1663&lt;=Einstellungen!$D$16,4,IF(J1663&lt;=Einstellungen!$D$17,3,IF(J1663&lt;=Einstellungen!$D$18,2,1)))))))</f>
        <v/>
      </c>
      <c r="L1663" s="37" t="str">
        <f>IF(Kundendaten!C1664="","",IF(J1663&lt;0,-1,IF(J1663&gt;Einstellungen!$C$11,0,IF(Kundendaten!K1664&gt;=Einstellungen!$C$24,5,IF(Kundendaten!K1664&gt;=Einstellungen!$C$25,4,IF(Kundendaten!K1664&gt;=Einstellungen!$C$26,3,IF(Kundendaten!K1664&gt;=Einstellungen!$C$27,2,1)))))))</f>
        <v/>
      </c>
      <c r="M1663" s="37" t="str">
        <f>IF(Kundendaten!C1664="","",IF(J1663&lt;0,-1,IF(J1663&gt;Einstellungen!$C$11,0,IF(Kundendaten!L1664&gt;=Einstellungen!$C$32,5,IF(Kundendaten!L1664&gt;=Einstellungen!$C$33,4,IF(Kundendaten!L1664&gt;=Einstellungen!$C$34,3,IF(Kundendaten!L1664&gt;=Einstellungen!$C$35,2,1)))))))</f>
        <v/>
      </c>
      <c r="N1663" s="37" t="str">
        <f>IF(Kundendaten!C1664="","",IF(K1663=-1,"",IF(K1663=0,0,IF(SUM(Einstellungen!$G$15,Einstellungen!$G$24,Einstellungen!$G$32)&lt;&gt;100,"—",ROUND((K1663*Einstellungen!$G$15+L1663*Einstellungen!$G$24+M1663*Einstellungen!$G$32)/100,1)))))</f>
        <v/>
      </c>
      <c r="O1663" s="37" t="str">
        <f>IF(Kundendaten!C1664="","",IF(K1663=-1,"⚠ Datenfehler",IF(K1663=0,"Inaktiv",IF(SUM(Einstellungen!$G$15,Einstellungen!$G$24,Einstellungen!$G$32)&lt;&gt;100,"—",IF(N1663&gt;=4,"Champion",IF(N1663&gt;=3,"Entwicklung",IF(N1663&gt;=2,"Gefährdet","Abwanderung")))))))</f>
        <v/>
      </c>
    </row>
    <row r="1664" spans="2:15" ht="14.25" customHeight="1" x14ac:dyDescent="0.35">
      <c r="B1664" s="37" t="str">
        <f>IF(Kundendaten!C1665="","",Kundendaten!B1665)</f>
        <v/>
      </c>
      <c r="C1664" s="38" t="str">
        <f>IF(Kundendaten!C1665="","",IF(Kundendaten!C1665="","",Kundendaten!C1665))</f>
        <v/>
      </c>
      <c r="D1664" s="38" t="str">
        <f>IF(Kundendaten!C1665="","",IF(Kundendaten!D1665="","",Kundendaten!D1665))</f>
        <v/>
      </c>
      <c r="E1664" s="38" t="str">
        <f>IF(Kundendaten!C1665="","",IF(Kundendaten!E1665="","",Kundendaten!E1665))</f>
        <v/>
      </c>
      <c r="F1664" s="38" t="str">
        <f>IF(Kundendaten!C1665="","",IF(Kundendaten!F1665="","",Kundendaten!F1665))</f>
        <v/>
      </c>
      <c r="G1664" s="37" t="str">
        <f>IF(Kundendaten!C1665="","",IF(Kundendaten!G1665="","",Kundendaten!G1665))</f>
        <v/>
      </c>
      <c r="H1664" s="38" t="str">
        <f>IF(Kundendaten!C1665="","",IF(Kundendaten!H1665="","",Kundendaten!H1665))</f>
        <v/>
      </c>
      <c r="I1664" s="37" t="str">
        <f>IF(Kundendaten!C1665="","",IF(Kundendaten!I1665="","",IF(OR(UPPER(Kundendaten!I1665)="D",UPPER(Kundendaten!I1665)="DE",UPPER(Kundendaten!I1665)="DEU",UPPER(Kundendaten!I1665)="DEUTSCHLAND",UPPER(Kundendaten!I1665)="GERMANY",UPPER(Kundendaten!I1665)="GER"),"",IFERROR(UPPER(VLOOKUP(UPPER(Kundendaten!I1665),Laendercodes!$A:$B,2,FALSE())),UPPER(Kundendaten!I1665)))))</f>
        <v/>
      </c>
      <c r="J1664" s="59" t="str">
        <f>IF(Kundendaten!C1665="","",Einstellungen!$C$9-Kundendaten!J1665)</f>
        <v/>
      </c>
      <c r="K1664" s="37" t="str">
        <f>IF(Kundendaten!C1665="","",IF(J1664&lt;0,-1,IF(J1664&gt;Einstellungen!$C$11,0,IF(J1664&lt;=Einstellungen!$D$15,5,IF(J1664&lt;=Einstellungen!$D$16,4,IF(J1664&lt;=Einstellungen!$D$17,3,IF(J1664&lt;=Einstellungen!$D$18,2,1)))))))</f>
        <v/>
      </c>
      <c r="L1664" s="37" t="str">
        <f>IF(Kundendaten!C1665="","",IF(J1664&lt;0,-1,IF(J1664&gt;Einstellungen!$C$11,0,IF(Kundendaten!K1665&gt;=Einstellungen!$C$24,5,IF(Kundendaten!K1665&gt;=Einstellungen!$C$25,4,IF(Kundendaten!K1665&gt;=Einstellungen!$C$26,3,IF(Kundendaten!K1665&gt;=Einstellungen!$C$27,2,1)))))))</f>
        <v/>
      </c>
      <c r="M1664" s="37" t="str">
        <f>IF(Kundendaten!C1665="","",IF(J1664&lt;0,-1,IF(J1664&gt;Einstellungen!$C$11,0,IF(Kundendaten!L1665&gt;=Einstellungen!$C$32,5,IF(Kundendaten!L1665&gt;=Einstellungen!$C$33,4,IF(Kundendaten!L1665&gt;=Einstellungen!$C$34,3,IF(Kundendaten!L1665&gt;=Einstellungen!$C$35,2,1)))))))</f>
        <v/>
      </c>
      <c r="N1664" s="37" t="str">
        <f>IF(Kundendaten!C1665="","",IF(K1664=-1,"",IF(K1664=0,0,IF(SUM(Einstellungen!$G$15,Einstellungen!$G$24,Einstellungen!$G$32)&lt;&gt;100,"—",ROUND((K1664*Einstellungen!$G$15+L1664*Einstellungen!$G$24+M1664*Einstellungen!$G$32)/100,1)))))</f>
        <v/>
      </c>
      <c r="O1664" s="37" t="str">
        <f>IF(Kundendaten!C1665="","",IF(K1664=-1,"⚠ Datenfehler",IF(K1664=0,"Inaktiv",IF(SUM(Einstellungen!$G$15,Einstellungen!$G$24,Einstellungen!$G$32)&lt;&gt;100,"—",IF(N1664&gt;=4,"Champion",IF(N1664&gt;=3,"Entwicklung",IF(N1664&gt;=2,"Gefährdet","Abwanderung")))))))</f>
        <v/>
      </c>
    </row>
    <row r="1665" spans="2:15" ht="14.25" customHeight="1" x14ac:dyDescent="0.35">
      <c r="B1665" s="37" t="str">
        <f>IF(Kundendaten!C1666="","",Kundendaten!B1666)</f>
        <v/>
      </c>
      <c r="C1665" s="38" t="str">
        <f>IF(Kundendaten!C1666="","",IF(Kundendaten!C1666="","",Kundendaten!C1666))</f>
        <v/>
      </c>
      <c r="D1665" s="38" t="str">
        <f>IF(Kundendaten!C1666="","",IF(Kundendaten!D1666="","",Kundendaten!D1666))</f>
        <v/>
      </c>
      <c r="E1665" s="38" t="str">
        <f>IF(Kundendaten!C1666="","",IF(Kundendaten!E1666="","",Kundendaten!E1666))</f>
        <v/>
      </c>
      <c r="F1665" s="38" t="str">
        <f>IF(Kundendaten!C1666="","",IF(Kundendaten!F1666="","",Kundendaten!F1666))</f>
        <v/>
      </c>
      <c r="G1665" s="37" t="str">
        <f>IF(Kundendaten!C1666="","",IF(Kundendaten!G1666="","",Kundendaten!G1666))</f>
        <v/>
      </c>
      <c r="H1665" s="38" t="str">
        <f>IF(Kundendaten!C1666="","",IF(Kundendaten!H1666="","",Kundendaten!H1666))</f>
        <v/>
      </c>
      <c r="I1665" s="37" t="str">
        <f>IF(Kundendaten!C1666="","",IF(Kundendaten!I1666="","",IF(OR(UPPER(Kundendaten!I1666)="D",UPPER(Kundendaten!I1666)="DE",UPPER(Kundendaten!I1666)="DEU",UPPER(Kundendaten!I1666)="DEUTSCHLAND",UPPER(Kundendaten!I1666)="GERMANY",UPPER(Kundendaten!I1666)="GER"),"",IFERROR(UPPER(VLOOKUP(UPPER(Kundendaten!I1666),Laendercodes!$A:$B,2,FALSE())),UPPER(Kundendaten!I1666)))))</f>
        <v/>
      </c>
      <c r="J1665" s="59" t="str">
        <f>IF(Kundendaten!C1666="","",Einstellungen!$C$9-Kundendaten!J1666)</f>
        <v/>
      </c>
      <c r="K1665" s="37" t="str">
        <f>IF(Kundendaten!C1666="","",IF(J1665&lt;0,-1,IF(J1665&gt;Einstellungen!$C$11,0,IF(J1665&lt;=Einstellungen!$D$15,5,IF(J1665&lt;=Einstellungen!$D$16,4,IF(J1665&lt;=Einstellungen!$D$17,3,IF(J1665&lt;=Einstellungen!$D$18,2,1)))))))</f>
        <v/>
      </c>
      <c r="L1665" s="37" t="str">
        <f>IF(Kundendaten!C1666="","",IF(J1665&lt;0,-1,IF(J1665&gt;Einstellungen!$C$11,0,IF(Kundendaten!K1666&gt;=Einstellungen!$C$24,5,IF(Kundendaten!K1666&gt;=Einstellungen!$C$25,4,IF(Kundendaten!K1666&gt;=Einstellungen!$C$26,3,IF(Kundendaten!K1666&gt;=Einstellungen!$C$27,2,1)))))))</f>
        <v/>
      </c>
      <c r="M1665" s="37" t="str">
        <f>IF(Kundendaten!C1666="","",IF(J1665&lt;0,-1,IF(J1665&gt;Einstellungen!$C$11,0,IF(Kundendaten!L1666&gt;=Einstellungen!$C$32,5,IF(Kundendaten!L1666&gt;=Einstellungen!$C$33,4,IF(Kundendaten!L1666&gt;=Einstellungen!$C$34,3,IF(Kundendaten!L1666&gt;=Einstellungen!$C$35,2,1)))))))</f>
        <v/>
      </c>
      <c r="N1665" s="37" t="str">
        <f>IF(Kundendaten!C1666="","",IF(K1665=-1,"",IF(K1665=0,0,IF(SUM(Einstellungen!$G$15,Einstellungen!$G$24,Einstellungen!$G$32)&lt;&gt;100,"—",ROUND((K1665*Einstellungen!$G$15+L1665*Einstellungen!$G$24+M1665*Einstellungen!$G$32)/100,1)))))</f>
        <v/>
      </c>
      <c r="O1665" s="37" t="str">
        <f>IF(Kundendaten!C1666="","",IF(K1665=-1,"⚠ Datenfehler",IF(K1665=0,"Inaktiv",IF(SUM(Einstellungen!$G$15,Einstellungen!$G$24,Einstellungen!$G$32)&lt;&gt;100,"—",IF(N1665&gt;=4,"Champion",IF(N1665&gt;=3,"Entwicklung",IF(N1665&gt;=2,"Gefährdet","Abwanderung")))))))</f>
        <v/>
      </c>
    </row>
    <row r="1666" spans="2:15" ht="14.25" customHeight="1" x14ac:dyDescent="0.35">
      <c r="B1666" s="37" t="str">
        <f>IF(Kundendaten!C1667="","",Kundendaten!B1667)</f>
        <v/>
      </c>
      <c r="C1666" s="38" t="str">
        <f>IF(Kundendaten!C1667="","",IF(Kundendaten!C1667="","",Kundendaten!C1667))</f>
        <v/>
      </c>
      <c r="D1666" s="38" t="str">
        <f>IF(Kundendaten!C1667="","",IF(Kundendaten!D1667="","",Kundendaten!D1667))</f>
        <v/>
      </c>
      <c r="E1666" s="38" t="str">
        <f>IF(Kundendaten!C1667="","",IF(Kundendaten!E1667="","",Kundendaten!E1667))</f>
        <v/>
      </c>
      <c r="F1666" s="38" t="str">
        <f>IF(Kundendaten!C1667="","",IF(Kundendaten!F1667="","",Kundendaten!F1667))</f>
        <v/>
      </c>
      <c r="G1666" s="37" t="str">
        <f>IF(Kundendaten!C1667="","",IF(Kundendaten!G1667="","",Kundendaten!G1667))</f>
        <v/>
      </c>
      <c r="H1666" s="38" t="str">
        <f>IF(Kundendaten!C1667="","",IF(Kundendaten!H1667="","",Kundendaten!H1667))</f>
        <v/>
      </c>
      <c r="I1666" s="37" t="str">
        <f>IF(Kundendaten!C1667="","",IF(Kundendaten!I1667="","",IF(OR(UPPER(Kundendaten!I1667)="D",UPPER(Kundendaten!I1667)="DE",UPPER(Kundendaten!I1667)="DEU",UPPER(Kundendaten!I1667)="DEUTSCHLAND",UPPER(Kundendaten!I1667)="GERMANY",UPPER(Kundendaten!I1667)="GER"),"",IFERROR(UPPER(VLOOKUP(UPPER(Kundendaten!I1667),Laendercodes!$A:$B,2,FALSE())),UPPER(Kundendaten!I1667)))))</f>
        <v/>
      </c>
      <c r="J1666" s="59" t="str">
        <f>IF(Kundendaten!C1667="","",Einstellungen!$C$9-Kundendaten!J1667)</f>
        <v/>
      </c>
      <c r="K1666" s="37" t="str">
        <f>IF(Kundendaten!C1667="","",IF(J1666&lt;0,-1,IF(J1666&gt;Einstellungen!$C$11,0,IF(J1666&lt;=Einstellungen!$D$15,5,IF(J1666&lt;=Einstellungen!$D$16,4,IF(J1666&lt;=Einstellungen!$D$17,3,IF(J1666&lt;=Einstellungen!$D$18,2,1)))))))</f>
        <v/>
      </c>
      <c r="L1666" s="37" t="str">
        <f>IF(Kundendaten!C1667="","",IF(J1666&lt;0,-1,IF(J1666&gt;Einstellungen!$C$11,0,IF(Kundendaten!K1667&gt;=Einstellungen!$C$24,5,IF(Kundendaten!K1667&gt;=Einstellungen!$C$25,4,IF(Kundendaten!K1667&gt;=Einstellungen!$C$26,3,IF(Kundendaten!K1667&gt;=Einstellungen!$C$27,2,1)))))))</f>
        <v/>
      </c>
      <c r="M1666" s="37" t="str">
        <f>IF(Kundendaten!C1667="","",IF(J1666&lt;0,-1,IF(J1666&gt;Einstellungen!$C$11,0,IF(Kundendaten!L1667&gt;=Einstellungen!$C$32,5,IF(Kundendaten!L1667&gt;=Einstellungen!$C$33,4,IF(Kundendaten!L1667&gt;=Einstellungen!$C$34,3,IF(Kundendaten!L1667&gt;=Einstellungen!$C$35,2,1)))))))</f>
        <v/>
      </c>
      <c r="N1666" s="37" t="str">
        <f>IF(Kundendaten!C1667="","",IF(K1666=-1,"",IF(K1666=0,0,IF(SUM(Einstellungen!$G$15,Einstellungen!$G$24,Einstellungen!$G$32)&lt;&gt;100,"—",ROUND((K1666*Einstellungen!$G$15+L1666*Einstellungen!$G$24+M1666*Einstellungen!$G$32)/100,1)))))</f>
        <v/>
      </c>
      <c r="O1666" s="37" t="str">
        <f>IF(Kundendaten!C1667="","",IF(K1666=-1,"⚠ Datenfehler",IF(K1666=0,"Inaktiv",IF(SUM(Einstellungen!$G$15,Einstellungen!$G$24,Einstellungen!$G$32)&lt;&gt;100,"—",IF(N1666&gt;=4,"Champion",IF(N1666&gt;=3,"Entwicklung",IF(N1666&gt;=2,"Gefährdet","Abwanderung")))))))</f>
        <v/>
      </c>
    </row>
    <row r="1667" spans="2:15" ht="14.25" customHeight="1" x14ac:dyDescent="0.35">
      <c r="B1667" s="37" t="str">
        <f>IF(Kundendaten!C1668="","",Kundendaten!B1668)</f>
        <v/>
      </c>
      <c r="C1667" s="38" t="str">
        <f>IF(Kundendaten!C1668="","",IF(Kundendaten!C1668="","",Kundendaten!C1668))</f>
        <v/>
      </c>
      <c r="D1667" s="38" t="str">
        <f>IF(Kundendaten!C1668="","",IF(Kundendaten!D1668="","",Kundendaten!D1668))</f>
        <v/>
      </c>
      <c r="E1667" s="38" t="str">
        <f>IF(Kundendaten!C1668="","",IF(Kundendaten!E1668="","",Kundendaten!E1668))</f>
        <v/>
      </c>
      <c r="F1667" s="38" t="str">
        <f>IF(Kundendaten!C1668="","",IF(Kundendaten!F1668="","",Kundendaten!F1668))</f>
        <v/>
      </c>
      <c r="G1667" s="37" t="str">
        <f>IF(Kundendaten!C1668="","",IF(Kundendaten!G1668="","",Kundendaten!G1668))</f>
        <v/>
      </c>
      <c r="H1667" s="38" t="str">
        <f>IF(Kundendaten!C1668="","",IF(Kundendaten!H1668="","",Kundendaten!H1668))</f>
        <v/>
      </c>
      <c r="I1667" s="37" t="str">
        <f>IF(Kundendaten!C1668="","",IF(Kundendaten!I1668="","",IF(OR(UPPER(Kundendaten!I1668)="D",UPPER(Kundendaten!I1668)="DE",UPPER(Kundendaten!I1668)="DEU",UPPER(Kundendaten!I1668)="DEUTSCHLAND",UPPER(Kundendaten!I1668)="GERMANY",UPPER(Kundendaten!I1668)="GER"),"",IFERROR(UPPER(VLOOKUP(UPPER(Kundendaten!I1668),Laendercodes!$A:$B,2,FALSE())),UPPER(Kundendaten!I1668)))))</f>
        <v/>
      </c>
      <c r="J1667" s="59" t="str">
        <f>IF(Kundendaten!C1668="","",Einstellungen!$C$9-Kundendaten!J1668)</f>
        <v/>
      </c>
      <c r="K1667" s="37" t="str">
        <f>IF(Kundendaten!C1668="","",IF(J1667&lt;0,-1,IF(J1667&gt;Einstellungen!$C$11,0,IF(J1667&lt;=Einstellungen!$D$15,5,IF(J1667&lt;=Einstellungen!$D$16,4,IF(J1667&lt;=Einstellungen!$D$17,3,IF(J1667&lt;=Einstellungen!$D$18,2,1)))))))</f>
        <v/>
      </c>
      <c r="L1667" s="37" t="str">
        <f>IF(Kundendaten!C1668="","",IF(J1667&lt;0,-1,IF(J1667&gt;Einstellungen!$C$11,0,IF(Kundendaten!K1668&gt;=Einstellungen!$C$24,5,IF(Kundendaten!K1668&gt;=Einstellungen!$C$25,4,IF(Kundendaten!K1668&gt;=Einstellungen!$C$26,3,IF(Kundendaten!K1668&gt;=Einstellungen!$C$27,2,1)))))))</f>
        <v/>
      </c>
      <c r="M1667" s="37" t="str">
        <f>IF(Kundendaten!C1668="","",IF(J1667&lt;0,-1,IF(J1667&gt;Einstellungen!$C$11,0,IF(Kundendaten!L1668&gt;=Einstellungen!$C$32,5,IF(Kundendaten!L1668&gt;=Einstellungen!$C$33,4,IF(Kundendaten!L1668&gt;=Einstellungen!$C$34,3,IF(Kundendaten!L1668&gt;=Einstellungen!$C$35,2,1)))))))</f>
        <v/>
      </c>
      <c r="N1667" s="37" t="str">
        <f>IF(Kundendaten!C1668="","",IF(K1667=-1,"",IF(K1667=0,0,IF(SUM(Einstellungen!$G$15,Einstellungen!$G$24,Einstellungen!$G$32)&lt;&gt;100,"—",ROUND((K1667*Einstellungen!$G$15+L1667*Einstellungen!$G$24+M1667*Einstellungen!$G$32)/100,1)))))</f>
        <v/>
      </c>
      <c r="O1667" s="37" t="str">
        <f>IF(Kundendaten!C1668="","",IF(K1667=-1,"⚠ Datenfehler",IF(K1667=0,"Inaktiv",IF(SUM(Einstellungen!$G$15,Einstellungen!$G$24,Einstellungen!$G$32)&lt;&gt;100,"—",IF(N1667&gt;=4,"Champion",IF(N1667&gt;=3,"Entwicklung",IF(N1667&gt;=2,"Gefährdet","Abwanderung")))))))</f>
        <v/>
      </c>
    </row>
    <row r="1668" spans="2:15" ht="14.25" customHeight="1" x14ac:dyDescent="0.35">
      <c r="B1668" s="37" t="str">
        <f>IF(Kundendaten!C1669="","",Kundendaten!B1669)</f>
        <v/>
      </c>
      <c r="C1668" s="38" t="str">
        <f>IF(Kundendaten!C1669="","",IF(Kundendaten!C1669="","",Kundendaten!C1669))</f>
        <v/>
      </c>
      <c r="D1668" s="38" t="str">
        <f>IF(Kundendaten!C1669="","",IF(Kundendaten!D1669="","",Kundendaten!D1669))</f>
        <v/>
      </c>
      <c r="E1668" s="38" t="str">
        <f>IF(Kundendaten!C1669="","",IF(Kundendaten!E1669="","",Kundendaten!E1669))</f>
        <v/>
      </c>
      <c r="F1668" s="38" t="str">
        <f>IF(Kundendaten!C1669="","",IF(Kundendaten!F1669="","",Kundendaten!F1669))</f>
        <v/>
      </c>
      <c r="G1668" s="37" t="str">
        <f>IF(Kundendaten!C1669="","",IF(Kundendaten!G1669="","",Kundendaten!G1669))</f>
        <v/>
      </c>
      <c r="H1668" s="38" t="str">
        <f>IF(Kundendaten!C1669="","",IF(Kundendaten!H1669="","",Kundendaten!H1669))</f>
        <v/>
      </c>
      <c r="I1668" s="37" t="str">
        <f>IF(Kundendaten!C1669="","",IF(Kundendaten!I1669="","",IF(OR(UPPER(Kundendaten!I1669)="D",UPPER(Kundendaten!I1669)="DE",UPPER(Kundendaten!I1669)="DEU",UPPER(Kundendaten!I1669)="DEUTSCHLAND",UPPER(Kundendaten!I1669)="GERMANY",UPPER(Kundendaten!I1669)="GER"),"",IFERROR(UPPER(VLOOKUP(UPPER(Kundendaten!I1669),Laendercodes!$A:$B,2,FALSE())),UPPER(Kundendaten!I1669)))))</f>
        <v/>
      </c>
      <c r="J1668" s="59" t="str">
        <f>IF(Kundendaten!C1669="","",Einstellungen!$C$9-Kundendaten!J1669)</f>
        <v/>
      </c>
      <c r="K1668" s="37" t="str">
        <f>IF(Kundendaten!C1669="","",IF(J1668&lt;0,-1,IF(J1668&gt;Einstellungen!$C$11,0,IF(J1668&lt;=Einstellungen!$D$15,5,IF(J1668&lt;=Einstellungen!$D$16,4,IF(J1668&lt;=Einstellungen!$D$17,3,IF(J1668&lt;=Einstellungen!$D$18,2,1)))))))</f>
        <v/>
      </c>
      <c r="L1668" s="37" t="str">
        <f>IF(Kundendaten!C1669="","",IF(J1668&lt;0,-1,IF(J1668&gt;Einstellungen!$C$11,0,IF(Kundendaten!K1669&gt;=Einstellungen!$C$24,5,IF(Kundendaten!K1669&gt;=Einstellungen!$C$25,4,IF(Kundendaten!K1669&gt;=Einstellungen!$C$26,3,IF(Kundendaten!K1669&gt;=Einstellungen!$C$27,2,1)))))))</f>
        <v/>
      </c>
      <c r="M1668" s="37" t="str">
        <f>IF(Kundendaten!C1669="","",IF(J1668&lt;0,-1,IF(J1668&gt;Einstellungen!$C$11,0,IF(Kundendaten!L1669&gt;=Einstellungen!$C$32,5,IF(Kundendaten!L1669&gt;=Einstellungen!$C$33,4,IF(Kundendaten!L1669&gt;=Einstellungen!$C$34,3,IF(Kundendaten!L1669&gt;=Einstellungen!$C$35,2,1)))))))</f>
        <v/>
      </c>
      <c r="N1668" s="37" t="str">
        <f>IF(Kundendaten!C1669="","",IF(K1668=-1,"",IF(K1668=0,0,IF(SUM(Einstellungen!$G$15,Einstellungen!$G$24,Einstellungen!$G$32)&lt;&gt;100,"—",ROUND((K1668*Einstellungen!$G$15+L1668*Einstellungen!$G$24+M1668*Einstellungen!$G$32)/100,1)))))</f>
        <v/>
      </c>
      <c r="O1668" s="37" t="str">
        <f>IF(Kundendaten!C1669="","",IF(K1668=-1,"⚠ Datenfehler",IF(K1668=0,"Inaktiv",IF(SUM(Einstellungen!$G$15,Einstellungen!$G$24,Einstellungen!$G$32)&lt;&gt;100,"—",IF(N1668&gt;=4,"Champion",IF(N1668&gt;=3,"Entwicklung",IF(N1668&gt;=2,"Gefährdet","Abwanderung")))))))</f>
        <v/>
      </c>
    </row>
    <row r="1669" spans="2:15" ht="14.25" customHeight="1" x14ac:dyDescent="0.35">
      <c r="B1669" s="37" t="str">
        <f>IF(Kundendaten!C1670="","",Kundendaten!B1670)</f>
        <v/>
      </c>
      <c r="C1669" s="38" t="str">
        <f>IF(Kundendaten!C1670="","",IF(Kundendaten!C1670="","",Kundendaten!C1670))</f>
        <v/>
      </c>
      <c r="D1669" s="38" t="str">
        <f>IF(Kundendaten!C1670="","",IF(Kundendaten!D1670="","",Kundendaten!D1670))</f>
        <v/>
      </c>
      <c r="E1669" s="38" t="str">
        <f>IF(Kundendaten!C1670="","",IF(Kundendaten!E1670="","",Kundendaten!E1670))</f>
        <v/>
      </c>
      <c r="F1669" s="38" t="str">
        <f>IF(Kundendaten!C1670="","",IF(Kundendaten!F1670="","",Kundendaten!F1670))</f>
        <v/>
      </c>
      <c r="G1669" s="37" t="str">
        <f>IF(Kundendaten!C1670="","",IF(Kundendaten!G1670="","",Kundendaten!G1670))</f>
        <v/>
      </c>
      <c r="H1669" s="38" t="str">
        <f>IF(Kundendaten!C1670="","",IF(Kundendaten!H1670="","",Kundendaten!H1670))</f>
        <v/>
      </c>
      <c r="I1669" s="37" t="str">
        <f>IF(Kundendaten!C1670="","",IF(Kundendaten!I1670="","",IF(OR(UPPER(Kundendaten!I1670)="D",UPPER(Kundendaten!I1670)="DE",UPPER(Kundendaten!I1670)="DEU",UPPER(Kundendaten!I1670)="DEUTSCHLAND",UPPER(Kundendaten!I1670)="GERMANY",UPPER(Kundendaten!I1670)="GER"),"",IFERROR(UPPER(VLOOKUP(UPPER(Kundendaten!I1670),Laendercodes!$A:$B,2,FALSE())),UPPER(Kundendaten!I1670)))))</f>
        <v/>
      </c>
      <c r="J1669" s="59" t="str">
        <f>IF(Kundendaten!C1670="","",Einstellungen!$C$9-Kundendaten!J1670)</f>
        <v/>
      </c>
      <c r="K1669" s="37" t="str">
        <f>IF(Kundendaten!C1670="","",IF(J1669&lt;0,-1,IF(J1669&gt;Einstellungen!$C$11,0,IF(J1669&lt;=Einstellungen!$D$15,5,IF(J1669&lt;=Einstellungen!$D$16,4,IF(J1669&lt;=Einstellungen!$D$17,3,IF(J1669&lt;=Einstellungen!$D$18,2,1)))))))</f>
        <v/>
      </c>
      <c r="L1669" s="37" t="str">
        <f>IF(Kundendaten!C1670="","",IF(J1669&lt;0,-1,IF(J1669&gt;Einstellungen!$C$11,0,IF(Kundendaten!K1670&gt;=Einstellungen!$C$24,5,IF(Kundendaten!K1670&gt;=Einstellungen!$C$25,4,IF(Kundendaten!K1670&gt;=Einstellungen!$C$26,3,IF(Kundendaten!K1670&gt;=Einstellungen!$C$27,2,1)))))))</f>
        <v/>
      </c>
      <c r="M1669" s="37" t="str">
        <f>IF(Kundendaten!C1670="","",IF(J1669&lt;0,-1,IF(J1669&gt;Einstellungen!$C$11,0,IF(Kundendaten!L1670&gt;=Einstellungen!$C$32,5,IF(Kundendaten!L1670&gt;=Einstellungen!$C$33,4,IF(Kundendaten!L1670&gt;=Einstellungen!$C$34,3,IF(Kundendaten!L1670&gt;=Einstellungen!$C$35,2,1)))))))</f>
        <v/>
      </c>
      <c r="N1669" s="37" t="str">
        <f>IF(Kundendaten!C1670="","",IF(K1669=-1,"",IF(K1669=0,0,IF(SUM(Einstellungen!$G$15,Einstellungen!$G$24,Einstellungen!$G$32)&lt;&gt;100,"—",ROUND((K1669*Einstellungen!$G$15+L1669*Einstellungen!$G$24+M1669*Einstellungen!$G$32)/100,1)))))</f>
        <v/>
      </c>
      <c r="O1669" s="37" t="str">
        <f>IF(Kundendaten!C1670="","",IF(K1669=-1,"⚠ Datenfehler",IF(K1669=0,"Inaktiv",IF(SUM(Einstellungen!$G$15,Einstellungen!$G$24,Einstellungen!$G$32)&lt;&gt;100,"—",IF(N1669&gt;=4,"Champion",IF(N1669&gt;=3,"Entwicklung",IF(N1669&gt;=2,"Gefährdet","Abwanderung")))))))</f>
        <v/>
      </c>
    </row>
    <row r="1670" spans="2:15" ht="14.25" customHeight="1" x14ac:dyDescent="0.35">
      <c r="B1670" s="37" t="str">
        <f>IF(Kundendaten!C1671="","",Kundendaten!B1671)</f>
        <v/>
      </c>
      <c r="C1670" s="38" t="str">
        <f>IF(Kundendaten!C1671="","",IF(Kundendaten!C1671="","",Kundendaten!C1671))</f>
        <v/>
      </c>
      <c r="D1670" s="38" t="str">
        <f>IF(Kundendaten!C1671="","",IF(Kundendaten!D1671="","",Kundendaten!D1671))</f>
        <v/>
      </c>
      <c r="E1670" s="38" t="str">
        <f>IF(Kundendaten!C1671="","",IF(Kundendaten!E1671="","",Kundendaten!E1671))</f>
        <v/>
      </c>
      <c r="F1670" s="38" t="str">
        <f>IF(Kundendaten!C1671="","",IF(Kundendaten!F1671="","",Kundendaten!F1671))</f>
        <v/>
      </c>
      <c r="G1670" s="37" t="str">
        <f>IF(Kundendaten!C1671="","",IF(Kundendaten!G1671="","",Kundendaten!G1671))</f>
        <v/>
      </c>
      <c r="H1670" s="38" t="str">
        <f>IF(Kundendaten!C1671="","",IF(Kundendaten!H1671="","",Kundendaten!H1671))</f>
        <v/>
      </c>
      <c r="I1670" s="37" t="str">
        <f>IF(Kundendaten!C1671="","",IF(Kundendaten!I1671="","",IF(OR(UPPER(Kundendaten!I1671)="D",UPPER(Kundendaten!I1671)="DE",UPPER(Kundendaten!I1671)="DEU",UPPER(Kundendaten!I1671)="DEUTSCHLAND",UPPER(Kundendaten!I1671)="GERMANY",UPPER(Kundendaten!I1671)="GER"),"",IFERROR(UPPER(VLOOKUP(UPPER(Kundendaten!I1671),Laendercodes!$A:$B,2,FALSE())),UPPER(Kundendaten!I1671)))))</f>
        <v/>
      </c>
      <c r="J1670" s="59" t="str">
        <f>IF(Kundendaten!C1671="","",Einstellungen!$C$9-Kundendaten!J1671)</f>
        <v/>
      </c>
      <c r="K1670" s="37" t="str">
        <f>IF(Kundendaten!C1671="","",IF(J1670&lt;0,-1,IF(J1670&gt;Einstellungen!$C$11,0,IF(J1670&lt;=Einstellungen!$D$15,5,IF(J1670&lt;=Einstellungen!$D$16,4,IF(J1670&lt;=Einstellungen!$D$17,3,IF(J1670&lt;=Einstellungen!$D$18,2,1)))))))</f>
        <v/>
      </c>
      <c r="L1670" s="37" t="str">
        <f>IF(Kundendaten!C1671="","",IF(J1670&lt;0,-1,IF(J1670&gt;Einstellungen!$C$11,0,IF(Kundendaten!K1671&gt;=Einstellungen!$C$24,5,IF(Kundendaten!K1671&gt;=Einstellungen!$C$25,4,IF(Kundendaten!K1671&gt;=Einstellungen!$C$26,3,IF(Kundendaten!K1671&gt;=Einstellungen!$C$27,2,1)))))))</f>
        <v/>
      </c>
      <c r="M1670" s="37" t="str">
        <f>IF(Kundendaten!C1671="","",IF(J1670&lt;0,-1,IF(J1670&gt;Einstellungen!$C$11,0,IF(Kundendaten!L1671&gt;=Einstellungen!$C$32,5,IF(Kundendaten!L1671&gt;=Einstellungen!$C$33,4,IF(Kundendaten!L1671&gt;=Einstellungen!$C$34,3,IF(Kundendaten!L1671&gt;=Einstellungen!$C$35,2,1)))))))</f>
        <v/>
      </c>
      <c r="N1670" s="37" t="str">
        <f>IF(Kundendaten!C1671="","",IF(K1670=-1,"",IF(K1670=0,0,IF(SUM(Einstellungen!$G$15,Einstellungen!$G$24,Einstellungen!$G$32)&lt;&gt;100,"—",ROUND((K1670*Einstellungen!$G$15+L1670*Einstellungen!$G$24+M1670*Einstellungen!$G$32)/100,1)))))</f>
        <v/>
      </c>
      <c r="O1670" s="37" t="str">
        <f>IF(Kundendaten!C1671="","",IF(K1670=-1,"⚠ Datenfehler",IF(K1670=0,"Inaktiv",IF(SUM(Einstellungen!$G$15,Einstellungen!$G$24,Einstellungen!$G$32)&lt;&gt;100,"—",IF(N1670&gt;=4,"Champion",IF(N1670&gt;=3,"Entwicklung",IF(N1670&gt;=2,"Gefährdet","Abwanderung")))))))</f>
        <v/>
      </c>
    </row>
    <row r="1671" spans="2:15" ht="14.25" customHeight="1" x14ac:dyDescent="0.35">
      <c r="B1671" s="37" t="str">
        <f>IF(Kundendaten!C1672="","",Kundendaten!B1672)</f>
        <v/>
      </c>
      <c r="C1671" s="38" t="str">
        <f>IF(Kundendaten!C1672="","",IF(Kundendaten!C1672="","",Kundendaten!C1672))</f>
        <v/>
      </c>
      <c r="D1671" s="38" t="str">
        <f>IF(Kundendaten!C1672="","",IF(Kundendaten!D1672="","",Kundendaten!D1672))</f>
        <v/>
      </c>
      <c r="E1671" s="38" t="str">
        <f>IF(Kundendaten!C1672="","",IF(Kundendaten!E1672="","",Kundendaten!E1672))</f>
        <v/>
      </c>
      <c r="F1671" s="38" t="str">
        <f>IF(Kundendaten!C1672="","",IF(Kundendaten!F1672="","",Kundendaten!F1672))</f>
        <v/>
      </c>
      <c r="G1671" s="37" t="str">
        <f>IF(Kundendaten!C1672="","",IF(Kundendaten!G1672="","",Kundendaten!G1672))</f>
        <v/>
      </c>
      <c r="H1671" s="38" t="str">
        <f>IF(Kundendaten!C1672="","",IF(Kundendaten!H1672="","",Kundendaten!H1672))</f>
        <v/>
      </c>
      <c r="I1671" s="37" t="str">
        <f>IF(Kundendaten!C1672="","",IF(Kundendaten!I1672="","",IF(OR(UPPER(Kundendaten!I1672)="D",UPPER(Kundendaten!I1672)="DE",UPPER(Kundendaten!I1672)="DEU",UPPER(Kundendaten!I1672)="DEUTSCHLAND",UPPER(Kundendaten!I1672)="GERMANY",UPPER(Kundendaten!I1672)="GER"),"",IFERROR(UPPER(VLOOKUP(UPPER(Kundendaten!I1672),Laendercodes!$A:$B,2,FALSE())),UPPER(Kundendaten!I1672)))))</f>
        <v/>
      </c>
      <c r="J1671" s="59" t="str">
        <f>IF(Kundendaten!C1672="","",Einstellungen!$C$9-Kundendaten!J1672)</f>
        <v/>
      </c>
      <c r="K1671" s="37" t="str">
        <f>IF(Kundendaten!C1672="","",IF(J1671&lt;0,-1,IF(J1671&gt;Einstellungen!$C$11,0,IF(J1671&lt;=Einstellungen!$D$15,5,IF(J1671&lt;=Einstellungen!$D$16,4,IF(J1671&lt;=Einstellungen!$D$17,3,IF(J1671&lt;=Einstellungen!$D$18,2,1)))))))</f>
        <v/>
      </c>
      <c r="L1671" s="37" t="str">
        <f>IF(Kundendaten!C1672="","",IF(J1671&lt;0,-1,IF(J1671&gt;Einstellungen!$C$11,0,IF(Kundendaten!K1672&gt;=Einstellungen!$C$24,5,IF(Kundendaten!K1672&gt;=Einstellungen!$C$25,4,IF(Kundendaten!K1672&gt;=Einstellungen!$C$26,3,IF(Kundendaten!K1672&gt;=Einstellungen!$C$27,2,1)))))))</f>
        <v/>
      </c>
      <c r="M1671" s="37" t="str">
        <f>IF(Kundendaten!C1672="","",IF(J1671&lt;0,-1,IF(J1671&gt;Einstellungen!$C$11,0,IF(Kundendaten!L1672&gt;=Einstellungen!$C$32,5,IF(Kundendaten!L1672&gt;=Einstellungen!$C$33,4,IF(Kundendaten!L1672&gt;=Einstellungen!$C$34,3,IF(Kundendaten!L1672&gt;=Einstellungen!$C$35,2,1)))))))</f>
        <v/>
      </c>
      <c r="N1671" s="37" t="str">
        <f>IF(Kundendaten!C1672="","",IF(K1671=-1,"",IF(K1671=0,0,IF(SUM(Einstellungen!$G$15,Einstellungen!$G$24,Einstellungen!$G$32)&lt;&gt;100,"—",ROUND((K1671*Einstellungen!$G$15+L1671*Einstellungen!$G$24+M1671*Einstellungen!$G$32)/100,1)))))</f>
        <v/>
      </c>
      <c r="O1671" s="37" t="str">
        <f>IF(Kundendaten!C1672="","",IF(K1671=-1,"⚠ Datenfehler",IF(K1671=0,"Inaktiv",IF(SUM(Einstellungen!$G$15,Einstellungen!$G$24,Einstellungen!$G$32)&lt;&gt;100,"—",IF(N1671&gt;=4,"Champion",IF(N1671&gt;=3,"Entwicklung",IF(N1671&gt;=2,"Gefährdet","Abwanderung")))))))</f>
        <v/>
      </c>
    </row>
    <row r="1672" spans="2:15" ht="14.25" customHeight="1" x14ac:dyDescent="0.35">
      <c r="B1672" s="37" t="str">
        <f>IF(Kundendaten!C1673="","",Kundendaten!B1673)</f>
        <v/>
      </c>
      <c r="C1672" s="38" t="str">
        <f>IF(Kundendaten!C1673="","",IF(Kundendaten!C1673="","",Kundendaten!C1673))</f>
        <v/>
      </c>
      <c r="D1672" s="38" t="str">
        <f>IF(Kundendaten!C1673="","",IF(Kundendaten!D1673="","",Kundendaten!D1673))</f>
        <v/>
      </c>
      <c r="E1672" s="38" t="str">
        <f>IF(Kundendaten!C1673="","",IF(Kundendaten!E1673="","",Kundendaten!E1673))</f>
        <v/>
      </c>
      <c r="F1672" s="38" t="str">
        <f>IF(Kundendaten!C1673="","",IF(Kundendaten!F1673="","",Kundendaten!F1673))</f>
        <v/>
      </c>
      <c r="G1672" s="37" t="str">
        <f>IF(Kundendaten!C1673="","",IF(Kundendaten!G1673="","",Kundendaten!G1673))</f>
        <v/>
      </c>
      <c r="H1672" s="38" t="str">
        <f>IF(Kundendaten!C1673="","",IF(Kundendaten!H1673="","",Kundendaten!H1673))</f>
        <v/>
      </c>
      <c r="I1672" s="37" t="str">
        <f>IF(Kundendaten!C1673="","",IF(Kundendaten!I1673="","",IF(OR(UPPER(Kundendaten!I1673)="D",UPPER(Kundendaten!I1673)="DE",UPPER(Kundendaten!I1673)="DEU",UPPER(Kundendaten!I1673)="DEUTSCHLAND",UPPER(Kundendaten!I1673)="GERMANY",UPPER(Kundendaten!I1673)="GER"),"",IFERROR(UPPER(VLOOKUP(UPPER(Kundendaten!I1673),Laendercodes!$A:$B,2,FALSE())),UPPER(Kundendaten!I1673)))))</f>
        <v/>
      </c>
      <c r="J1672" s="59" t="str">
        <f>IF(Kundendaten!C1673="","",Einstellungen!$C$9-Kundendaten!J1673)</f>
        <v/>
      </c>
      <c r="K1672" s="37" t="str">
        <f>IF(Kundendaten!C1673="","",IF(J1672&lt;0,-1,IF(J1672&gt;Einstellungen!$C$11,0,IF(J1672&lt;=Einstellungen!$D$15,5,IF(J1672&lt;=Einstellungen!$D$16,4,IF(J1672&lt;=Einstellungen!$D$17,3,IF(J1672&lt;=Einstellungen!$D$18,2,1)))))))</f>
        <v/>
      </c>
      <c r="L1672" s="37" t="str">
        <f>IF(Kundendaten!C1673="","",IF(J1672&lt;0,-1,IF(J1672&gt;Einstellungen!$C$11,0,IF(Kundendaten!K1673&gt;=Einstellungen!$C$24,5,IF(Kundendaten!K1673&gt;=Einstellungen!$C$25,4,IF(Kundendaten!K1673&gt;=Einstellungen!$C$26,3,IF(Kundendaten!K1673&gt;=Einstellungen!$C$27,2,1)))))))</f>
        <v/>
      </c>
      <c r="M1672" s="37" t="str">
        <f>IF(Kundendaten!C1673="","",IF(J1672&lt;0,-1,IF(J1672&gt;Einstellungen!$C$11,0,IF(Kundendaten!L1673&gt;=Einstellungen!$C$32,5,IF(Kundendaten!L1673&gt;=Einstellungen!$C$33,4,IF(Kundendaten!L1673&gt;=Einstellungen!$C$34,3,IF(Kundendaten!L1673&gt;=Einstellungen!$C$35,2,1)))))))</f>
        <v/>
      </c>
      <c r="N1672" s="37" t="str">
        <f>IF(Kundendaten!C1673="","",IF(K1672=-1,"",IF(K1672=0,0,IF(SUM(Einstellungen!$G$15,Einstellungen!$G$24,Einstellungen!$G$32)&lt;&gt;100,"—",ROUND((K1672*Einstellungen!$G$15+L1672*Einstellungen!$G$24+M1672*Einstellungen!$G$32)/100,1)))))</f>
        <v/>
      </c>
      <c r="O1672" s="37" t="str">
        <f>IF(Kundendaten!C1673="","",IF(K1672=-1,"⚠ Datenfehler",IF(K1672=0,"Inaktiv",IF(SUM(Einstellungen!$G$15,Einstellungen!$G$24,Einstellungen!$G$32)&lt;&gt;100,"—",IF(N1672&gt;=4,"Champion",IF(N1672&gt;=3,"Entwicklung",IF(N1672&gt;=2,"Gefährdet","Abwanderung")))))))</f>
        <v/>
      </c>
    </row>
    <row r="1673" spans="2:15" ht="14.25" customHeight="1" x14ac:dyDescent="0.35">
      <c r="B1673" s="37" t="str">
        <f>IF(Kundendaten!C1674="","",Kundendaten!B1674)</f>
        <v/>
      </c>
      <c r="C1673" s="38" t="str">
        <f>IF(Kundendaten!C1674="","",IF(Kundendaten!C1674="","",Kundendaten!C1674))</f>
        <v/>
      </c>
      <c r="D1673" s="38" t="str">
        <f>IF(Kundendaten!C1674="","",IF(Kundendaten!D1674="","",Kundendaten!D1674))</f>
        <v/>
      </c>
      <c r="E1673" s="38" t="str">
        <f>IF(Kundendaten!C1674="","",IF(Kundendaten!E1674="","",Kundendaten!E1674))</f>
        <v/>
      </c>
      <c r="F1673" s="38" t="str">
        <f>IF(Kundendaten!C1674="","",IF(Kundendaten!F1674="","",Kundendaten!F1674))</f>
        <v/>
      </c>
      <c r="G1673" s="37" t="str">
        <f>IF(Kundendaten!C1674="","",IF(Kundendaten!G1674="","",Kundendaten!G1674))</f>
        <v/>
      </c>
      <c r="H1673" s="38" t="str">
        <f>IF(Kundendaten!C1674="","",IF(Kundendaten!H1674="","",Kundendaten!H1674))</f>
        <v/>
      </c>
      <c r="I1673" s="37" t="str">
        <f>IF(Kundendaten!C1674="","",IF(Kundendaten!I1674="","",IF(OR(UPPER(Kundendaten!I1674)="D",UPPER(Kundendaten!I1674)="DE",UPPER(Kundendaten!I1674)="DEU",UPPER(Kundendaten!I1674)="DEUTSCHLAND",UPPER(Kundendaten!I1674)="GERMANY",UPPER(Kundendaten!I1674)="GER"),"",IFERROR(UPPER(VLOOKUP(UPPER(Kundendaten!I1674),Laendercodes!$A:$B,2,FALSE())),UPPER(Kundendaten!I1674)))))</f>
        <v/>
      </c>
      <c r="J1673" s="59" t="str">
        <f>IF(Kundendaten!C1674="","",Einstellungen!$C$9-Kundendaten!J1674)</f>
        <v/>
      </c>
      <c r="K1673" s="37" t="str">
        <f>IF(Kundendaten!C1674="","",IF(J1673&lt;0,-1,IF(J1673&gt;Einstellungen!$C$11,0,IF(J1673&lt;=Einstellungen!$D$15,5,IF(J1673&lt;=Einstellungen!$D$16,4,IF(J1673&lt;=Einstellungen!$D$17,3,IF(J1673&lt;=Einstellungen!$D$18,2,1)))))))</f>
        <v/>
      </c>
      <c r="L1673" s="37" t="str">
        <f>IF(Kundendaten!C1674="","",IF(J1673&lt;0,-1,IF(J1673&gt;Einstellungen!$C$11,0,IF(Kundendaten!K1674&gt;=Einstellungen!$C$24,5,IF(Kundendaten!K1674&gt;=Einstellungen!$C$25,4,IF(Kundendaten!K1674&gt;=Einstellungen!$C$26,3,IF(Kundendaten!K1674&gt;=Einstellungen!$C$27,2,1)))))))</f>
        <v/>
      </c>
      <c r="M1673" s="37" t="str">
        <f>IF(Kundendaten!C1674="","",IF(J1673&lt;0,-1,IF(J1673&gt;Einstellungen!$C$11,0,IF(Kundendaten!L1674&gt;=Einstellungen!$C$32,5,IF(Kundendaten!L1674&gt;=Einstellungen!$C$33,4,IF(Kundendaten!L1674&gt;=Einstellungen!$C$34,3,IF(Kundendaten!L1674&gt;=Einstellungen!$C$35,2,1)))))))</f>
        <v/>
      </c>
      <c r="N1673" s="37" t="str">
        <f>IF(Kundendaten!C1674="","",IF(K1673=-1,"",IF(K1673=0,0,IF(SUM(Einstellungen!$G$15,Einstellungen!$G$24,Einstellungen!$G$32)&lt;&gt;100,"—",ROUND((K1673*Einstellungen!$G$15+L1673*Einstellungen!$G$24+M1673*Einstellungen!$G$32)/100,1)))))</f>
        <v/>
      </c>
      <c r="O1673" s="37" t="str">
        <f>IF(Kundendaten!C1674="","",IF(K1673=-1,"⚠ Datenfehler",IF(K1673=0,"Inaktiv",IF(SUM(Einstellungen!$G$15,Einstellungen!$G$24,Einstellungen!$G$32)&lt;&gt;100,"—",IF(N1673&gt;=4,"Champion",IF(N1673&gt;=3,"Entwicklung",IF(N1673&gt;=2,"Gefährdet","Abwanderung")))))))</f>
        <v/>
      </c>
    </row>
    <row r="1674" spans="2:15" ht="14.25" customHeight="1" x14ac:dyDescent="0.35">
      <c r="B1674" s="37" t="str">
        <f>IF(Kundendaten!C1675="","",Kundendaten!B1675)</f>
        <v/>
      </c>
      <c r="C1674" s="38" t="str">
        <f>IF(Kundendaten!C1675="","",IF(Kundendaten!C1675="","",Kundendaten!C1675))</f>
        <v/>
      </c>
      <c r="D1674" s="38" t="str">
        <f>IF(Kundendaten!C1675="","",IF(Kundendaten!D1675="","",Kundendaten!D1675))</f>
        <v/>
      </c>
      <c r="E1674" s="38" t="str">
        <f>IF(Kundendaten!C1675="","",IF(Kundendaten!E1675="","",Kundendaten!E1675))</f>
        <v/>
      </c>
      <c r="F1674" s="38" t="str">
        <f>IF(Kundendaten!C1675="","",IF(Kundendaten!F1675="","",Kundendaten!F1675))</f>
        <v/>
      </c>
      <c r="G1674" s="37" t="str">
        <f>IF(Kundendaten!C1675="","",IF(Kundendaten!G1675="","",Kundendaten!G1675))</f>
        <v/>
      </c>
      <c r="H1674" s="38" t="str">
        <f>IF(Kundendaten!C1675="","",IF(Kundendaten!H1675="","",Kundendaten!H1675))</f>
        <v/>
      </c>
      <c r="I1674" s="37" t="str">
        <f>IF(Kundendaten!C1675="","",IF(Kundendaten!I1675="","",IF(OR(UPPER(Kundendaten!I1675)="D",UPPER(Kundendaten!I1675)="DE",UPPER(Kundendaten!I1675)="DEU",UPPER(Kundendaten!I1675)="DEUTSCHLAND",UPPER(Kundendaten!I1675)="GERMANY",UPPER(Kundendaten!I1675)="GER"),"",IFERROR(UPPER(VLOOKUP(UPPER(Kundendaten!I1675),Laendercodes!$A:$B,2,FALSE())),UPPER(Kundendaten!I1675)))))</f>
        <v/>
      </c>
      <c r="J1674" s="59" t="str">
        <f>IF(Kundendaten!C1675="","",Einstellungen!$C$9-Kundendaten!J1675)</f>
        <v/>
      </c>
      <c r="K1674" s="37" t="str">
        <f>IF(Kundendaten!C1675="","",IF(J1674&lt;0,-1,IF(J1674&gt;Einstellungen!$C$11,0,IF(J1674&lt;=Einstellungen!$D$15,5,IF(J1674&lt;=Einstellungen!$D$16,4,IF(J1674&lt;=Einstellungen!$D$17,3,IF(J1674&lt;=Einstellungen!$D$18,2,1)))))))</f>
        <v/>
      </c>
      <c r="L1674" s="37" t="str">
        <f>IF(Kundendaten!C1675="","",IF(J1674&lt;0,-1,IF(J1674&gt;Einstellungen!$C$11,0,IF(Kundendaten!K1675&gt;=Einstellungen!$C$24,5,IF(Kundendaten!K1675&gt;=Einstellungen!$C$25,4,IF(Kundendaten!K1675&gt;=Einstellungen!$C$26,3,IF(Kundendaten!K1675&gt;=Einstellungen!$C$27,2,1)))))))</f>
        <v/>
      </c>
      <c r="M1674" s="37" t="str">
        <f>IF(Kundendaten!C1675="","",IF(J1674&lt;0,-1,IF(J1674&gt;Einstellungen!$C$11,0,IF(Kundendaten!L1675&gt;=Einstellungen!$C$32,5,IF(Kundendaten!L1675&gt;=Einstellungen!$C$33,4,IF(Kundendaten!L1675&gt;=Einstellungen!$C$34,3,IF(Kundendaten!L1675&gt;=Einstellungen!$C$35,2,1)))))))</f>
        <v/>
      </c>
      <c r="N1674" s="37" t="str">
        <f>IF(Kundendaten!C1675="","",IF(K1674=-1,"",IF(K1674=0,0,IF(SUM(Einstellungen!$G$15,Einstellungen!$G$24,Einstellungen!$G$32)&lt;&gt;100,"—",ROUND((K1674*Einstellungen!$G$15+L1674*Einstellungen!$G$24+M1674*Einstellungen!$G$32)/100,1)))))</f>
        <v/>
      </c>
      <c r="O1674" s="37" t="str">
        <f>IF(Kundendaten!C1675="","",IF(K1674=-1,"⚠ Datenfehler",IF(K1674=0,"Inaktiv",IF(SUM(Einstellungen!$G$15,Einstellungen!$G$24,Einstellungen!$G$32)&lt;&gt;100,"—",IF(N1674&gt;=4,"Champion",IF(N1674&gt;=3,"Entwicklung",IF(N1674&gt;=2,"Gefährdet","Abwanderung")))))))</f>
        <v/>
      </c>
    </row>
    <row r="1675" spans="2:15" ht="14.25" customHeight="1" x14ac:dyDescent="0.35">
      <c r="B1675" s="37" t="str">
        <f>IF(Kundendaten!C1676="","",Kundendaten!B1676)</f>
        <v/>
      </c>
      <c r="C1675" s="38" t="str">
        <f>IF(Kundendaten!C1676="","",IF(Kundendaten!C1676="","",Kundendaten!C1676))</f>
        <v/>
      </c>
      <c r="D1675" s="38" t="str">
        <f>IF(Kundendaten!C1676="","",IF(Kundendaten!D1676="","",Kundendaten!D1676))</f>
        <v/>
      </c>
      <c r="E1675" s="38" t="str">
        <f>IF(Kundendaten!C1676="","",IF(Kundendaten!E1676="","",Kundendaten!E1676))</f>
        <v/>
      </c>
      <c r="F1675" s="38" t="str">
        <f>IF(Kundendaten!C1676="","",IF(Kundendaten!F1676="","",Kundendaten!F1676))</f>
        <v/>
      </c>
      <c r="G1675" s="37" t="str">
        <f>IF(Kundendaten!C1676="","",IF(Kundendaten!G1676="","",Kundendaten!G1676))</f>
        <v/>
      </c>
      <c r="H1675" s="38" t="str">
        <f>IF(Kundendaten!C1676="","",IF(Kundendaten!H1676="","",Kundendaten!H1676))</f>
        <v/>
      </c>
      <c r="I1675" s="37" t="str">
        <f>IF(Kundendaten!C1676="","",IF(Kundendaten!I1676="","",IF(OR(UPPER(Kundendaten!I1676)="D",UPPER(Kundendaten!I1676)="DE",UPPER(Kundendaten!I1676)="DEU",UPPER(Kundendaten!I1676)="DEUTSCHLAND",UPPER(Kundendaten!I1676)="GERMANY",UPPER(Kundendaten!I1676)="GER"),"",IFERROR(UPPER(VLOOKUP(UPPER(Kundendaten!I1676),Laendercodes!$A:$B,2,FALSE())),UPPER(Kundendaten!I1676)))))</f>
        <v/>
      </c>
      <c r="J1675" s="59" t="str">
        <f>IF(Kundendaten!C1676="","",Einstellungen!$C$9-Kundendaten!J1676)</f>
        <v/>
      </c>
      <c r="K1675" s="37" t="str">
        <f>IF(Kundendaten!C1676="","",IF(J1675&lt;0,-1,IF(J1675&gt;Einstellungen!$C$11,0,IF(J1675&lt;=Einstellungen!$D$15,5,IF(J1675&lt;=Einstellungen!$D$16,4,IF(J1675&lt;=Einstellungen!$D$17,3,IF(J1675&lt;=Einstellungen!$D$18,2,1)))))))</f>
        <v/>
      </c>
      <c r="L1675" s="37" t="str">
        <f>IF(Kundendaten!C1676="","",IF(J1675&lt;0,-1,IF(J1675&gt;Einstellungen!$C$11,0,IF(Kundendaten!K1676&gt;=Einstellungen!$C$24,5,IF(Kundendaten!K1676&gt;=Einstellungen!$C$25,4,IF(Kundendaten!K1676&gt;=Einstellungen!$C$26,3,IF(Kundendaten!K1676&gt;=Einstellungen!$C$27,2,1)))))))</f>
        <v/>
      </c>
      <c r="M1675" s="37" t="str">
        <f>IF(Kundendaten!C1676="","",IF(J1675&lt;0,-1,IF(J1675&gt;Einstellungen!$C$11,0,IF(Kundendaten!L1676&gt;=Einstellungen!$C$32,5,IF(Kundendaten!L1676&gt;=Einstellungen!$C$33,4,IF(Kundendaten!L1676&gt;=Einstellungen!$C$34,3,IF(Kundendaten!L1676&gt;=Einstellungen!$C$35,2,1)))))))</f>
        <v/>
      </c>
      <c r="N1675" s="37" t="str">
        <f>IF(Kundendaten!C1676="","",IF(K1675=-1,"",IF(K1675=0,0,IF(SUM(Einstellungen!$G$15,Einstellungen!$G$24,Einstellungen!$G$32)&lt;&gt;100,"—",ROUND((K1675*Einstellungen!$G$15+L1675*Einstellungen!$G$24+M1675*Einstellungen!$G$32)/100,1)))))</f>
        <v/>
      </c>
      <c r="O1675" s="37" t="str">
        <f>IF(Kundendaten!C1676="","",IF(K1675=-1,"⚠ Datenfehler",IF(K1675=0,"Inaktiv",IF(SUM(Einstellungen!$G$15,Einstellungen!$G$24,Einstellungen!$G$32)&lt;&gt;100,"—",IF(N1675&gt;=4,"Champion",IF(N1675&gt;=3,"Entwicklung",IF(N1675&gt;=2,"Gefährdet","Abwanderung")))))))</f>
        <v/>
      </c>
    </row>
    <row r="1676" spans="2:15" ht="14.25" customHeight="1" x14ac:dyDescent="0.35">
      <c r="B1676" s="37" t="str">
        <f>IF(Kundendaten!C1677="","",Kundendaten!B1677)</f>
        <v/>
      </c>
      <c r="C1676" s="38" t="str">
        <f>IF(Kundendaten!C1677="","",IF(Kundendaten!C1677="","",Kundendaten!C1677))</f>
        <v/>
      </c>
      <c r="D1676" s="38" t="str">
        <f>IF(Kundendaten!C1677="","",IF(Kundendaten!D1677="","",Kundendaten!D1677))</f>
        <v/>
      </c>
      <c r="E1676" s="38" t="str">
        <f>IF(Kundendaten!C1677="","",IF(Kundendaten!E1677="","",Kundendaten!E1677))</f>
        <v/>
      </c>
      <c r="F1676" s="38" t="str">
        <f>IF(Kundendaten!C1677="","",IF(Kundendaten!F1677="","",Kundendaten!F1677))</f>
        <v/>
      </c>
      <c r="G1676" s="37" t="str">
        <f>IF(Kundendaten!C1677="","",IF(Kundendaten!G1677="","",Kundendaten!G1677))</f>
        <v/>
      </c>
      <c r="H1676" s="38" t="str">
        <f>IF(Kundendaten!C1677="","",IF(Kundendaten!H1677="","",Kundendaten!H1677))</f>
        <v/>
      </c>
      <c r="I1676" s="37" t="str">
        <f>IF(Kundendaten!C1677="","",IF(Kundendaten!I1677="","",IF(OR(UPPER(Kundendaten!I1677)="D",UPPER(Kundendaten!I1677)="DE",UPPER(Kundendaten!I1677)="DEU",UPPER(Kundendaten!I1677)="DEUTSCHLAND",UPPER(Kundendaten!I1677)="GERMANY",UPPER(Kundendaten!I1677)="GER"),"",IFERROR(UPPER(VLOOKUP(UPPER(Kundendaten!I1677),Laendercodes!$A:$B,2,FALSE())),UPPER(Kundendaten!I1677)))))</f>
        <v/>
      </c>
      <c r="J1676" s="59" t="str">
        <f>IF(Kundendaten!C1677="","",Einstellungen!$C$9-Kundendaten!J1677)</f>
        <v/>
      </c>
      <c r="K1676" s="37" t="str">
        <f>IF(Kundendaten!C1677="","",IF(J1676&lt;0,-1,IF(J1676&gt;Einstellungen!$C$11,0,IF(J1676&lt;=Einstellungen!$D$15,5,IF(J1676&lt;=Einstellungen!$D$16,4,IF(J1676&lt;=Einstellungen!$D$17,3,IF(J1676&lt;=Einstellungen!$D$18,2,1)))))))</f>
        <v/>
      </c>
      <c r="L1676" s="37" t="str">
        <f>IF(Kundendaten!C1677="","",IF(J1676&lt;0,-1,IF(J1676&gt;Einstellungen!$C$11,0,IF(Kundendaten!K1677&gt;=Einstellungen!$C$24,5,IF(Kundendaten!K1677&gt;=Einstellungen!$C$25,4,IF(Kundendaten!K1677&gt;=Einstellungen!$C$26,3,IF(Kundendaten!K1677&gt;=Einstellungen!$C$27,2,1)))))))</f>
        <v/>
      </c>
      <c r="M1676" s="37" t="str">
        <f>IF(Kundendaten!C1677="","",IF(J1676&lt;0,-1,IF(J1676&gt;Einstellungen!$C$11,0,IF(Kundendaten!L1677&gt;=Einstellungen!$C$32,5,IF(Kundendaten!L1677&gt;=Einstellungen!$C$33,4,IF(Kundendaten!L1677&gt;=Einstellungen!$C$34,3,IF(Kundendaten!L1677&gt;=Einstellungen!$C$35,2,1)))))))</f>
        <v/>
      </c>
      <c r="N1676" s="37" t="str">
        <f>IF(Kundendaten!C1677="","",IF(K1676=-1,"",IF(K1676=0,0,IF(SUM(Einstellungen!$G$15,Einstellungen!$G$24,Einstellungen!$G$32)&lt;&gt;100,"—",ROUND((K1676*Einstellungen!$G$15+L1676*Einstellungen!$G$24+M1676*Einstellungen!$G$32)/100,1)))))</f>
        <v/>
      </c>
      <c r="O1676" s="37" t="str">
        <f>IF(Kundendaten!C1677="","",IF(K1676=-1,"⚠ Datenfehler",IF(K1676=0,"Inaktiv",IF(SUM(Einstellungen!$G$15,Einstellungen!$G$24,Einstellungen!$G$32)&lt;&gt;100,"—",IF(N1676&gt;=4,"Champion",IF(N1676&gt;=3,"Entwicklung",IF(N1676&gt;=2,"Gefährdet","Abwanderung")))))))</f>
        <v/>
      </c>
    </row>
    <row r="1677" spans="2:15" ht="14.25" customHeight="1" x14ac:dyDescent="0.35">
      <c r="B1677" s="37" t="str">
        <f>IF(Kundendaten!C1678="","",Kundendaten!B1678)</f>
        <v/>
      </c>
      <c r="C1677" s="38" t="str">
        <f>IF(Kundendaten!C1678="","",IF(Kundendaten!C1678="","",Kundendaten!C1678))</f>
        <v/>
      </c>
      <c r="D1677" s="38" t="str">
        <f>IF(Kundendaten!C1678="","",IF(Kundendaten!D1678="","",Kundendaten!D1678))</f>
        <v/>
      </c>
      <c r="E1677" s="38" t="str">
        <f>IF(Kundendaten!C1678="","",IF(Kundendaten!E1678="","",Kundendaten!E1678))</f>
        <v/>
      </c>
      <c r="F1677" s="38" t="str">
        <f>IF(Kundendaten!C1678="","",IF(Kundendaten!F1678="","",Kundendaten!F1678))</f>
        <v/>
      </c>
      <c r="G1677" s="37" t="str">
        <f>IF(Kundendaten!C1678="","",IF(Kundendaten!G1678="","",Kundendaten!G1678))</f>
        <v/>
      </c>
      <c r="H1677" s="38" t="str">
        <f>IF(Kundendaten!C1678="","",IF(Kundendaten!H1678="","",Kundendaten!H1678))</f>
        <v/>
      </c>
      <c r="I1677" s="37" t="str">
        <f>IF(Kundendaten!C1678="","",IF(Kundendaten!I1678="","",IF(OR(UPPER(Kundendaten!I1678)="D",UPPER(Kundendaten!I1678)="DE",UPPER(Kundendaten!I1678)="DEU",UPPER(Kundendaten!I1678)="DEUTSCHLAND",UPPER(Kundendaten!I1678)="GERMANY",UPPER(Kundendaten!I1678)="GER"),"",IFERROR(UPPER(VLOOKUP(UPPER(Kundendaten!I1678),Laendercodes!$A:$B,2,FALSE())),UPPER(Kundendaten!I1678)))))</f>
        <v/>
      </c>
      <c r="J1677" s="59" t="str">
        <f>IF(Kundendaten!C1678="","",Einstellungen!$C$9-Kundendaten!J1678)</f>
        <v/>
      </c>
      <c r="K1677" s="37" t="str">
        <f>IF(Kundendaten!C1678="","",IF(J1677&lt;0,-1,IF(J1677&gt;Einstellungen!$C$11,0,IF(J1677&lt;=Einstellungen!$D$15,5,IF(J1677&lt;=Einstellungen!$D$16,4,IF(J1677&lt;=Einstellungen!$D$17,3,IF(J1677&lt;=Einstellungen!$D$18,2,1)))))))</f>
        <v/>
      </c>
      <c r="L1677" s="37" t="str">
        <f>IF(Kundendaten!C1678="","",IF(J1677&lt;0,-1,IF(J1677&gt;Einstellungen!$C$11,0,IF(Kundendaten!K1678&gt;=Einstellungen!$C$24,5,IF(Kundendaten!K1678&gt;=Einstellungen!$C$25,4,IF(Kundendaten!K1678&gt;=Einstellungen!$C$26,3,IF(Kundendaten!K1678&gt;=Einstellungen!$C$27,2,1)))))))</f>
        <v/>
      </c>
      <c r="M1677" s="37" t="str">
        <f>IF(Kundendaten!C1678="","",IF(J1677&lt;0,-1,IF(J1677&gt;Einstellungen!$C$11,0,IF(Kundendaten!L1678&gt;=Einstellungen!$C$32,5,IF(Kundendaten!L1678&gt;=Einstellungen!$C$33,4,IF(Kundendaten!L1678&gt;=Einstellungen!$C$34,3,IF(Kundendaten!L1678&gt;=Einstellungen!$C$35,2,1)))))))</f>
        <v/>
      </c>
      <c r="N1677" s="37" t="str">
        <f>IF(Kundendaten!C1678="","",IF(K1677=-1,"",IF(K1677=0,0,IF(SUM(Einstellungen!$G$15,Einstellungen!$G$24,Einstellungen!$G$32)&lt;&gt;100,"—",ROUND((K1677*Einstellungen!$G$15+L1677*Einstellungen!$G$24+M1677*Einstellungen!$G$32)/100,1)))))</f>
        <v/>
      </c>
      <c r="O1677" s="37" t="str">
        <f>IF(Kundendaten!C1678="","",IF(K1677=-1,"⚠ Datenfehler",IF(K1677=0,"Inaktiv",IF(SUM(Einstellungen!$G$15,Einstellungen!$G$24,Einstellungen!$G$32)&lt;&gt;100,"—",IF(N1677&gt;=4,"Champion",IF(N1677&gt;=3,"Entwicklung",IF(N1677&gt;=2,"Gefährdet","Abwanderung")))))))</f>
        <v/>
      </c>
    </row>
    <row r="1678" spans="2:15" ht="14.25" customHeight="1" x14ac:dyDescent="0.35">
      <c r="B1678" s="37" t="str">
        <f>IF(Kundendaten!C1679="","",Kundendaten!B1679)</f>
        <v/>
      </c>
      <c r="C1678" s="38" t="str">
        <f>IF(Kundendaten!C1679="","",IF(Kundendaten!C1679="","",Kundendaten!C1679))</f>
        <v/>
      </c>
      <c r="D1678" s="38" t="str">
        <f>IF(Kundendaten!C1679="","",IF(Kundendaten!D1679="","",Kundendaten!D1679))</f>
        <v/>
      </c>
      <c r="E1678" s="38" t="str">
        <f>IF(Kundendaten!C1679="","",IF(Kundendaten!E1679="","",Kundendaten!E1679))</f>
        <v/>
      </c>
      <c r="F1678" s="38" t="str">
        <f>IF(Kundendaten!C1679="","",IF(Kundendaten!F1679="","",Kundendaten!F1679))</f>
        <v/>
      </c>
      <c r="G1678" s="37" t="str">
        <f>IF(Kundendaten!C1679="","",IF(Kundendaten!G1679="","",Kundendaten!G1679))</f>
        <v/>
      </c>
      <c r="H1678" s="38" t="str">
        <f>IF(Kundendaten!C1679="","",IF(Kundendaten!H1679="","",Kundendaten!H1679))</f>
        <v/>
      </c>
      <c r="I1678" s="37" t="str">
        <f>IF(Kundendaten!C1679="","",IF(Kundendaten!I1679="","",IF(OR(UPPER(Kundendaten!I1679)="D",UPPER(Kundendaten!I1679)="DE",UPPER(Kundendaten!I1679)="DEU",UPPER(Kundendaten!I1679)="DEUTSCHLAND",UPPER(Kundendaten!I1679)="GERMANY",UPPER(Kundendaten!I1679)="GER"),"",IFERROR(UPPER(VLOOKUP(UPPER(Kundendaten!I1679),Laendercodes!$A:$B,2,FALSE())),UPPER(Kundendaten!I1679)))))</f>
        <v/>
      </c>
      <c r="J1678" s="59" t="str">
        <f>IF(Kundendaten!C1679="","",Einstellungen!$C$9-Kundendaten!J1679)</f>
        <v/>
      </c>
      <c r="K1678" s="37" t="str">
        <f>IF(Kundendaten!C1679="","",IF(J1678&lt;0,-1,IF(J1678&gt;Einstellungen!$C$11,0,IF(J1678&lt;=Einstellungen!$D$15,5,IF(J1678&lt;=Einstellungen!$D$16,4,IF(J1678&lt;=Einstellungen!$D$17,3,IF(J1678&lt;=Einstellungen!$D$18,2,1)))))))</f>
        <v/>
      </c>
      <c r="L1678" s="37" t="str">
        <f>IF(Kundendaten!C1679="","",IF(J1678&lt;0,-1,IF(J1678&gt;Einstellungen!$C$11,0,IF(Kundendaten!K1679&gt;=Einstellungen!$C$24,5,IF(Kundendaten!K1679&gt;=Einstellungen!$C$25,4,IF(Kundendaten!K1679&gt;=Einstellungen!$C$26,3,IF(Kundendaten!K1679&gt;=Einstellungen!$C$27,2,1)))))))</f>
        <v/>
      </c>
      <c r="M1678" s="37" t="str">
        <f>IF(Kundendaten!C1679="","",IF(J1678&lt;0,-1,IF(J1678&gt;Einstellungen!$C$11,0,IF(Kundendaten!L1679&gt;=Einstellungen!$C$32,5,IF(Kundendaten!L1679&gt;=Einstellungen!$C$33,4,IF(Kundendaten!L1679&gt;=Einstellungen!$C$34,3,IF(Kundendaten!L1679&gt;=Einstellungen!$C$35,2,1)))))))</f>
        <v/>
      </c>
      <c r="N1678" s="37" t="str">
        <f>IF(Kundendaten!C1679="","",IF(K1678=-1,"",IF(K1678=0,0,IF(SUM(Einstellungen!$G$15,Einstellungen!$G$24,Einstellungen!$G$32)&lt;&gt;100,"—",ROUND((K1678*Einstellungen!$G$15+L1678*Einstellungen!$G$24+M1678*Einstellungen!$G$32)/100,1)))))</f>
        <v/>
      </c>
      <c r="O1678" s="37" t="str">
        <f>IF(Kundendaten!C1679="","",IF(K1678=-1,"⚠ Datenfehler",IF(K1678=0,"Inaktiv",IF(SUM(Einstellungen!$G$15,Einstellungen!$G$24,Einstellungen!$G$32)&lt;&gt;100,"—",IF(N1678&gt;=4,"Champion",IF(N1678&gt;=3,"Entwicklung",IF(N1678&gt;=2,"Gefährdet","Abwanderung")))))))</f>
        <v/>
      </c>
    </row>
    <row r="1679" spans="2:15" ht="14.25" customHeight="1" x14ac:dyDescent="0.35">
      <c r="B1679" s="37" t="str">
        <f>IF(Kundendaten!C1680="","",Kundendaten!B1680)</f>
        <v/>
      </c>
      <c r="C1679" s="38" t="str">
        <f>IF(Kundendaten!C1680="","",IF(Kundendaten!C1680="","",Kundendaten!C1680))</f>
        <v/>
      </c>
      <c r="D1679" s="38" t="str">
        <f>IF(Kundendaten!C1680="","",IF(Kundendaten!D1680="","",Kundendaten!D1680))</f>
        <v/>
      </c>
      <c r="E1679" s="38" t="str">
        <f>IF(Kundendaten!C1680="","",IF(Kundendaten!E1680="","",Kundendaten!E1680))</f>
        <v/>
      </c>
      <c r="F1679" s="38" t="str">
        <f>IF(Kundendaten!C1680="","",IF(Kundendaten!F1680="","",Kundendaten!F1680))</f>
        <v/>
      </c>
      <c r="G1679" s="37" t="str">
        <f>IF(Kundendaten!C1680="","",IF(Kundendaten!G1680="","",Kundendaten!G1680))</f>
        <v/>
      </c>
      <c r="H1679" s="38" t="str">
        <f>IF(Kundendaten!C1680="","",IF(Kundendaten!H1680="","",Kundendaten!H1680))</f>
        <v/>
      </c>
      <c r="I1679" s="37" t="str">
        <f>IF(Kundendaten!C1680="","",IF(Kundendaten!I1680="","",IF(OR(UPPER(Kundendaten!I1680)="D",UPPER(Kundendaten!I1680)="DE",UPPER(Kundendaten!I1680)="DEU",UPPER(Kundendaten!I1680)="DEUTSCHLAND",UPPER(Kundendaten!I1680)="GERMANY",UPPER(Kundendaten!I1680)="GER"),"",IFERROR(UPPER(VLOOKUP(UPPER(Kundendaten!I1680),Laendercodes!$A:$B,2,FALSE())),UPPER(Kundendaten!I1680)))))</f>
        <v/>
      </c>
      <c r="J1679" s="59" t="str">
        <f>IF(Kundendaten!C1680="","",Einstellungen!$C$9-Kundendaten!J1680)</f>
        <v/>
      </c>
      <c r="K1679" s="37" t="str">
        <f>IF(Kundendaten!C1680="","",IF(J1679&lt;0,-1,IF(J1679&gt;Einstellungen!$C$11,0,IF(J1679&lt;=Einstellungen!$D$15,5,IF(J1679&lt;=Einstellungen!$D$16,4,IF(J1679&lt;=Einstellungen!$D$17,3,IF(J1679&lt;=Einstellungen!$D$18,2,1)))))))</f>
        <v/>
      </c>
      <c r="L1679" s="37" t="str">
        <f>IF(Kundendaten!C1680="","",IF(J1679&lt;0,-1,IF(J1679&gt;Einstellungen!$C$11,0,IF(Kundendaten!K1680&gt;=Einstellungen!$C$24,5,IF(Kundendaten!K1680&gt;=Einstellungen!$C$25,4,IF(Kundendaten!K1680&gt;=Einstellungen!$C$26,3,IF(Kundendaten!K1680&gt;=Einstellungen!$C$27,2,1)))))))</f>
        <v/>
      </c>
      <c r="M1679" s="37" t="str">
        <f>IF(Kundendaten!C1680="","",IF(J1679&lt;0,-1,IF(J1679&gt;Einstellungen!$C$11,0,IF(Kundendaten!L1680&gt;=Einstellungen!$C$32,5,IF(Kundendaten!L1680&gt;=Einstellungen!$C$33,4,IF(Kundendaten!L1680&gt;=Einstellungen!$C$34,3,IF(Kundendaten!L1680&gt;=Einstellungen!$C$35,2,1)))))))</f>
        <v/>
      </c>
      <c r="N1679" s="37" t="str">
        <f>IF(Kundendaten!C1680="","",IF(K1679=-1,"",IF(K1679=0,0,IF(SUM(Einstellungen!$G$15,Einstellungen!$G$24,Einstellungen!$G$32)&lt;&gt;100,"—",ROUND((K1679*Einstellungen!$G$15+L1679*Einstellungen!$G$24+M1679*Einstellungen!$G$32)/100,1)))))</f>
        <v/>
      </c>
      <c r="O1679" s="37" t="str">
        <f>IF(Kundendaten!C1680="","",IF(K1679=-1,"⚠ Datenfehler",IF(K1679=0,"Inaktiv",IF(SUM(Einstellungen!$G$15,Einstellungen!$G$24,Einstellungen!$G$32)&lt;&gt;100,"—",IF(N1679&gt;=4,"Champion",IF(N1679&gt;=3,"Entwicklung",IF(N1679&gt;=2,"Gefährdet","Abwanderung")))))))</f>
        <v/>
      </c>
    </row>
    <row r="1680" spans="2:15" ht="14.25" customHeight="1" x14ac:dyDescent="0.35">
      <c r="B1680" s="37" t="str">
        <f>IF(Kundendaten!C1681="","",Kundendaten!B1681)</f>
        <v/>
      </c>
      <c r="C1680" s="38" t="str">
        <f>IF(Kundendaten!C1681="","",IF(Kundendaten!C1681="","",Kundendaten!C1681))</f>
        <v/>
      </c>
      <c r="D1680" s="38" t="str">
        <f>IF(Kundendaten!C1681="","",IF(Kundendaten!D1681="","",Kundendaten!D1681))</f>
        <v/>
      </c>
      <c r="E1680" s="38" t="str">
        <f>IF(Kundendaten!C1681="","",IF(Kundendaten!E1681="","",Kundendaten!E1681))</f>
        <v/>
      </c>
      <c r="F1680" s="38" t="str">
        <f>IF(Kundendaten!C1681="","",IF(Kundendaten!F1681="","",Kundendaten!F1681))</f>
        <v/>
      </c>
      <c r="G1680" s="37" t="str">
        <f>IF(Kundendaten!C1681="","",IF(Kundendaten!G1681="","",Kundendaten!G1681))</f>
        <v/>
      </c>
      <c r="H1680" s="38" t="str">
        <f>IF(Kundendaten!C1681="","",IF(Kundendaten!H1681="","",Kundendaten!H1681))</f>
        <v/>
      </c>
      <c r="I1680" s="37" t="str">
        <f>IF(Kundendaten!C1681="","",IF(Kundendaten!I1681="","",IF(OR(UPPER(Kundendaten!I1681)="D",UPPER(Kundendaten!I1681)="DE",UPPER(Kundendaten!I1681)="DEU",UPPER(Kundendaten!I1681)="DEUTSCHLAND",UPPER(Kundendaten!I1681)="GERMANY",UPPER(Kundendaten!I1681)="GER"),"",IFERROR(UPPER(VLOOKUP(UPPER(Kundendaten!I1681),Laendercodes!$A:$B,2,FALSE())),UPPER(Kundendaten!I1681)))))</f>
        <v/>
      </c>
      <c r="J1680" s="59" t="str">
        <f>IF(Kundendaten!C1681="","",Einstellungen!$C$9-Kundendaten!J1681)</f>
        <v/>
      </c>
      <c r="K1680" s="37" t="str">
        <f>IF(Kundendaten!C1681="","",IF(J1680&lt;0,-1,IF(J1680&gt;Einstellungen!$C$11,0,IF(J1680&lt;=Einstellungen!$D$15,5,IF(J1680&lt;=Einstellungen!$D$16,4,IF(J1680&lt;=Einstellungen!$D$17,3,IF(J1680&lt;=Einstellungen!$D$18,2,1)))))))</f>
        <v/>
      </c>
      <c r="L1680" s="37" t="str">
        <f>IF(Kundendaten!C1681="","",IF(J1680&lt;0,-1,IF(J1680&gt;Einstellungen!$C$11,0,IF(Kundendaten!K1681&gt;=Einstellungen!$C$24,5,IF(Kundendaten!K1681&gt;=Einstellungen!$C$25,4,IF(Kundendaten!K1681&gt;=Einstellungen!$C$26,3,IF(Kundendaten!K1681&gt;=Einstellungen!$C$27,2,1)))))))</f>
        <v/>
      </c>
      <c r="M1680" s="37" t="str">
        <f>IF(Kundendaten!C1681="","",IF(J1680&lt;0,-1,IF(J1680&gt;Einstellungen!$C$11,0,IF(Kundendaten!L1681&gt;=Einstellungen!$C$32,5,IF(Kundendaten!L1681&gt;=Einstellungen!$C$33,4,IF(Kundendaten!L1681&gt;=Einstellungen!$C$34,3,IF(Kundendaten!L1681&gt;=Einstellungen!$C$35,2,1)))))))</f>
        <v/>
      </c>
      <c r="N1680" s="37" t="str">
        <f>IF(Kundendaten!C1681="","",IF(K1680=-1,"",IF(K1680=0,0,IF(SUM(Einstellungen!$G$15,Einstellungen!$G$24,Einstellungen!$G$32)&lt;&gt;100,"—",ROUND((K1680*Einstellungen!$G$15+L1680*Einstellungen!$G$24+M1680*Einstellungen!$G$32)/100,1)))))</f>
        <v/>
      </c>
      <c r="O1680" s="37" t="str">
        <f>IF(Kundendaten!C1681="","",IF(K1680=-1,"⚠ Datenfehler",IF(K1680=0,"Inaktiv",IF(SUM(Einstellungen!$G$15,Einstellungen!$G$24,Einstellungen!$G$32)&lt;&gt;100,"—",IF(N1680&gt;=4,"Champion",IF(N1680&gt;=3,"Entwicklung",IF(N1680&gt;=2,"Gefährdet","Abwanderung")))))))</f>
        <v/>
      </c>
    </row>
    <row r="1681" spans="2:15" ht="14.25" customHeight="1" x14ac:dyDescent="0.35">
      <c r="B1681" s="37" t="str">
        <f>IF(Kundendaten!C1682="","",Kundendaten!B1682)</f>
        <v/>
      </c>
      <c r="C1681" s="38" t="str">
        <f>IF(Kundendaten!C1682="","",IF(Kundendaten!C1682="","",Kundendaten!C1682))</f>
        <v/>
      </c>
      <c r="D1681" s="38" t="str">
        <f>IF(Kundendaten!C1682="","",IF(Kundendaten!D1682="","",Kundendaten!D1682))</f>
        <v/>
      </c>
      <c r="E1681" s="38" t="str">
        <f>IF(Kundendaten!C1682="","",IF(Kundendaten!E1682="","",Kundendaten!E1682))</f>
        <v/>
      </c>
      <c r="F1681" s="38" t="str">
        <f>IF(Kundendaten!C1682="","",IF(Kundendaten!F1682="","",Kundendaten!F1682))</f>
        <v/>
      </c>
      <c r="G1681" s="37" t="str">
        <f>IF(Kundendaten!C1682="","",IF(Kundendaten!G1682="","",Kundendaten!G1682))</f>
        <v/>
      </c>
      <c r="H1681" s="38" t="str">
        <f>IF(Kundendaten!C1682="","",IF(Kundendaten!H1682="","",Kundendaten!H1682))</f>
        <v/>
      </c>
      <c r="I1681" s="37" t="str">
        <f>IF(Kundendaten!C1682="","",IF(Kundendaten!I1682="","",IF(OR(UPPER(Kundendaten!I1682)="D",UPPER(Kundendaten!I1682)="DE",UPPER(Kundendaten!I1682)="DEU",UPPER(Kundendaten!I1682)="DEUTSCHLAND",UPPER(Kundendaten!I1682)="GERMANY",UPPER(Kundendaten!I1682)="GER"),"",IFERROR(UPPER(VLOOKUP(UPPER(Kundendaten!I1682),Laendercodes!$A:$B,2,FALSE())),UPPER(Kundendaten!I1682)))))</f>
        <v/>
      </c>
      <c r="J1681" s="59" t="str">
        <f>IF(Kundendaten!C1682="","",Einstellungen!$C$9-Kundendaten!J1682)</f>
        <v/>
      </c>
      <c r="K1681" s="37" t="str">
        <f>IF(Kundendaten!C1682="","",IF(J1681&lt;0,-1,IF(J1681&gt;Einstellungen!$C$11,0,IF(J1681&lt;=Einstellungen!$D$15,5,IF(J1681&lt;=Einstellungen!$D$16,4,IF(J1681&lt;=Einstellungen!$D$17,3,IF(J1681&lt;=Einstellungen!$D$18,2,1)))))))</f>
        <v/>
      </c>
      <c r="L1681" s="37" t="str">
        <f>IF(Kundendaten!C1682="","",IF(J1681&lt;0,-1,IF(J1681&gt;Einstellungen!$C$11,0,IF(Kundendaten!K1682&gt;=Einstellungen!$C$24,5,IF(Kundendaten!K1682&gt;=Einstellungen!$C$25,4,IF(Kundendaten!K1682&gt;=Einstellungen!$C$26,3,IF(Kundendaten!K1682&gt;=Einstellungen!$C$27,2,1)))))))</f>
        <v/>
      </c>
      <c r="M1681" s="37" t="str">
        <f>IF(Kundendaten!C1682="","",IF(J1681&lt;0,-1,IF(J1681&gt;Einstellungen!$C$11,0,IF(Kundendaten!L1682&gt;=Einstellungen!$C$32,5,IF(Kundendaten!L1682&gt;=Einstellungen!$C$33,4,IF(Kundendaten!L1682&gt;=Einstellungen!$C$34,3,IF(Kundendaten!L1682&gt;=Einstellungen!$C$35,2,1)))))))</f>
        <v/>
      </c>
      <c r="N1681" s="37" t="str">
        <f>IF(Kundendaten!C1682="","",IF(K1681=-1,"",IF(K1681=0,0,IF(SUM(Einstellungen!$G$15,Einstellungen!$G$24,Einstellungen!$G$32)&lt;&gt;100,"—",ROUND((K1681*Einstellungen!$G$15+L1681*Einstellungen!$G$24+M1681*Einstellungen!$G$32)/100,1)))))</f>
        <v/>
      </c>
      <c r="O1681" s="37" t="str">
        <f>IF(Kundendaten!C1682="","",IF(K1681=-1,"⚠ Datenfehler",IF(K1681=0,"Inaktiv",IF(SUM(Einstellungen!$G$15,Einstellungen!$G$24,Einstellungen!$G$32)&lt;&gt;100,"—",IF(N1681&gt;=4,"Champion",IF(N1681&gt;=3,"Entwicklung",IF(N1681&gt;=2,"Gefährdet","Abwanderung")))))))</f>
        <v/>
      </c>
    </row>
    <row r="1682" spans="2:15" ht="14.25" customHeight="1" x14ac:dyDescent="0.35">
      <c r="B1682" s="37" t="str">
        <f>IF(Kundendaten!C1683="","",Kundendaten!B1683)</f>
        <v/>
      </c>
      <c r="C1682" s="38" t="str">
        <f>IF(Kundendaten!C1683="","",IF(Kundendaten!C1683="","",Kundendaten!C1683))</f>
        <v/>
      </c>
      <c r="D1682" s="38" t="str">
        <f>IF(Kundendaten!C1683="","",IF(Kundendaten!D1683="","",Kundendaten!D1683))</f>
        <v/>
      </c>
      <c r="E1682" s="38" t="str">
        <f>IF(Kundendaten!C1683="","",IF(Kundendaten!E1683="","",Kundendaten!E1683))</f>
        <v/>
      </c>
      <c r="F1682" s="38" t="str">
        <f>IF(Kundendaten!C1683="","",IF(Kundendaten!F1683="","",Kundendaten!F1683))</f>
        <v/>
      </c>
      <c r="G1682" s="37" t="str">
        <f>IF(Kundendaten!C1683="","",IF(Kundendaten!G1683="","",Kundendaten!G1683))</f>
        <v/>
      </c>
      <c r="H1682" s="38" t="str">
        <f>IF(Kundendaten!C1683="","",IF(Kundendaten!H1683="","",Kundendaten!H1683))</f>
        <v/>
      </c>
      <c r="I1682" s="37" t="str">
        <f>IF(Kundendaten!C1683="","",IF(Kundendaten!I1683="","",IF(OR(UPPER(Kundendaten!I1683)="D",UPPER(Kundendaten!I1683)="DE",UPPER(Kundendaten!I1683)="DEU",UPPER(Kundendaten!I1683)="DEUTSCHLAND",UPPER(Kundendaten!I1683)="GERMANY",UPPER(Kundendaten!I1683)="GER"),"",IFERROR(UPPER(VLOOKUP(UPPER(Kundendaten!I1683),Laendercodes!$A:$B,2,FALSE())),UPPER(Kundendaten!I1683)))))</f>
        <v/>
      </c>
      <c r="J1682" s="59" t="str">
        <f>IF(Kundendaten!C1683="","",Einstellungen!$C$9-Kundendaten!J1683)</f>
        <v/>
      </c>
      <c r="K1682" s="37" t="str">
        <f>IF(Kundendaten!C1683="","",IF(J1682&lt;0,-1,IF(J1682&gt;Einstellungen!$C$11,0,IF(J1682&lt;=Einstellungen!$D$15,5,IF(J1682&lt;=Einstellungen!$D$16,4,IF(J1682&lt;=Einstellungen!$D$17,3,IF(J1682&lt;=Einstellungen!$D$18,2,1)))))))</f>
        <v/>
      </c>
      <c r="L1682" s="37" t="str">
        <f>IF(Kundendaten!C1683="","",IF(J1682&lt;0,-1,IF(J1682&gt;Einstellungen!$C$11,0,IF(Kundendaten!K1683&gt;=Einstellungen!$C$24,5,IF(Kundendaten!K1683&gt;=Einstellungen!$C$25,4,IF(Kundendaten!K1683&gt;=Einstellungen!$C$26,3,IF(Kundendaten!K1683&gt;=Einstellungen!$C$27,2,1)))))))</f>
        <v/>
      </c>
      <c r="M1682" s="37" t="str">
        <f>IF(Kundendaten!C1683="","",IF(J1682&lt;0,-1,IF(J1682&gt;Einstellungen!$C$11,0,IF(Kundendaten!L1683&gt;=Einstellungen!$C$32,5,IF(Kundendaten!L1683&gt;=Einstellungen!$C$33,4,IF(Kundendaten!L1683&gt;=Einstellungen!$C$34,3,IF(Kundendaten!L1683&gt;=Einstellungen!$C$35,2,1)))))))</f>
        <v/>
      </c>
      <c r="N1682" s="37" t="str">
        <f>IF(Kundendaten!C1683="","",IF(K1682=-1,"",IF(K1682=0,0,IF(SUM(Einstellungen!$G$15,Einstellungen!$G$24,Einstellungen!$G$32)&lt;&gt;100,"—",ROUND((K1682*Einstellungen!$G$15+L1682*Einstellungen!$G$24+M1682*Einstellungen!$G$32)/100,1)))))</f>
        <v/>
      </c>
      <c r="O1682" s="37" t="str">
        <f>IF(Kundendaten!C1683="","",IF(K1682=-1,"⚠ Datenfehler",IF(K1682=0,"Inaktiv",IF(SUM(Einstellungen!$G$15,Einstellungen!$G$24,Einstellungen!$G$32)&lt;&gt;100,"—",IF(N1682&gt;=4,"Champion",IF(N1682&gt;=3,"Entwicklung",IF(N1682&gt;=2,"Gefährdet","Abwanderung")))))))</f>
        <v/>
      </c>
    </row>
    <row r="1683" spans="2:15" ht="14.25" customHeight="1" x14ac:dyDescent="0.35">
      <c r="B1683" s="37" t="str">
        <f>IF(Kundendaten!C1684="","",Kundendaten!B1684)</f>
        <v/>
      </c>
      <c r="C1683" s="38" t="str">
        <f>IF(Kundendaten!C1684="","",IF(Kundendaten!C1684="","",Kundendaten!C1684))</f>
        <v/>
      </c>
      <c r="D1683" s="38" t="str">
        <f>IF(Kundendaten!C1684="","",IF(Kundendaten!D1684="","",Kundendaten!D1684))</f>
        <v/>
      </c>
      <c r="E1683" s="38" t="str">
        <f>IF(Kundendaten!C1684="","",IF(Kundendaten!E1684="","",Kundendaten!E1684))</f>
        <v/>
      </c>
      <c r="F1683" s="38" t="str">
        <f>IF(Kundendaten!C1684="","",IF(Kundendaten!F1684="","",Kundendaten!F1684))</f>
        <v/>
      </c>
      <c r="G1683" s="37" t="str">
        <f>IF(Kundendaten!C1684="","",IF(Kundendaten!G1684="","",Kundendaten!G1684))</f>
        <v/>
      </c>
      <c r="H1683" s="38" t="str">
        <f>IF(Kundendaten!C1684="","",IF(Kundendaten!H1684="","",Kundendaten!H1684))</f>
        <v/>
      </c>
      <c r="I1683" s="37" t="str">
        <f>IF(Kundendaten!C1684="","",IF(Kundendaten!I1684="","",IF(OR(UPPER(Kundendaten!I1684)="D",UPPER(Kundendaten!I1684)="DE",UPPER(Kundendaten!I1684)="DEU",UPPER(Kundendaten!I1684)="DEUTSCHLAND",UPPER(Kundendaten!I1684)="GERMANY",UPPER(Kundendaten!I1684)="GER"),"",IFERROR(UPPER(VLOOKUP(UPPER(Kundendaten!I1684),Laendercodes!$A:$B,2,FALSE())),UPPER(Kundendaten!I1684)))))</f>
        <v/>
      </c>
      <c r="J1683" s="59" t="str">
        <f>IF(Kundendaten!C1684="","",Einstellungen!$C$9-Kundendaten!J1684)</f>
        <v/>
      </c>
      <c r="K1683" s="37" t="str">
        <f>IF(Kundendaten!C1684="","",IF(J1683&lt;0,-1,IF(J1683&gt;Einstellungen!$C$11,0,IF(J1683&lt;=Einstellungen!$D$15,5,IF(J1683&lt;=Einstellungen!$D$16,4,IF(J1683&lt;=Einstellungen!$D$17,3,IF(J1683&lt;=Einstellungen!$D$18,2,1)))))))</f>
        <v/>
      </c>
      <c r="L1683" s="37" t="str">
        <f>IF(Kundendaten!C1684="","",IF(J1683&lt;0,-1,IF(J1683&gt;Einstellungen!$C$11,0,IF(Kundendaten!K1684&gt;=Einstellungen!$C$24,5,IF(Kundendaten!K1684&gt;=Einstellungen!$C$25,4,IF(Kundendaten!K1684&gt;=Einstellungen!$C$26,3,IF(Kundendaten!K1684&gt;=Einstellungen!$C$27,2,1)))))))</f>
        <v/>
      </c>
      <c r="M1683" s="37" t="str">
        <f>IF(Kundendaten!C1684="","",IF(J1683&lt;0,-1,IF(J1683&gt;Einstellungen!$C$11,0,IF(Kundendaten!L1684&gt;=Einstellungen!$C$32,5,IF(Kundendaten!L1684&gt;=Einstellungen!$C$33,4,IF(Kundendaten!L1684&gt;=Einstellungen!$C$34,3,IF(Kundendaten!L1684&gt;=Einstellungen!$C$35,2,1)))))))</f>
        <v/>
      </c>
      <c r="N1683" s="37" t="str">
        <f>IF(Kundendaten!C1684="","",IF(K1683=-1,"",IF(K1683=0,0,IF(SUM(Einstellungen!$G$15,Einstellungen!$G$24,Einstellungen!$G$32)&lt;&gt;100,"—",ROUND((K1683*Einstellungen!$G$15+L1683*Einstellungen!$G$24+M1683*Einstellungen!$G$32)/100,1)))))</f>
        <v/>
      </c>
      <c r="O1683" s="37" t="str">
        <f>IF(Kundendaten!C1684="","",IF(K1683=-1,"⚠ Datenfehler",IF(K1683=0,"Inaktiv",IF(SUM(Einstellungen!$G$15,Einstellungen!$G$24,Einstellungen!$G$32)&lt;&gt;100,"—",IF(N1683&gt;=4,"Champion",IF(N1683&gt;=3,"Entwicklung",IF(N1683&gt;=2,"Gefährdet","Abwanderung")))))))</f>
        <v/>
      </c>
    </row>
    <row r="1684" spans="2:15" ht="14.25" customHeight="1" x14ac:dyDescent="0.35">
      <c r="B1684" s="37" t="str">
        <f>IF(Kundendaten!C1685="","",Kundendaten!B1685)</f>
        <v/>
      </c>
      <c r="C1684" s="38" t="str">
        <f>IF(Kundendaten!C1685="","",IF(Kundendaten!C1685="","",Kundendaten!C1685))</f>
        <v/>
      </c>
      <c r="D1684" s="38" t="str">
        <f>IF(Kundendaten!C1685="","",IF(Kundendaten!D1685="","",Kundendaten!D1685))</f>
        <v/>
      </c>
      <c r="E1684" s="38" t="str">
        <f>IF(Kundendaten!C1685="","",IF(Kundendaten!E1685="","",Kundendaten!E1685))</f>
        <v/>
      </c>
      <c r="F1684" s="38" t="str">
        <f>IF(Kundendaten!C1685="","",IF(Kundendaten!F1685="","",Kundendaten!F1685))</f>
        <v/>
      </c>
      <c r="G1684" s="37" t="str">
        <f>IF(Kundendaten!C1685="","",IF(Kundendaten!G1685="","",Kundendaten!G1685))</f>
        <v/>
      </c>
      <c r="H1684" s="38" t="str">
        <f>IF(Kundendaten!C1685="","",IF(Kundendaten!H1685="","",Kundendaten!H1685))</f>
        <v/>
      </c>
      <c r="I1684" s="37" t="str">
        <f>IF(Kundendaten!C1685="","",IF(Kundendaten!I1685="","",IF(OR(UPPER(Kundendaten!I1685)="D",UPPER(Kundendaten!I1685)="DE",UPPER(Kundendaten!I1685)="DEU",UPPER(Kundendaten!I1685)="DEUTSCHLAND",UPPER(Kundendaten!I1685)="GERMANY",UPPER(Kundendaten!I1685)="GER"),"",IFERROR(UPPER(VLOOKUP(UPPER(Kundendaten!I1685),Laendercodes!$A:$B,2,FALSE())),UPPER(Kundendaten!I1685)))))</f>
        <v/>
      </c>
      <c r="J1684" s="59" t="str">
        <f>IF(Kundendaten!C1685="","",Einstellungen!$C$9-Kundendaten!J1685)</f>
        <v/>
      </c>
      <c r="K1684" s="37" t="str">
        <f>IF(Kundendaten!C1685="","",IF(J1684&lt;0,-1,IF(J1684&gt;Einstellungen!$C$11,0,IF(J1684&lt;=Einstellungen!$D$15,5,IF(J1684&lt;=Einstellungen!$D$16,4,IF(J1684&lt;=Einstellungen!$D$17,3,IF(J1684&lt;=Einstellungen!$D$18,2,1)))))))</f>
        <v/>
      </c>
      <c r="L1684" s="37" t="str">
        <f>IF(Kundendaten!C1685="","",IF(J1684&lt;0,-1,IF(J1684&gt;Einstellungen!$C$11,0,IF(Kundendaten!K1685&gt;=Einstellungen!$C$24,5,IF(Kundendaten!K1685&gt;=Einstellungen!$C$25,4,IF(Kundendaten!K1685&gt;=Einstellungen!$C$26,3,IF(Kundendaten!K1685&gt;=Einstellungen!$C$27,2,1)))))))</f>
        <v/>
      </c>
      <c r="M1684" s="37" t="str">
        <f>IF(Kundendaten!C1685="","",IF(J1684&lt;0,-1,IF(J1684&gt;Einstellungen!$C$11,0,IF(Kundendaten!L1685&gt;=Einstellungen!$C$32,5,IF(Kundendaten!L1685&gt;=Einstellungen!$C$33,4,IF(Kundendaten!L1685&gt;=Einstellungen!$C$34,3,IF(Kundendaten!L1685&gt;=Einstellungen!$C$35,2,1)))))))</f>
        <v/>
      </c>
      <c r="N1684" s="37" t="str">
        <f>IF(Kundendaten!C1685="","",IF(K1684=-1,"",IF(K1684=0,0,IF(SUM(Einstellungen!$G$15,Einstellungen!$G$24,Einstellungen!$G$32)&lt;&gt;100,"—",ROUND((K1684*Einstellungen!$G$15+L1684*Einstellungen!$G$24+M1684*Einstellungen!$G$32)/100,1)))))</f>
        <v/>
      </c>
      <c r="O1684" s="37" t="str">
        <f>IF(Kundendaten!C1685="","",IF(K1684=-1,"⚠ Datenfehler",IF(K1684=0,"Inaktiv",IF(SUM(Einstellungen!$G$15,Einstellungen!$G$24,Einstellungen!$G$32)&lt;&gt;100,"—",IF(N1684&gt;=4,"Champion",IF(N1684&gt;=3,"Entwicklung",IF(N1684&gt;=2,"Gefährdet","Abwanderung")))))))</f>
        <v/>
      </c>
    </row>
    <row r="1685" spans="2:15" ht="14.25" customHeight="1" x14ac:dyDescent="0.35">
      <c r="B1685" s="37" t="str">
        <f>IF(Kundendaten!C1686="","",Kundendaten!B1686)</f>
        <v/>
      </c>
      <c r="C1685" s="38" t="str">
        <f>IF(Kundendaten!C1686="","",IF(Kundendaten!C1686="","",Kundendaten!C1686))</f>
        <v/>
      </c>
      <c r="D1685" s="38" t="str">
        <f>IF(Kundendaten!C1686="","",IF(Kundendaten!D1686="","",Kundendaten!D1686))</f>
        <v/>
      </c>
      <c r="E1685" s="38" t="str">
        <f>IF(Kundendaten!C1686="","",IF(Kundendaten!E1686="","",Kundendaten!E1686))</f>
        <v/>
      </c>
      <c r="F1685" s="38" t="str">
        <f>IF(Kundendaten!C1686="","",IF(Kundendaten!F1686="","",Kundendaten!F1686))</f>
        <v/>
      </c>
      <c r="G1685" s="37" t="str">
        <f>IF(Kundendaten!C1686="","",IF(Kundendaten!G1686="","",Kundendaten!G1686))</f>
        <v/>
      </c>
      <c r="H1685" s="38" t="str">
        <f>IF(Kundendaten!C1686="","",IF(Kundendaten!H1686="","",Kundendaten!H1686))</f>
        <v/>
      </c>
      <c r="I1685" s="37" t="str">
        <f>IF(Kundendaten!C1686="","",IF(Kundendaten!I1686="","",IF(OR(UPPER(Kundendaten!I1686)="D",UPPER(Kundendaten!I1686)="DE",UPPER(Kundendaten!I1686)="DEU",UPPER(Kundendaten!I1686)="DEUTSCHLAND",UPPER(Kundendaten!I1686)="GERMANY",UPPER(Kundendaten!I1686)="GER"),"",IFERROR(UPPER(VLOOKUP(UPPER(Kundendaten!I1686),Laendercodes!$A:$B,2,FALSE())),UPPER(Kundendaten!I1686)))))</f>
        <v/>
      </c>
      <c r="J1685" s="59" t="str">
        <f>IF(Kundendaten!C1686="","",Einstellungen!$C$9-Kundendaten!J1686)</f>
        <v/>
      </c>
      <c r="K1685" s="37" t="str">
        <f>IF(Kundendaten!C1686="","",IF(J1685&lt;0,-1,IF(J1685&gt;Einstellungen!$C$11,0,IF(J1685&lt;=Einstellungen!$D$15,5,IF(J1685&lt;=Einstellungen!$D$16,4,IF(J1685&lt;=Einstellungen!$D$17,3,IF(J1685&lt;=Einstellungen!$D$18,2,1)))))))</f>
        <v/>
      </c>
      <c r="L1685" s="37" t="str">
        <f>IF(Kundendaten!C1686="","",IF(J1685&lt;0,-1,IF(J1685&gt;Einstellungen!$C$11,0,IF(Kundendaten!K1686&gt;=Einstellungen!$C$24,5,IF(Kundendaten!K1686&gt;=Einstellungen!$C$25,4,IF(Kundendaten!K1686&gt;=Einstellungen!$C$26,3,IF(Kundendaten!K1686&gt;=Einstellungen!$C$27,2,1)))))))</f>
        <v/>
      </c>
      <c r="M1685" s="37" t="str">
        <f>IF(Kundendaten!C1686="","",IF(J1685&lt;0,-1,IF(J1685&gt;Einstellungen!$C$11,0,IF(Kundendaten!L1686&gt;=Einstellungen!$C$32,5,IF(Kundendaten!L1686&gt;=Einstellungen!$C$33,4,IF(Kundendaten!L1686&gt;=Einstellungen!$C$34,3,IF(Kundendaten!L1686&gt;=Einstellungen!$C$35,2,1)))))))</f>
        <v/>
      </c>
      <c r="N1685" s="37" t="str">
        <f>IF(Kundendaten!C1686="","",IF(K1685=-1,"",IF(K1685=0,0,IF(SUM(Einstellungen!$G$15,Einstellungen!$G$24,Einstellungen!$G$32)&lt;&gt;100,"—",ROUND((K1685*Einstellungen!$G$15+L1685*Einstellungen!$G$24+M1685*Einstellungen!$G$32)/100,1)))))</f>
        <v/>
      </c>
      <c r="O1685" s="37" t="str">
        <f>IF(Kundendaten!C1686="","",IF(K1685=-1,"⚠ Datenfehler",IF(K1685=0,"Inaktiv",IF(SUM(Einstellungen!$G$15,Einstellungen!$G$24,Einstellungen!$G$32)&lt;&gt;100,"—",IF(N1685&gt;=4,"Champion",IF(N1685&gt;=3,"Entwicklung",IF(N1685&gt;=2,"Gefährdet","Abwanderung")))))))</f>
        <v/>
      </c>
    </row>
    <row r="1686" spans="2:15" ht="14.25" customHeight="1" x14ac:dyDescent="0.35">
      <c r="B1686" s="37" t="str">
        <f>IF(Kundendaten!C1687="","",Kundendaten!B1687)</f>
        <v/>
      </c>
      <c r="C1686" s="38" t="str">
        <f>IF(Kundendaten!C1687="","",IF(Kundendaten!C1687="","",Kundendaten!C1687))</f>
        <v/>
      </c>
      <c r="D1686" s="38" t="str">
        <f>IF(Kundendaten!C1687="","",IF(Kundendaten!D1687="","",Kundendaten!D1687))</f>
        <v/>
      </c>
      <c r="E1686" s="38" t="str">
        <f>IF(Kundendaten!C1687="","",IF(Kundendaten!E1687="","",Kundendaten!E1687))</f>
        <v/>
      </c>
      <c r="F1686" s="38" t="str">
        <f>IF(Kundendaten!C1687="","",IF(Kundendaten!F1687="","",Kundendaten!F1687))</f>
        <v/>
      </c>
      <c r="G1686" s="37" t="str">
        <f>IF(Kundendaten!C1687="","",IF(Kundendaten!G1687="","",Kundendaten!G1687))</f>
        <v/>
      </c>
      <c r="H1686" s="38" t="str">
        <f>IF(Kundendaten!C1687="","",IF(Kundendaten!H1687="","",Kundendaten!H1687))</f>
        <v/>
      </c>
      <c r="I1686" s="37" t="str">
        <f>IF(Kundendaten!C1687="","",IF(Kundendaten!I1687="","",IF(OR(UPPER(Kundendaten!I1687)="D",UPPER(Kundendaten!I1687)="DE",UPPER(Kundendaten!I1687)="DEU",UPPER(Kundendaten!I1687)="DEUTSCHLAND",UPPER(Kundendaten!I1687)="GERMANY",UPPER(Kundendaten!I1687)="GER"),"",IFERROR(UPPER(VLOOKUP(UPPER(Kundendaten!I1687),Laendercodes!$A:$B,2,FALSE())),UPPER(Kundendaten!I1687)))))</f>
        <v/>
      </c>
      <c r="J1686" s="59" t="str">
        <f>IF(Kundendaten!C1687="","",Einstellungen!$C$9-Kundendaten!J1687)</f>
        <v/>
      </c>
      <c r="K1686" s="37" t="str">
        <f>IF(Kundendaten!C1687="","",IF(J1686&lt;0,-1,IF(J1686&gt;Einstellungen!$C$11,0,IF(J1686&lt;=Einstellungen!$D$15,5,IF(J1686&lt;=Einstellungen!$D$16,4,IF(J1686&lt;=Einstellungen!$D$17,3,IF(J1686&lt;=Einstellungen!$D$18,2,1)))))))</f>
        <v/>
      </c>
      <c r="L1686" s="37" t="str">
        <f>IF(Kundendaten!C1687="","",IF(J1686&lt;0,-1,IF(J1686&gt;Einstellungen!$C$11,0,IF(Kundendaten!K1687&gt;=Einstellungen!$C$24,5,IF(Kundendaten!K1687&gt;=Einstellungen!$C$25,4,IF(Kundendaten!K1687&gt;=Einstellungen!$C$26,3,IF(Kundendaten!K1687&gt;=Einstellungen!$C$27,2,1)))))))</f>
        <v/>
      </c>
      <c r="M1686" s="37" t="str">
        <f>IF(Kundendaten!C1687="","",IF(J1686&lt;0,-1,IF(J1686&gt;Einstellungen!$C$11,0,IF(Kundendaten!L1687&gt;=Einstellungen!$C$32,5,IF(Kundendaten!L1687&gt;=Einstellungen!$C$33,4,IF(Kundendaten!L1687&gt;=Einstellungen!$C$34,3,IF(Kundendaten!L1687&gt;=Einstellungen!$C$35,2,1)))))))</f>
        <v/>
      </c>
      <c r="N1686" s="37" t="str">
        <f>IF(Kundendaten!C1687="","",IF(K1686=-1,"",IF(K1686=0,0,IF(SUM(Einstellungen!$G$15,Einstellungen!$G$24,Einstellungen!$G$32)&lt;&gt;100,"—",ROUND((K1686*Einstellungen!$G$15+L1686*Einstellungen!$G$24+M1686*Einstellungen!$G$32)/100,1)))))</f>
        <v/>
      </c>
      <c r="O1686" s="37" t="str">
        <f>IF(Kundendaten!C1687="","",IF(K1686=-1,"⚠ Datenfehler",IF(K1686=0,"Inaktiv",IF(SUM(Einstellungen!$G$15,Einstellungen!$G$24,Einstellungen!$G$32)&lt;&gt;100,"—",IF(N1686&gt;=4,"Champion",IF(N1686&gt;=3,"Entwicklung",IF(N1686&gt;=2,"Gefährdet","Abwanderung")))))))</f>
        <v/>
      </c>
    </row>
    <row r="1687" spans="2:15" ht="14.25" customHeight="1" x14ac:dyDescent="0.35">
      <c r="B1687" s="37" t="str">
        <f>IF(Kundendaten!C1688="","",Kundendaten!B1688)</f>
        <v/>
      </c>
      <c r="C1687" s="38" t="str">
        <f>IF(Kundendaten!C1688="","",IF(Kundendaten!C1688="","",Kundendaten!C1688))</f>
        <v/>
      </c>
      <c r="D1687" s="38" t="str">
        <f>IF(Kundendaten!C1688="","",IF(Kundendaten!D1688="","",Kundendaten!D1688))</f>
        <v/>
      </c>
      <c r="E1687" s="38" t="str">
        <f>IF(Kundendaten!C1688="","",IF(Kundendaten!E1688="","",Kundendaten!E1688))</f>
        <v/>
      </c>
      <c r="F1687" s="38" t="str">
        <f>IF(Kundendaten!C1688="","",IF(Kundendaten!F1688="","",Kundendaten!F1688))</f>
        <v/>
      </c>
      <c r="G1687" s="37" t="str">
        <f>IF(Kundendaten!C1688="","",IF(Kundendaten!G1688="","",Kundendaten!G1688))</f>
        <v/>
      </c>
      <c r="H1687" s="38" t="str">
        <f>IF(Kundendaten!C1688="","",IF(Kundendaten!H1688="","",Kundendaten!H1688))</f>
        <v/>
      </c>
      <c r="I1687" s="37" t="str">
        <f>IF(Kundendaten!C1688="","",IF(Kundendaten!I1688="","",IF(OR(UPPER(Kundendaten!I1688)="D",UPPER(Kundendaten!I1688)="DE",UPPER(Kundendaten!I1688)="DEU",UPPER(Kundendaten!I1688)="DEUTSCHLAND",UPPER(Kundendaten!I1688)="GERMANY",UPPER(Kundendaten!I1688)="GER"),"",IFERROR(UPPER(VLOOKUP(UPPER(Kundendaten!I1688),Laendercodes!$A:$B,2,FALSE())),UPPER(Kundendaten!I1688)))))</f>
        <v/>
      </c>
      <c r="J1687" s="59" t="str">
        <f>IF(Kundendaten!C1688="","",Einstellungen!$C$9-Kundendaten!J1688)</f>
        <v/>
      </c>
      <c r="K1687" s="37" t="str">
        <f>IF(Kundendaten!C1688="","",IF(J1687&lt;0,-1,IF(J1687&gt;Einstellungen!$C$11,0,IF(J1687&lt;=Einstellungen!$D$15,5,IF(J1687&lt;=Einstellungen!$D$16,4,IF(J1687&lt;=Einstellungen!$D$17,3,IF(J1687&lt;=Einstellungen!$D$18,2,1)))))))</f>
        <v/>
      </c>
      <c r="L1687" s="37" t="str">
        <f>IF(Kundendaten!C1688="","",IF(J1687&lt;0,-1,IF(J1687&gt;Einstellungen!$C$11,0,IF(Kundendaten!K1688&gt;=Einstellungen!$C$24,5,IF(Kundendaten!K1688&gt;=Einstellungen!$C$25,4,IF(Kundendaten!K1688&gt;=Einstellungen!$C$26,3,IF(Kundendaten!K1688&gt;=Einstellungen!$C$27,2,1)))))))</f>
        <v/>
      </c>
      <c r="M1687" s="37" t="str">
        <f>IF(Kundendaten!C1688="","",IF(J1687&lt;0,-1,IF(J1687&gt;Einstellungen!$C$11,0,IF(Kundendaten!L1688&gt;=Einstellungen!$C$32,5,IF(Kundendaten!L1688&gt;=Einstellungen!$C$33,4,IF(Kundendaten!L1688&gt;=Einstellungen!$C$34,3,IF(Kundendaten!L1688&gt;=Einstellungen!$C$35,2,1)))))))</f>
        <v/>
      </c>
      <c r="N1687" s="37" t="str">
        <f>IF(Kundendaten!C1688="","",IF(K1687=-1,"",IF(K1687=0,0,IF(SUM(Einstellungen!$G$15,Einstellungen!$G$24,Einstellungen!$G$32)&lt;&gt;100,"—",ROUND((K1687*Einstellungen!$G$15+L1687*Einstellungen!$G$24+M1687*Einstellungen!$G$32)/100,1)))))</f>
        <v/>
      </c>
      <c r="O1687" s="37" t="str">
        <f>IF(Kundendaten!C1688="","",IF(K1687=-1,"⚠ Datenfehler",IF(K1687=0,"Inaktiv",IF(SUM(Einstellungen!$G$15,Einstellungen!$G$24,Einstellungen!$G$32)&lt;&gt;100,"—",IF(N1687&gt;=4,"Champion",IF(N1687&gt;=3,"Entwicklung",IF(N1687&gt;=2,"Gefährdet","Abwanderung")))))))</f>
        <v/>
      </c>
    </row>
    <row r="1688" spans="2:15" ht="14.25" customHeight="1" x14ac:dyDescent="0.35">
      <c r="B1688" s="37" t="str">
        <f>IF(Kundendaten!C1689="","",Kundendaten!B1689)</f>
        <v/>
      </c>
      <c r="C1688" s="38" t="str">
        <f>IF(Kundendaten!C1689="","",IF(Kundendaten!C1689="","",Kundendaten!C1689))</f>
        <v/>
      </c>
      <c r="D1688" s="38" t="str">
        <f>IF(Kundendaten!C1689="","",IF(Kundendaten!D1689="","",Kundendaten!D1689))</f>
        <v/>
      </c>
      <c r="E1688" s="38" t="str">
        <f>IF(Kundendaten!C1689="","",IF(Kundendaten!E1689="","",Kundendaten!E1689))</f>
        <v/>
      </c>
      <c r="F1688" s="38" t="str">
        <f>IF(Kundendaten!C1689="","",IF(Kundendaten!F1689="","",Kundendaten!F1689))</f>
        <v/>
      </c>
      <c r="G1688" s="37" t="str">
        <f>IF(Kundendaten!C1689="","",IF(Kundendaten!G1689="","",Kundendaten!G1689))</f>
        <v/>
      </c>
      <c r="H1688" s="38" t="str">
        <f>IF(Kundendaten!C1689="","",IF(Kundendaten!H1689="","",Kundendaten!H1689))</f>
        <v/>
      </c>
      <c r="I1688" s="37" t="str">
        <f>IF(Kundendaten!C1689="","",IF(Kundendaten!I1689="","",IF(OR(UPPER(Kundendaten!I1689)="D",UPPER(Kundendaten!I1689)="DE",UPPER(Kundendaten!I1689)="DEU",UPPER(Kundendaten!I1689)="DEUTSCHLAND",UPPER(Kundendaten!I1689)="GERMANY",UPPER(Kundendaten!I1689)="GER"),"",IFERROR(UPPER(VLOOKUP(UPPER(Kundendaten!I1689),Laendercodes!$A:$B,2,FALSE())),UPPER(Kundendaten!I1689)))))</f>
        <v/>
      </c>
      <c r="J1688" s="59" t="str">
        <f>IF(Kundendaten!C1689="","",Einstellungen!$C$9-Kundendaten!J1689)</f>
        <v/>
      </c>
      <c r="K1688" s="37" t="str">
        <f>IF(Kundendaten!C1689="","",IF(J1688&lt;0,-1,IF(J1688&gt;Einstellungen!$C$11,0,IF(J1688&lt;=Einstellungen!$D$15,5,IF(J1688&lt;=Einstellungen!$D$16,4,IF(J1688&lt;=Einstellungen!$D$17,3,IF(J1688&lt;=Einstellungen!$D$18,2,1)))))))</f>
        <v/>
      </c>
      <c r="L1688" s="37" t="str">
        <f>IF(Kundendaten!C1689="","",IF(J1688&lt;0,-1,IF(J1688&gt;Einstellungen!$C$11,0,IF(Kundendaten!K1689&gt;=Einstellungen!$C$24,5,IF(Kundendaten!K1689&gt;=Einstellungen!$C$25,4,IF(Kundendaten!K1689&gt;=Einstellungen!$C$26,3,IF(Kundendaten!K1689&gt;=Einstellungen!$C$27,2,1)))))))</f>
        <v/>
      </c>
      <c r="M1688" s="37" t="str">
        <f>IF(Kundendaten!C1689="","",IF(J1688&lt;0,-1,IF(J1688&gt;Einstellungen!$C$11,0,IF(Kundendaten!L1689&gt;=Einstellungen!$C$32,5,IF(Kundendaten!L1689&gt;=Einstellungen!$C$33,4,IF(Kundendaten!L1689&gt;=Einstellungen!$C$34,3,IF(Kundendaten!L1689&gt;=Einstellungen!$C$35,2,1)))))))</f>
        <v/>
      </c>
      <c r="N1688" s="37" t="str">
        <f>IF(Kundendaten!C1689="","",IF(K1688=-1,"",IF(K1688=0,0,IF(SUM(Einstellungen!$G$15,Einstellungen!$G$24,Einstellungen!$G$32)&lt;&gt;100,"—",ROUND((K1688*Einstellungen!$G$15+L1688*Einstellungen!$G$24+M1688*Einstellungen!$G$32)/100,1)))))</f>
        <v/>
      </c>
      <c r="O1688" s="37" t="str">
        <f>IF(Kundendaten!C1689="","",IF(K1688=-1,"⚠ Datenfehler",IF(K1688=0,"Inaktiv",IF(SUM(Einstellungen!$G$15,Einstellungen!$G$24,Einstellungen!$G$32)&lt;&gt;100,"—",IF(N1688&gt;=4,"Champion",IF(N1688&gt;=3,"Entwicklung",IF(N1688&gt;=2,"Gefährdet","Abwanderung")))))))</f>
        <v/>
      </c>
    </row>
    <row r="1689" spans="2:15" ht="14.25" customHeight="1" x14ac:dyDescent="0.35">
      <c r="B1689" s="37" t="str">
        <f>IF(Kundendaten!C1690="","",Kundendaten!B1690)</f>
        <v/>
      </c>
      <c r="C1689" s="38" t="str">
        <f>IF(Kundendaten!C1690="","",IF(Kundendaten!C1690="","",Kundendaten!C1690))</f>
        <v/>
      </c>
      <c r="D1689" s="38" t="str">
        <f>IF(Kundendaten!C1690="","",IF(Kundendaten!D1690="","",Kundendaten!D1690))</f>
        <v/>
      </c>
      <c r="E1689" s="38" t="str">
        <f>IF(Kundendaten!C1690="","",IF(Kundendaten!E1690="","",Kundendaten!E1690))</f>
        <v/>
      </c>
      <c r="F1689" s="38" t="str">
        <f>IF(Kundendaten!C1690="","",IF(Kundendaten!F1690="","",Kundendaten!F1690))</f>
        <v/>
      </c>
      <c r="G1689" s="37" t="str">
        <f>IF(Kundendaten!C1690="","",IF(Kundendaten!G1690="","",Kundendaten!G1690))</f>
        <v/>
      </c>
      <c r="H1689" s="38" t="str">
        <f>IF(Kundendaten!C1690="","",IF(Kundendaten!H1690="","",Kundendaten!H1690))</f>
        <v/>
      </c>
      <c r="I1689" s="37" t="str">
        <f>IF(Kundendaten!C1690="","",IF(Kundendaten!I1690="","",IF(OR(UPPER(Kundendaten!I1690)="D",UPPER(Kundendaten!I1690)="DE",UPPER(Kundendaten!I1690)="DEU",UPPER(Kundendaten!I1690)="DEUTSCHLAND",UPPER(Kundendaten!I1690)="GERMANY",UPPER(Kundendaten!I1690)="GER"),"",IFERROR(UPPER(VLOOKUP(UPPER(Kundendaten!I1690),Laendercodes!$A:$B,2,FALSE())),UPPER(Kundendaten!I1690)))))</f>
        <v/>
      </c>
      <c r="J1689" s="59" t="str">
        <f>IF(Kundendaten!C1690="","",Einstellungen!$C$9-Kundendaten!J1690)</f>
        <v/>
      </c>
      <c r="K1689" s="37" t="str">
        <f>IF(Kundendaten!C1690="","",IF(J1689&lt;0,-1,IF(J1689&gt;Einstellungen!$C$11,0,IF(J1689&lt;=Einstellungen!$D$15,5,IF(J1689&lt;=Einstellungen!$D$16,4,IF(J1689&lt;=Einstellungen!$D$17,3,IF(J1689&lt;=Einstellungen!$D$18,2,1)))))))</f>
        <v/>
      </c>
      <c r="L1689" s="37" t="str">
        <f>IF(Kundendaten!C1690="","",IF(J1689&lt;0,-1,IF(J1689&gt;Einstellungen!$C$11,0,IF(Kundendaten!K1690&gt;=Einstellungen!$C$24,5,IF(Kundendaten!K1690&gt;=Einstellungen!$C$25,4,IF(Kundendaten!K1690&gt;=Einstellungen!$C$26,3,IF(Kundendaten!K1690&gt;=Einstellungen!$C$27,2,1)))))))</f>
        <v/>
      </c>
      <c r="M1689" s="37" t="str">
        <f>IF(Kundendaten!C1690="","",IF(J1689&lt;0,-1,IF(J1689&gt;Einstellungen!$C$11,0,IF(Kundendaten!L1690&gt;=Einstellungen!$C$32,5,IF(Kundendaten!L1690&gt;=Einstellungen!$C$33,4,IF(Kundendaten!L1690&gt;=Einstellungen!$C$34,3,IF(Kundendaten!L1690&gt;=Einstellungen!$C$35,2,1)))))))</f>
        <v/>
      </c>
      <c r="N1689" s="37" t="str">
        <f>IF(Kundendaten!C1690="","",IF(K1689=-1,"",IF(K1689=0,0,IF(SUM(Einstellungen!$G$15,Einstellungen!$G$24,Einstellungen!$G$32)&lt;&gt;100,"—",ROUND((K1689*Einstellungen!$G$15+L1689*Einstellungen!$G$24+M1689*Einstellungen!$G$32)/100,1)))))</f>
        <v/>
      </c>
      <c r="O1689" s="37" t="str">
        <f>IF(Kundendaten!C1690="","",IF(K1689=-1,"⚠ Datenfehler",IF(K1689=0,"Inaktiv",IF(SUM(Einstellungen!$G$15,Einstellungen!$G$24,Einstellungen!$G$32)&lt;&gt;100,"—",IF(N1689&gt;=4,"Champion",IF(N1689&gt;=3,"Entwicklung",IF(N1689&gt;=2,"Gefährdet","Abwanderung")))))))</f>
        <v/>
      </c>
    </row>
    <row r="1690" spans="2:15" ht="14.25" customHeight="1" x14ac:dyDescent="0.35">
      <c r="B1690" s="37" t="str">
        <f>IF(Kundendaten!C1691="","",Kundendaten!B1691)</f>
        <v/>
      </c>
      <c r="C1690" s="38" t="str">
        <f>IF(Kundendaten!C1691="","",IF(Kundendaten!C1691="","",Kundendaten!C1691))</f>
        <v/>
      </c>
      <c r="D1690" s="38" t="str">
        <f>IF(Kundendaten!C1691="","",IF(Kundendaten!D1691="","",Kundendaten!D1691))</f>
        <v/>
      </c>
      <c r="E1690" s="38" t="str">
        <f>IF(Kundendaten!C1691="","",IF(Kundendaten!E1691="","",Kundendaten!E1691))</f>
        <v/>
      </c>
      <c r="F1690" s="38" t="str">
        <f>IF(Kundendaten!C1691="","",IF(Kundendaten!F1691="","",Kundendaten!F1691))</f>
        <v/>
      </c>
      <c r="G1690" s="37" t="str">
        <f>IF(Kundendaten!C1691="","",IF(Kundendaten!G1691="","",Kundendaten!G1691))</f>
        <v/>
      </c>
      <c r="H1690" s="38" t="str">
        <f>IF(Kundendaten!C1691="","",IF(Kundendaten!H1691="","",Kundendaten!H1691))</f>
        <v/>
      </c>
      <c r="I1690" s="37" t="str">
        <f>IF(Kundendaten!C1691="","",IF(Kundendaten!I1691="","",IF(OR(UPPER(Kundendaten!I1691)="D",UPPER(Kundendaten!I1691)="DE",UPPER(Kundendaten!I1691)="DEU",UPPER(Kundendaten!I1691)="DEUTSCHLAND",UPPER(Kundendaten!I1691)="GERMANY",UPPER(Kundendaten!I1691)="GER"),"",IFERROR(UPPER(VLOOKUP(UPPER(Kundendaten!I1691),Laendercodes!$A:$B,2,FALSE())),UPPER(Kundendaten!I1691)))))</f>
        <v/>
      </c>
      <c r="J1690" s="59" t="str">
        <f>IF(Kundendaten!C1691="","",Einstellungen!$C$9-Kundendaten!J1691)</f>
        <v/>
      </c>
      <c r="K1690" s="37" t="str">
        <f>IF(Kundendaten!C1691="","",IF(J1690&lt;0,-1,IF(J1690&gt;Einstellungen!$C$11,0,IF(J1690&lt;=Einstellungen!$D$15,5,IF(J1690&lt;=Einstellungen!$D$16,4,IF(J1690&lt;=Einstellungen!$D$17,3,IF(J1690&lt;=Einstellungen!$D$18,2,1)))))))</f>
        <v/>
      </c>
      <c r="L1690" s="37" t="str">
        <f>IF(Kundendaten!C1691="","",IF(J1690&lt;0,-1,IF(J1690&gt;Einstellungen!$C$11,0,IF(Kundendaten!K1691&gt;=Einstellungen!$C$24,5,IF(Kundendaten!K1691&gt;=Einstellungen!$C$25,4,IF(Kundendaten!K1691&gt;=Einstellungen!$C$26,3,IF(Kundendaten!K1691&gt;=Einstellungen!$C$27,2,1)))))))</f>
        <v/>
      </c>
      <c r="M1690" s="37" t="str">
        <f>IF(Kundendaten!C1691="","",IF(J1690&lt;0,-1,IF(J1690&gt;Einstellungen!$C$11,0,IF(Kundendaten!L1691&gt;=Einstellungen!$C$32,5,IF(Kundendaten!L1691&gt;=Einstellungen!$C$33,4,IF(Kundendaten!L1691&gt;=Einstellungen!$C$34,3,IF(Kundendaten!L1691&gt;=Einstellungen!$C$35,2,1)))))))</f>
        <v/>
      </c>
      <c r="N1690" s="37" t="str">
        <f>IF(Kundendaten!C1691="","",IF(K1690=-1,"",IF(K1690=0,0,IF(SUM(Einstellungen!$G$15,Einstellungen!$G$24,Einstellungen!$G$32)&lt;&gt;100,"—",ROUND((K1690*Einstellungen!$G$15+L1690*Einstellungen!$G$24+M1690*Einstellungen!$G$32)/100,1)))))</f>
        <v/>
      </c>
      <c r="O1690" s="37" t="str">
        <f>IF(Kundendaten!C1691="","",IF(K1690=-1,"⚠ Datenfehler",IF(K1690=0,"Inaktiv",IF(SUM(Einstellungen!$G$15,Einstellungen!$G$24,Einstellungen!$G$32)&lt;&gt;100,"—",IF(N1690&gt;=4,"Champion",IF(N1690&gt;=3,"Entwicklung",IF(N1690&gt;=2,"Gefährdet","Abwanderung")))))))</f>
        <v/>
      </c>
    </row>
    <row r="1691" spans="2:15" ht="14.25" customHeight="1" x14ac:dyDescent="0.35">
      <c r="B1691" s="37" t="str">
        <f>IF(Kundendaten!C1692="","",Kundendaten!B1692)</f>
        <v/>
      </c>
      <c r="C1691" s="38" t="str">
        <f>IF(Kundendaten!C1692="","",IF(Kundendaten!C1692="","",Kundendaten!C1692))</f>
        <v/>
      </c>
      <c r="D1691" s="38" t="str">
        <f>IF(Kundendaten!C1692="","",IF(Kundendaten!D1692="","",Kundendaten!D1692))</f>
        <v/>
      </c>
      <c r="E1691" s="38" t="str">
        <f>IF(Kundendaten!C1692="","",IF(Kundendaten!E1692="","",Kundendaten!E1692))</f>
        <v/>
      </c>
      <c r="F1691" s="38" t="str">
        <f>IF(Kundendaten!C1692="","",IF(Kundendaten!F1692="","",Kundendaten!F1692))</f>
        <v/>
      </c>
      <c r="G1691" s="37" t="str">
        <f>IF(Kundendaten!C1692="","",IF(Kundendaten!G1692="","",Kundendaten!G1692))</f>
        <v/>
      </c>
      <c r="H1691" s="38" t="str">
        <f>IF(Kundendaten!C1692="","",IF(Kundendaten!H1692="","",Kundendaten!H1692))</f>
        <v/>
      </c>
      <c r="I1691" s="37" t="str">
        <f>IF(Kundendaten!C1692="","",IF(Kundendaten!I1692="","",IF(OR(UPPER(Kundendaten!I1692)="D",UPPER(Kundendaten!I1692)="DE",UPPER(Kundendaten!I1692)="DEU",UPPER(Kundendaten!I1692)="DEUTSCHLAND",UPPER(Kundendaten!I1692)="GERMANY",UPPER(Kundendaten!I1692)="GER"),"",IFERROR(UPPER(VLOOKUP(UPPER(Kundendaten!I1692),Laendercodes!$A:$B,2,FALSE())),UPPER(Kundendaten!I1692)))))</f>
        <v/>
      </c>
      <c r="J1691" s="59" t="str">
        <f>IF(Kundendaten!C1692="","",Einstellungen!$C$9-Kundendaten!J1692)</f>
        <v/>
      </c>
      <c r="K1691" s="37" t="str">
        <f>IF(Kundendaten!C1692="","",IF(J1691&lt;0,-1,IF(J1691&gt;Einstellungen!$C$11,0,IF(J1691&lt;=Einstellungen!$D$15,5,IF(J1691&lt;=Einstellungen!$D$16,4,IF(J1691&lt;=Einstellungen!$D$17,3,IF(J1691&lt;=Einstellungen!$D$18,2,1)))))))</f>
        <v/>
      </c>
      <c r="L1691" s="37" t="str">
        <f>IF(Kundendaten!C1692="","",IF(J1691&lt;0,-1,IF(J1691&gt;Einstellungen!$C$11,0,IF(Kundendaten!K1692&gt;=Einstellungen!$C$24,5,IF(Kundendaten!K1692&gt;=Einstellungen!$C$25,4,IF(Kundendaten!K1692&gt;=Einstellungen!$C$26,3,IF(Kundendaten!K1692&gt;=Einstellungen!$C$27,2,1)))))))</f>
        <v/>
      </c>
      <c r="M1691" s="37" t="str">
        <f>IF(Kundendaten!C1692="","",IF(J1691&lt;0,-1,IF(J1691&gt;Einstellungen!$C$11,0,IF(Kundendaten!L1692&gt;=Einstellungen!$C$32,5,IF(Kundendaten!L1692&gt;=Einstellungen!$C$33,4,IF(Kundendaten!L1692&gt;=Einstellungen!$C$34,3,IF(Kundendaten!L1692&gt;=Einstellungen!$C$35,2,1)))))))</f>
        <v/>
      </c>
      <c r="N1691" s="37" t="str">
        <f>IF(Kundendaten!C1692="","",IF(K1691=-1,"",IF(K1691=0,0,IF(SUM(Einstellungen!$G$15,Einstellungen!$G$24,Einstellungen!$G$32)&lt;&gt;100,"—",ROUND((K1691*Einstellungen!$G$15+L1691*Einstellungen!$G$24+M1691*Einstellungen!$G$32)/100,1)))))</f>
        <v/>
      </c>
      <c r="O1691" s="37" t="str">
        <f>IF(Kundendaten!C1692="","",IF(K1691=-1,"⚠ Datenfehler",IF(K1691=0,"Inaktiv",IF(SUM(Einstellungen!$G$15,Einstellungen!$G$24,Einstellungen!$G$32)&lt;&gt;100,"—",IF(N1691&gt;=4,"Champion",IF(N1691&gt;=3,"Entwicklung",IF(N1691&gt;=2,"Gefährdet","Abwanderung")))))))</f>
        <v/>
      </c>
    </row>
    <row r="1692" spans="2:15" ht="14.25" customHeight="1" x14ac:dyDescent="0.35">
      <c r="B1692" s="37" t="str">
        <f>IF(Kundendaten!C1693="","",Kundendaten!B1693)</f>
        <v/>
      </c>
      <c r="C1692" s="38" t="str">
        <f>IF(Kundendaten!C1693="","",IF(Kundendaten!C1693="","",Kundendaten!C1693))</f>
        <v/>
      </c>
      <c r="D1692" s="38" t="str">
        <f>IF(Kundendaten!C1693="","",IF(Kundendaten!D1693="","",Kundendaten!D1693))</f>
        <v/>
      </c>
      <c r="E1692" s="38" t="str">
        <f>IF(Kundendaten!C1693="","",IF(Kundendaten!E1693="","",Kundendaten!E1693))</f>
        <v/>
      </c>
      <c r="F1692" s="38" t="str">
        <f>IF(Kundendaten!C1693="","",IF(Kundendaten!F1693="","",Kundendaten!F1693))</f>
        <v/>
      </c>
      <c r="G1692" s="37" t="str">
        <f>IF(Kundendaten!C1693="","",IF(Kundendaten!G1693="","",Kundendaten!G1693))</f>
        <v/>
      </c>
      <c r="H1692" s="38" t="str">
        <f>IF(Kundendaten!C1693="","",IF(Kundendaten!H1693="","",Kundendaten!H1693))</f>
        <v/>
      </c>
      <c r="I1692" s="37" t="str">
        <f>IF(Kundendaten!C1693="","",IF(Kundendaten!I1693="","",IF(OR(UPPER(Kundendaten!I1693)="D",UPPER(Kundendaten!I1693)="DE",UPPER(Kundendaten!I1693)="DEU",UPPER(Kundendaten!I1693)="DEUTSCHLAND",UPPER(Kundendaten!I1693)="GERMANY",UPPER(Kundendaten!I1693)="GER"),"",IFERROR(UPPER(VLOOKUP(UPPER(Kundendaten!I1693),Laendercodes!$A:$B,2,FALSE())),UPPER(Kundendaten!I1693)))))</f>
        <v/>
      </c>
      <c r="J1692" s="59" t="str">
        <f>IF(Kundendaten!C1693="","",Einstellungen!$C$9-Kundendaten!J1693)</f>
        <v/>
      </c>
      <c r="K1692" s="37" t="str">
        <f>IF(Kundendaten!C1693="","",IF(J1692&lt;0,-1,IF(J1692&gt;Einstellungen!$C$11,0,IF(J1692&lt;=Einstellungen!$D$15,5,IF(J1692&lt;=Einstellungen!$D$16,4,IF(J1692&lt;=Einstellungen!$D$17,3,IF(J1692&lt;=Einstellungen!$D$18,2,1)))))))</f>
        <v/>
      </c>
      <c r="L1692" s="37" t="str">
        <f>IF(Kundendaten!C1693="","",IF(J1692&lt;0,-1,IF(J1692&gt;Einstellungen!$C$11,0,IF(Kundendaten!K1693&gt;=Einstellungen!$C$24,5,IF(Kundendaten!K1693&gt;=Einstellungen!$C$25,4,IF(Kundendaten!K1693&gt;=Einstellungen!$C$26,3,IF(Kundendaten!K1693&gt;=Einstellungen!$C$27,2,1)))))))</f>
        <v/>
      </c>
      <c r="M1692" s="37" t="str">
        <f>IF(Kundendaten!C1693="","",IF(J1692&lt;0,-1,IF(J1692&gt;Einstellungen!$C$11,0,IF(Kundendaten!L1693&gt;=Einstellungen!$C$32,5,IF(Kundendaten!L1693&gt;=Einstellungen!$C$33,4,IF(Kundendaten!L1693&gt;=Einstellungen!$C$34,3,IF(Kundendaten!L1693&gt;=Einstellungen!$C$35,2,1)))))))</f>
        <v/>
      </c>
      <c r="N1692" s="37" t="str">
        <f>IF(Kundendaten!C1693="","",IF(K1692=-1,"",IF(K1692=0,0,IF(SUM(Einstellungen!$G$15,Einstellungen!$G$24,Einstellungen!$G$32)&lt;&gt;100,"—",ROUND((K1692*Einstellungen!$G$15+L1692*Einstellungen!$G$24+M1692*Einstellungen!$G$32)/100,1)))))</f>
        <v/>
      </c>
      <c r="O1692" s="37" t="str">
        <f>IF(Kundendaten!C1693="","",IF(K1692=-1,"⚠ Datenfehler",IF(K1692=0,"Inaktiv",IF(SUM(Einstellungen!$G$15,Einstellungen!$G$24,Einstellungen!$G$32)&lt;&gt;100,"—",IF(N1692&gt;=4,"Champion",IF(N1692&gt;=3,"Entwicklung",IF(N1692&gt;=2,"Gefährdet","Abwanderung")))))))</f>
        <v/>
      </c>
    </row>
    <row r="1693" spans="2:15" ht="14.25" customHeight="1" x14ac:dyDescent="0.35">
      <c r="B1693" s="37" t="str">
        <f>IF(Kundendaten!C1694="","",Kundendaten!B1694)</f>
        <v/>
      </c>
      <c r="C1693" s="38" t="str">
        <f>IF(Kundendaten!C1694="","",IF(Kundendaten!C1694="","",Kundendaten!C1694))</f>
        <v/>
      </c>
      <c r="D1693" s="38" t="str">
        <f>IF(Kundendaten!C1694="","",IF(Kundendaten!D1694="","",Kundendaten!D1694))</f>
        <v/>
      </c>
      <c r="E1693" s="38" t="str">
        <f>IF(Kundendaten!C1694="","",IF(Kundendaten!E1694="","",Kundendaten!E1694))</f>
        <v/>
      </c>
      <c r="F1693" s="38" t="str">
        <f>IF(Kundendaten!C1694="","",IF(Kundendaten!F1694="","",Kundendaten!F1694))</f>
        <v/>
      </c>
      <c r="G1693" s="37" t="str">
        <f>IF(Kundendaten!C1694="","",IF(Kundendaten!G1694="","",Kundendaten!G1694))</f>
        <v/>
      </c>
      <c r="H1693" s="38" t="str">
        <f>IF(Kundendaten!C1694="","",IF(Kundendaten!H1694="","",Kundendaten!H1694))</f>
        <v/>
      </c>
      <c r="I1693" s="37" t="str">
        <f>IF(Kundendaten!C1694="","",IF(Kundendaten!I1694="","",IF(OR(UPPER(Kundendaten!I1694)="D",UPPER(Kundendaten!I1694)="DE",UPPER(Kundendaten!I1694)="DEU",UPPER(Kundendaten!I1694)="DEUTSCHLAND",UPPER(Kundendaten!I1694)="GERMANY",UPPER(Kundendaten!I1694)="GER"),"",IFERROR(UPPER(VLOOKUP(UPPER(Kundendaten!I1694),Laendercodes!$A:$B,2,FALSE())),UPPER(Kundendaten!I1694)))))</f>
        <v/>
      </c>
      <c r="J1693" s="59" t="str">
        <f>IF(Kundendaten!C1694="","",Einstellungen!$C$9-Kundendaten!J1694)</f>
        <v/>
      </c>
      <c r="K1693" s="37" t="str">
        <f>IF(Kundendaten!C1694="","",IF(J1693&lt;0,-1,IF(J1693&gt;Einstellungen!$C$11,0,IF(J1693&lt;=Einstellungen!$D$15,5,IF(J1693&lt;=Einstellungen!$D$16,4,IF(J1693&lt;=Einstellungen!$D$17,3,IF(J1693&lt;=Einstellungen!$D$18,2,1)))))))</f>
        <v/>
      </c>
      <c r="L1693" s="37" t="str">
        <f>IF(Kundendaten!C1694="","",IF(J1693&lt;0,-1,IF(J1693&gt;Einstellungen!$C$11,0,IF(Kundendaten!K1694&gt;=Einstellungen!$C$24,5,IF(Kundendaten!K1694&gt;=Einstellungen!$C$25,4,IF(Kundendaten!K1694&gt;=Einstellungen!$C$26,3,IF(Kundendaten!K1694&gt;=Einstellungen!$C$27,2,1)))))))</f>
        <v/>
      </c>
      <c r="M1693" s="37" t="str">
        <f>IF(Kundendaten!C1694="","",IF(J1693&lt;0,-1,IF(J1693&gt;Einstellungen!$C$11,0,IF(Kundendaten!L1694&gt;=Einstellungen!$C$32,5,IF(Kundendaten!L1694&gt;=Einstellungen!$C$33,4,IF(Kundendaten!L1694&gt;=Einstellungen!$C$34,3,IF(Kundendaten!L1694&gt;=Einstellungen!$C$35,2,1)))))))</f>
        <v/>
      </c>
      <c r="N1693" s="37" t="str">
        <f>IF(Kundendaten!C1694="","",IF(K1693=-1,"",IF(K1693=0,0,IF(SUM(Einstellungen!$G$15,Einstellungen!$G$24,Einstellungen!$G$32)&lt;&gt;100,"—",ROUND((K1693*Einstellungen!$G$15+L1693*Einstellungen!$G$24+M1693*Einstellungen!$G$32)/100,1)))))</f>
        <v/>
      </c>
      <c r="O1693" s="37" t="str">
        <f>IF(Kundendaten!C1694="","",IF(K1693=-1,"⚠ Datenfehler",IF(K1693=0,"Inaktiv",IF(SUM(Einstellungen!$G$15,Einstellungen!$G$24,Einstellungen!$G$32)&lt;&gt;100,"—",IF(N1693&gt;=4,"Champion",IF(N1693&gt;=3,"Entwicklung",IF(N1693&gt;=2,"Gefährdet","Abwanderung")))))))</f>
        <v/>
      </c>
    </row>
    <row r="1694" spans="2:15" ht="14.25" customHeight="1" x14ac:dyDescent="0.35">
      <c r="B1694" s="37" t="str">
        <f>IF(Kundendaten!C1695="","",Kundendaten!B1695)</f>
        <v/>
      </c>
      <c r="C1694" s="38" t="str">
        <f>IF(Kundendaten!C1695="","",IF(Kundendaten!C1695="","",Kundendaten!C1695))</f>
        <v/>
      </c>
      <c r="D1694" s="38" t="str">
        <f>IF(Kundendaten!C1695="","",IF(Kundendaten!D1695="","",Kundendaten!D1695))</f>
        <v/>
      </c>
      <c r="E1694" s="38" t="str">
        <f>IF(Kundendaten!C1695="","",IF(Kundendaten!E1695="","",Kundendaten!E1695))</f>
        <v/>
      </c>
      <c r="F1694" s="38" t="str">
        <f>IF(Kundendaten!C1695="","",IF(Kundendaten!F1695="","",Kundendaten!F1695))</f>
        <v/>
      </c>
      <c r="G1694" s="37" t="str">
        <f>IF(Kundendaten!C1695="","",IF(Kundendaten!G1695="","",Kundendaten!G1695))</f>
        <v/>
      </c>
      <c r="H1694" s="38" t="str">
        <f>IF(Kundendaten!C1695="","",IF(Kundendaten!H1695="","",Kundendaten!H1695))</f>
        <v/>
      </c>
      <c r="I1694" s="37" t="str">
        <f>IF(Kundendaten!C1695="","",IF(Kundendaten!I1695="","",IF(OR(UPPER(Kundendaten!I1695)="D",UPPER(Kundendaten!I1695)="DE",UPPER(Kundendaten!I1695)="DEU",UPPER(Kundendaten!I1695)="DEUTSCHLAND",UPPER(Kundendaten!I1695)="GERMANY",UPPER(Kundendaten!I1695)="GER"),"",IFERROR(UPPER(VLOOKUP(UPPER(Kundendaten!I1695),Laendercodes!$A:$B,2,FALSE())),UPPER(Kundendaten!I1695)))))</f>
        <v/>
      </c>
      <c r="J1694" s="59" t="str">
        <f>IF(Kundendaten!C1695="","",Einstellungen!$C$9-Kundendaten!J1695)</f>
        <v/>
      </c>
      <c r="K1694" s="37" t="str">
        <f>IF(Kundendaten!C1695="","",IF(J1694&lt;0,-1,IF(J1694&gt;Einstellungen!$C$11,0,IF(J1694&lt;=Einstellungen!$D$15,5,IF(J1694&lt;=Einstellungen!$D$16,4,IF(J1694&lt;=Einstellungen!$D$17,3,IF(J1694&lt;=Einstellungen!$D$18,2,1)))))))</f>
        <v/>
      </c>
      <c r="L1694" s="37" t="str">
        <f>IF(Kundendaten!C1695="","",IF(J1694&lt;0,-1,IF(J1694&gt;Einstellungen!$C$11,0,IF(Kundendaten!K1695&gt;=Einstellungen!$C$24,5,IF(Kundendaten!K1695&gt;=Einstellungen!$C$25,4,IF(Kundendaten!K1695&gt;=Einstellungen!$C$26,3,IF(Kundendaten!K1695&gt;=Einstellungen!$C$27,2,1)))))))</f>
        <v/>
      </c>
      <c r="M1694" s="37" t="str">
        <f>IF(Kundendaten!C1695="","",IF(J1694&lt;0,-1,IF(J1694&gt;Einstellungen!$C$11,0,IF(Kundendaten!L1695&gt;=Einstellungen!$C$32,5,IF(Kundendaten!L1695&gt;=Einstellungen!$C$33,4,IF(Kundendaten!L1695&gt;=Einstellungen!$C$34,3,IF(Kundendaten!L1695&gt;=Einstellungen!$C$35,2,1)))))))</f>
        <v/>
      </c>
      <c r="N1694" s="37" t="str">
        <f>IF(Kundendaten!C1695="","",IF(K1694=-1,"",IF(K1694=0,0,IF(SUM(Einstellungen!$G$15,Einstellungen!$G$24,Einstellungen!$G$32)&lt;&gt;100,"—",ROUND((K1694*Einstellungen!$G$15+L1694*Einstellungen!$G$24+M1694*Einstellungen!$G$32)/100,1)))))</f>
        <v/>
      </c>
      <c r="O1694" s="37" t="str">
        <f>IF(Kundendaten!C1695="","",IF(K1694=-1,"⚠ Datenfehler",IF(K1694=0,"Inaktiv",IF(SUM(Einstellungen!$G$15,Einstellungen!$G$24,Einstellungen!$G$32)&lt;&gt;100,"—",IF(N1694&gt;=4,"Champion",IF(N1694&gt;=3,"Entwicklung",IF(N1694&gt;=2,"Gefährdet","Abwanderung")))))))</f>
        <v/>
      </c>
    </row>
    <row r="1695" spans="2:15" ht="14.25" customHeight="1" x14ac:dyDescent="0.35">
      <c r="B1695" s="37" t="str">
        <f>IF(Kundendaten!C1696="","",Kundendaten!B1696)</f>
        <v/>
      </c>
      <c r="C1695" s="38" t="str">
        <f>IF(Kundendaten!C1696="","",IF(Kundendaten!C1696="","",Kundendaten!C1696))</f>
        <v/>
      </c>
      <c r="D1695" s="38" t="str">
        <f>IF(Kundendaten!C1696="","",IF(Kundendaten!D1696="","",Kundendaten!D1696))</f>
        <v/>
      </c>
      <c r="E1695" s="38" t="str">
        <f>IF(Kundendaten!C1696="","",IF(Kundendaten!E1696="","",Kundendaten!E1696))</f>
        <v/>
      </c>
      <c r="F1695" s="38" t="str">
        <f>IF(Kundendaten!C1696="","",IF(Kundendaten!F1696="","",Kundendaten!F1696))</f>
        <v/>
      </c>
      <c r="G1695" s="37" t="str">
        <f>IF(Kundendaten!C1696="","",IF(Kundendaten!G1696="","",Kundendaten!G1696))</f>
        <v/>
      </c>
      <c r="H1695" s="38" t="str">
        <f>IF(Kundendaten!C1696="","",IF(Kundendaten!H1696="","",Kundendaten!H1696))</f>
        <v/>
      </c>
      <c r="I1695" s="37" t="str">
        <f>IF(Kundendaten!C1696="","",IF(Kundendaten!I1696="","",IF(OR(UPPER(Kundendaten!I1696)="D",UPPER(Kundendaten!I1696)="DE",UPPER(Kundendaten!I1696)="DEU",UPPER(Kundendaten!I1696)="DEUTSCHLAND",UPPER(Kundendaten!I1696)="GERMANY",UPPER(Kundendaten!I1696)="GER"),"",IFERROR(UPPER(VLOOKUP(UPPER(Kundendaten!I1696),Laendercodes!$A:$B,2,FALSE())),UPPER(Kundendaten!I1696)))))</f>
        <v/>
      </c>
      <c r="J1695" s="59" t="str">
        <f>IF(Kundendaten!C1696="","",Einstellungen!$C$9-Kundendaten!J1696)</f>
        <v/>
      </c>
      <c r="K1695" s="37" t="str">
        <f>IF(Kundendaten!C1696="","",IF(J1695&lt;0,-1,IF(J1695&gt;Einstellungen!$C$11,0,IF(J1695&lt;=Einstellungen!$D$15,5,IF(J1695&lt;=Einstellungen!$D$16,4,IF(J1695&lt;=Einstellungen!$D$17,3,IF(J1695&lt;=Einstellungen!$D$18,2,1)))))))</f>
        <v/>
      </c>
      <c r="L1695" s="37" t="str">
        <f>IF(Kundendaten!C1696="","",IF(J1695&lt;0,-1,IF(J1695&gt;Einstellungen!$C$11,0,IF(Kundendaten!K1696&gt;=Einstellungen!$C$24,5,IF(Kundendaten!K1696&gt;=Einstellungen!$C$25,4,IF(Kundendaten!K1696&gt;=Einstellungen!$C$26,3,IF(Kundendaten!K1696&gt;=Einstellungen!$C$27,2,1)))))))</f>
        <v/>
      </c>
      <c r="M1695" s="37" t="str">
        <f>IF(Kundendaten!C1696="","",IF(J1695&lt;0,-1,IF(J1695&gt;Einstellungen!$C$11,0,IF(Kundendaten!L1696&gt;=Einstellungen!$C$32,5,IF(Kundendaten!L1696&gt;=Einstellungen!$C$33,4,IF(Kundendaten!L1696&gt;=Einstellungen!$C$34,3,IF(Kundendaten!L1696&gt;=Einstellungen!$C$35,2,1)))))))</f>
        <v/>
      </c>
      <c r="N1695" s="37" t="str">
        <f>IF(Kundendaten!C1696="","",IF(K1695=-1,"",IF(K1695=0,0,IF(SUM(Einstellungen!$G$15,Einstellungen!$G$24,Einstellungen!$G$32)&lt;&gt;100,"—",ROUND((K1695*Einstellungen!$G$15+L1695*Einstellungen!$G$24+M1695*Einstellungen!$G$32)/100,1)))))</f>
        <v/>
      </c>
      <c r="O1695" s="37" t="str">
        <f>IF(Kundendaten!C1696="","",IF(K1695=-1,"⚠ Datenfehler",IF(K1695=0,"Inaktiv",IF(SUM(Einstellungen!$G$15,Einstellungen!$G$24,Einstellungen!$G$32)&lt;&gt;100,"—",IF(N1695&gt;=4,"Champion",IF(N1695&gt;=3,"Entwicklung",IF(N1695&gt;=2,"Gefährdet","Abwanderung")))))))</f>
        <v/>
      </c>
    </row>
    <row r="1696" spans="2:15" ht="14.25" customHeight="1" x14ac:dyDescent="0.35">
      <c r="B1696" s="37" t="str">
        <f>IF(Kundendaten!C1697="","",Kundendaten!B1697)</f>
        <v/>
      </c>
      <c r="C1696" s="38" t="str">
        <f>IF(Kundendaten!C1697="","",IF(Kundendaten!C1697="","",Kundendaten!C1697))</f>
        <v/>
      </c>
      <c r="D1696" s="38" t="str">
        <f>IF(Kundendaten!C1697="","",IF(Kundendaten!D1697="","",Kundendaten!D1697))</f>
        <v/>
      </c>
      <c r="E1696" s="38" t="str">
        <f>IF(Kundendaten!C1697="","",IF(Kundendaten!E1697="","",Kundendaten!E1697))</f>
        <v/>
      </c>
      <c r="F1696" s="38" t="str">
        <f>IF(Kundendaten!C1697="","",IF(Kundendaten!F1697="","",Kundendaten!F1697))</f>
        <v/>
      </c>
      <c r="G1696" s="37" t="str">
        <f>IF(Kundendaten!C1697="","",IF(Kundendaten!G1697="","",Kundendaten!G1697))</f>
        <v/>
      </c>
      <c r="H1696" s="38" t="str">
        <f>IF(Kundendaten!C1697="","",IF(Kundendaten!H1697="","",Kundendaten!H1697))</f>
        <v/>
      </c>
      <c r="I1696" s="37" t="str">
        <f>IF(Kundendaten!C1697="","",IF(Kundendaten!I1697="","",IF(OR(UPPER(Kundendaten!I1697)="D",UPPER(Kundendaten!I1697)="DE",UPPER(Kundendaten!I1697)="DEU",UPPER(Kundendaten!I1697)="DEUTSCHLAND",UPPER(Kundendaten!I1697)="GERMANY",UPPER(Kundendaten!I1697)="GER"),"",IFERROR(UPPER(VLOOKUP(UPPER(Kundendaten!I1697),Laendercodes!$A:$B,2,FALSE())),UPPER(Kundendaten!I1697)))))</f>
        <v/>
      </c>
      <c r="J1696" s="59" t="str">
        <f>IF(Kundendaten!C1697="","",Einstellungen!$C$9-Kundendaten!J1697)</f>
        <v/>
      </c>
      <c r="K1696" s="37" t="str">
        <f>IF(Kundendaten!C1697="","",IF(J1696&lt;0,-1,IF(J1696&gt;Einstellungen!$C$11,0,IF(J1696&lt;=Einstellungen!$D$15,5,IF(J1696&lt;=Einstellungen!$D$16,4,IF(J1696&lt;=Einstellungen!$D$17,3,IF(J1696&lt;=Einstellungen!$D$18,2,1)))))))</f>
        <v/>
      </c>
      <c r="L1696" s="37" t="str">
        <f>IF(Kundendaten!C1697="","",IF(J1696&lt;0,-1,IF(J1696&gt;Einstellungen!$C$11,0,IF(Kundendaten!K1697&gt;=Einstellungen!$C$24,5,IF(Kundendaten!K1697&gt;=Einstellungen!$C$25,4,IF(Kundendaten!K1697&gt;=Einstellungen!$C$26,3,IF(Kundendaten!K1697&gt;=Einstellungen!$C$27,2,1)))))))</f>
        <v/>
      </c>
      <c r="M1696" s="37" t="str">
        <f>IF(Kundendaten!C1697="","",IF(J1696&lt;0,-1,IF(J1696&gt;Einstellungen!$C$11,0,IF(Kundendaten!L1697&gt;=Einstellungen!$C$32,5,IF(Kundendaten!L1697&gt;=Einstellungen!$C$33,4,IF(Kundendaten!L1697&gt;=Einstellungen!$C$34,3,IF(Kundendaten!L1697&gt;=Einstellungen!$C$35,2,1)))))))</f>
        <v/>
      </c>
      <c r="N1696" s="37" t="str">
        <f>IF(Kundendaten!C1697="","",IF(K1696=-1,"",IF(K1696=0,0,IF(SUM(Einstellungen!$G$15,Einstellungen!$G$24,Einstellungen!$G$32)&lt;&gt;100,"—",ROUND((K1696*Einstellungen!$G$15+L1696*Einstellungen!$G$24+M1696*Einstellungen!$G$32)/100,1)))))</f>
        <v/>
      </c>
      <c r="O1696" s="37" t="str">
        <f>IF(Kundendaten!C1697="","",IF(K1696=-1,"⚠ Datenfehler",IF(K1696=0,"Inaktiv",IF(SUM(Einstellungen!$G$15,Einstellungen!$G$24,Einstellungen!$G$32)&lt;&gt;100,"—",IF(N1696&gt;=4,"Champion",IF(N1696&gt;=3,"Entwicklung",IF(N1696&gt;=2,"Gefährdet","Abwanderung")))))))</f>
        <v/>
      </c>
    </row>
    <row r="1697" spans="2:15" ht="14.25" customHeight="1" x14ac:dyDescent="0.35">
      <c r="B1697" s="37" t="str">
        <f>IF(Kundendaten!C1698="","",Kundendaten!B1698)</f>
        <v/>
      </c>
      <c r="C1697" s="38" t="str">
        <f>IF(Kundendaten!C1698="","",IF(Kundendaten!C1698="","",Kundendaten!C1698))</f>
        <v/>
      </c>
      <c r="D1697" s="38" t="str">
        <f>IF(Kundendaten!C1698="","",IF(Kundendaten!D1698="","",Kundendaten!D1698))</f>
        <v/>
      </c>
      <c r="E1697" s="38" t="str">
        <f>IF(Kundendaten!C1698="","",IF(Kundendaten!E1698="","",Kundendaten!E1698))</f>
        <v/>
      </c>
      <c r="F1697" s="38" t="str">
        <f>IF(Kundendaten!C1698="","",IF(Kundendaten!F1698="","",Kundendaten!F1698))</f>
        <v/>
      </c>
      <c r="G1697" s="37" t="str">
        <f>IF(Kundendaten!C1698="","",IF(Kundendaten!G1698="","",Kundendaten!G1698))</f>
        <v/>
      </c>
      <c r="H1697" s="38" t="str">
        <f>IF(Kundendaten!C1698="","",IF(Kundendaten!H1698="","",Kundendaten!H1698))</f>
        <v/>
      </c>
      <c r="I1697" s="37" t="str">
        <f>IF(Kundendaten!C1698="","",IF(Kundendaten!I1698="","",IF(OR(UPPER(Kundendaten!I1698)="D",UPPER(Kundendaten!I1698)="DE",UPPER(Kundendaten!I1698)="DEU",UPPER(Kundendaten!I1698)="DEUTSCHLAND",UPPER(Kundendaten!I1698)="GERMANY",UPPER(Kundendaten!I1698)="GER"),"",IFERROR(UPPER(VLOOKUP(UPPER(Kundendaten!I1698),Laendercodes!$A:$B,2,FALSE())),UPPER(Kundendaten!I1698)))))</f>
        <v/>
      </c>
      <c r="J1697" s="59" t="str">
        <f>IF(Kundendaten!C1698="","",Einstellungen!$C$9-Kundendaten!J1698)</f>
        <v/>
      </c>
      <c r="K1697" s="37" t="str">
        <f>IF(Kundendaten!C1698="","",IF(J1697&lt;0,-1,IF(J1697&gt;Einstellungen!$C$11,0,IF(J1697&lt;=Einstellungen!$D$15,5,IF(J1697&lt;=Einstellungen!$D$16,4,IF(J1697&lt;=Einstellungen!$D$17,3,IF(J1697&lt;=Einstellungen!$D$18,2,1)))))))</f>
        <v/>
      </c>
      <c r="L1697" s="37" t="str">
        <f>IF(Kundendaten!C1698="","",IF(J1697&lt;0,-1,IF(J1697&gt;Einstellungen!$C$11,0,IF(Kundendaten!K1698&gt;=Einstellungen!$C$24,5,IF(Kundendaten!K1698&gt;=Einstellungen!$C$25,4,IF(Kundendaten!K1698&gt;=Einstellungen!$C$26,3,IF(Kundendaten!K1698&gt;=Einstellungen!$C$27,2,1)))))))</f>
        <v/>
      </c>
      <c r="M1697" s="37" t="str">
        <f>IF(Kundendaten!C1698="","",IF(J1697&lt;0,-1,IF(J1697&gt;Einstellungen!$C$11,0,IF(Kundendaten!L1698&gt;=Einstellungen!$C$32,5,IF(Kundendaten!L1698&gt;=Einstellungen!$C$33,4,IF(Kundendaten!L1698&gt;=Einstellungen!$C$34,3,IF(Kundendaten!L1698&gt;=Einstellungen!$C$35,2,1)))))))</f>
        <v/>
      </c>
      <c r="N1697" s="37" t="str">
        <f>IF(Kundendaten!C1698="","",IF(K1697=-1,"",IF(K1697=0,0,IF(SUM(Einstellungen!$G$15,Einstellungen!$G$24,Einstellungen!$G$32)&lt;&gt;100,"—",ROUND((K1697*Einstellungen!$G$15+L1697*Einstellungen!$G$24+M1697*Einstellungen!$G$32)/100,1)))))</f>
        <v/>
      </c>
      <c r="O1697" s="37" t="str">
        <f>IF(Kundendaten!C1698="","",IF(K1697=-1,"⚠ Datenfehler",IF(K1697=0,"Inaktiv",IF(SUM(Einstellungen!$G$15,Einstellungen!$G$24,Einstellungen!$G$32)&lt;&gt;100,"—",IF(N1697&gt;=4,"Champion",IF(N1697&gt;=3,"Entwicklung",IF(N1697&gt;=2,"Gefährdet","Abwanderung")))))))</f>
        <v/>
      </c>
    </row>
    <row r="1698" spans="2:15" ht="14.25" customHeight="1" x14ac:dyDescent="0.35">
      <c r="B1698" s="37" t="str">
        <f>IF(Kundendaten!C1699="","",Kundendaten!B1699)</f>
        <v/>
      </c>
      <c r="C1698" s="38" t="str">
        <f>IF(Kundendaten!C1699="","",IF(Kundendaten!C1699="","",Kundendaten!C1699))</f>
        <v/>
      </c>
      <c r="D1698" s="38" t="str">
        <f>IF(Kundendaten!C1699="","",IF(Kundendaten!D1699="","",Kundendaten!D1699))</f>
        <v/>
      </c>
      <c r="E1698" s="38" t="str">
        <f>IF(Kundendaten!C1699="","",IF(Kundendaten!E1699="","",Kundendaten!E1699))</f>
        <v/>
      </c>
      <c r="F1698" s="38" t="str">
        <f>IF(Kundendaten!C1699="","",IF(Kundendaten!F1699="","",Kundendaten!F1699))</f>
        <v/>
      </c>
      <c r="G1698" s="37" t="str">
        <f>IF(Kundendaten!C1699="","",IF(Kundendaten!G1699="","",Kundendaten!G1699))</f>
        <v/>
      </c>
      <c r="H1698" s="38" t="str">
        <f>IF(Kundendaten!C1699="","",IF(Kundendaten!H1699="","",Kundendaten!H1699))</f>
        <v/>
      </c>
      <c r="I1698" s="37" t="str">
        <f>IF(Kundendaten!C1699="","",IF(Kundendaten!I1699="","",IF(OR(UPPER(Kundendaten!I1699)="D",UPPER(Kundendaten!I1699)="DE",UPPER(Kundendaten!I1699)="DEU",UPPER(Kundendaten!I1699)="DEUTSCHLAND",UPPER(Kundendaten!I1699)="GERMANY",UPPER(Kundendaten!I1699)="GER"),"",IFERROR(UPPER(VLOOKUP(UPPER(Kundendaten!I1699),Laendercodes!$A:$B,2,FALSE())),UPPER(Kundendaten!I1699)))))</f>
        <v/>
      </c>
      <c r="J1698" s="59" t="str">
        <f>IF(Kundendaten!C1699="","",Einstellungen!$C$9-Kundendaten!J1699)</f>
        <v/>
      </c>
      <c r="K1698" s="37" t="str">
        <f>IF(Kundendaten!C1699="","",IF(J1698&lt;0,-1,IF(J1698&gt;Einstellungen!$C$11,0,IF(J1698&lt;=Einstellungen!$D$15,5,IF(J1698&lt;=Einstellungen!$D$16,4,IF(J1698&lt;=Einstellungen!$D$17,3,IF(J1698&lt;=Einstellungen!$D$18,2,1)))))))</f>
        <v/>
      </c>
      <c r="L1698" s="37" t="str">
        <f>IF(Kundendaten!C1699="","",IF(J1698&lt;0,-1,IF(J1698&gt;Einstellungen!$C$11,0,IF(Kundendaten!K1699&gt;=Einstellungen!$C$24,5,IF(Kundendaten!K1699&gt;=Einstellungen!$C$25,4,IF(Kundendaten!K1699&gt;=Einstellungen!$C$26,3,IF(Kundendaten!K1699&gt;=Einstellungen!$C$27,2,1)))))))</f>
        <v/>
      </c>
      <c r="M1698" s="37" t="str">
        <f>IF(Kundendaten!C1699="","",IF(J1698&lt;0,-1,IF(J1698&gt;Einstellungen!$C$11,0,IF(Kundendaten!L1699&gt;=Einstellungen!$C$32,5,IF(Kundendaten!L1699&gt;=Einstellungen!$C$33,4,IF(Kundendaten!L1699&gt;=Einstellungen!$C$34,3,IF(Kundendaten!L1699&gt;=Einstellungen!$C$35,2,1)))))))</f>
        <v/>
      </c>
      <c r="N1698" s="37" t="str">
        <f>IF(Kundendaten!C1699="","",IF(K1698=-1,"",IF(K1698=0,0,IF(SUM(Einstellungen!$G$15,Einstellungen!$G$24,Einstellungen!$G$32)&lt;&gt;100,"—",ROUND((K1698*Einstellungen!$G$15+L1698*Einstellungen!$G$24+M1698*Einstellungen!$G$32)/100,1)))))</f>
        <v/>
      </c>
      <c r="O1698" s="37" t="str">
        <f>IF(Kundendaten!C1699="","",IF(K1698=-1,"⚠ Datenfehler",IF(K1698=0,"Inaktiv",IF(SUM(Einstellungen!$G$15,Einstellungen!$G$24,Einstellungen!$G$32)&lt;&gt;100,"—",IF(N1698&gt;=4,"Champion",IF(N1698&gt;=3,"Entwicklung",IF(N1698&gt;=2,"Gefährdet","Abwanderung")))))))</f>
        <v/>
      </c>
    </row>
    <row r="1699" spans="2:15" ht="14.25" customHeight="1" x14ac:dyDescent="0.35">
      <c r="B1699" s="37" t="str">
        <f>IF(Kundendaten!C1700="","",Kundendaten!B1700)</f>
        <v/>
      </c>
      <c r="C1699" s="38" t="str">
        <f>IF(Kundendaten!C1700="","",IF(Kundendaten!C1700="","",Kundendaten!C1700))</f>
        <v/>
      </c>
      <c r="D1699" s="38" t="str">
        <f>IF(Kundendaten!C1700="","",IF(Kundendaten!D1700="","",Kundendaten!D1700))</f>
        <v/>
      </c>
      <c r="E1699" s="38" t="str">
        <f>IF(Kundendaten!C1700="","",IF(Kundendaten!E1700="","",Kundendaten!E1700))</f>
        <v/>
      </c>
      <c r="F1699" s="38" t="str">
        <f>IF(Kundendaten!C1700="","",IF(Kundendaten!F1700="","",Kundendaten!F1700))</f>
        <v/>
      </c>
      <c r="G1699" s="37" t="str">
        <f>IF(Kundendaten!C1700="","",IF(Kundendaten!G1700="","",Kundendaten!G1700))</f>
        <v/>
      </c>
      <c r="H1699" s="38" t="str">
        <f>IF(Kundendaten!C1700="","",IF(Kundendaten!H1700="","",Kundendaten!H1700))</f>
        <v/>
      </c>
      <c r="I1699" s="37" t="str">
        <f>IF(Kundendaten!C1700="","",IF(Kundendaten!I1700="","",IF(OR(UPPER(Kundendaten!I1700)="D",UPPER(Kundendaten!I1700)="DE",UPPER(Kundendaten!I1700)="DEU",UPPER(Kundendaten!I1700)="DEUTSCHLAND",UPPER(Kundendaten!I1700)="GERMANY",UPPER(Kundendaten!I1700)="GER"),"",IFERROR(UPPER(VLOOKUP(UPPER(Kundendaten!I1700),Laendercodes!$A:$B,2,FALSE())),UPPER(Kundendaten!I1700)))))</f>
        <v/>
      </c>
      <c r="J1699" s="59" t="str">
        <f>IF(Kundendaten!C1700="","",Einstellungen!$C$9-Kundendaten!J1700)</f>
        <v/>
      </c>
      <c r="K1699" s="37" t="str">
        <f>IF(Kundendaten!C1700="","",IF(J1699&lt;0,-1,IF(J1699&gt;Einstellungen!$C$11,0,IF(J1699&lt;=Einstellungen!$D$15,5,IF(J1699&lt;=Einstellungen!$D$16,4,IF(J1699&lt;=Einstellungen!$D$17,3,IF(J1699&lt;=Einstellungen!$D$18,2,1)))))))</f>
        <v/>
      </c>
      <c r="L1699" s="37" t="str">
        <f>IF(Kundendaten!C1700="","",IF(J1699&lt;0,-1,IF(J1699&gt;Einstellungen!$C$11,0,IF(Kundendaten!K1700&gt;=Einstellungen!$C$24,5,IF(Kundendaten!K1700&gt;=Einstellungen!$C$25,4,IF(Kundendaten!K1700&gt;=Einstellungen!$C$26,3,IF(Kundendaten!K1700&gt;=Einstellungen!$C$27,2,1)))))))</f>
        <v/>
      </c>
      <c r="M1699" s="37" t="str">
        <f>IF(Kundendaten!C1700="","",IF(J1699&lt;0,-1,IF(J1699&gt;Einstellungen!$C$11,0,IF(Kundendaten!L1700&gt;=Einstellungen!$C$32,5,IF(Kundendaten!L1700&gt;=Einstellungen!$C$33,4,IF(Kundendaten!L1700&gt;=Einstellungen!$C$34,3,IF(Kundendaten!L1700&gt;=Einstellungen!$C$35,2,1)))))))</f>
        <v/>
      </c>
      <c r="N1699" s="37" t="str">
        <f>IF(Kundendaten!C1700="","",IF(K1699=-1,"",IF(K1699=0,0,IF(SUM(Einstellungen!$G$15,Einstellungen!$G$24,Einstellungen!$G$32)&lt;&gt;100,"—",ROUND((K1699*Einstellungen!$G$15+L1699*Einstellungen!$G$24+M1699*Einstellungen!$G$32)/100,1)))))</f>
        <v/>
      </c>
      <c r="O1699" s="37" t="str">
        <f>IF(Kundendaten!C1700="","",IF(K1699=-1,"⚠ Datenfehler",IF(K1699=0,"Inaktiv",IF(SUM(Einstellungen!$G$15,Einstellungen!$G$24,Einstellungen!$G$32)&lt;&gt;100,"—",IF(N1699&gt;=4,"Champion",IF(N1699&gt;=3,"Entwicklung",IF(N1699&gt;=2,"Gefährdet","Abwanderung")))))))</f>
        <v/>
      </c>
    </row>
    <row r="1700" spans="2:15" ht="14.25" customHeight="1" x14ac:dyDescent="0.35">
      <c r="B1700" s="37" t="str">
        <f>IF(Kundendaten!C1701="","",Kundendaten!B1701)</f>
        <v/>
      </c>
      <c r="C1700" s="38" t="str">
        <f>IF(Kundendaten!C1701="","",IF(Kundendaten!C1701="","",Kundendaten!C1701))</f>
        <v/>
      </c>
      <c r="D1700" s="38" t="str">
        <f>IF(Kundendaten!C1701="","",IF(Kundendaten!D1701="","",Kundendaten!D1701))</f>
        <v/>
      </c>
      <c r="E1700" s="38" t="str">
        <f>IF(Kundendaten!C1701="","",IF(Kundendaten!E1701="","",Kundendaten!E1701))</f>
        <v/>
      </c>
      <c r="F1700" s="38" t="str">
        <f>IF(Kundendaten!C1701="","",IF(Kundendaten!F1701="","",Kundendaten!F1701))</f>
        <v/>
      </c>
      <c r="G1700" s="37" t="str">
        <f>IF(Kundendaten!C1701="","",IF(Kundendaten!G1701="","",Kundendaten!G1701))</f>
        <v/>
      </c>
      <c r="H1700" s="38" t="str">
        <f>IF(Kundendaten!C1701="","",IF(Kundendaten!H1701="","",Kundendaten!H1701))</f>
        <v/>
      </c>
      <c r="I1700" s="37" t="str">
        <f>IF(Kundendaten!C1701="","",IF(Kundendaten!I1701="","",IF(OR(UPPER(Kundendaten!I1701)="D",UPPER(Kundendaten!I1701)="DE",UPPER(Kundendaten!I1701)="DEU",UPPER(Kundendaten!I1701)="DEUTSCHLAND",UPPER(Kundendaten!I1701)="GERMANY",UPPER(Kundendaten!I1701)="GER"),"",IFERROR(UPPER(VLOOKUP(UPPER(Kundendaten!I1701),Laendercodes!$A:$B,2,FALSE())),UPPER(Kundendaten!I1701)))))</f>
        <v/>
      </c>
      <c r="J1700" s="59" t="str">
        <f>IF(Kundendaten!C1701="","",Einstellungen!$C$9-Kundendaten!J1701)</f>
        <v/>
      </c>
      <c r="K1700" s="37" t="str">
        <f>IF(Kundendaten!C1701="","",IF(J1700&lt;0,-1,IF(J1700&gt;Einstellungen!$C$11,0,IF(J1700&lt;=Einstellungen!$D$15,5,IF(J1700&lt;=Einstellungen!$D$16,4,IF(J1700&lt;=Einstellungen!$D$17,3,IF(J1700&lt;=Einstellungen!$D$18,2,1)))))))</f>
        <v/>
      </c>
      <c r="L1700" s="37" t="str">
        <f>IF(Kundendaten!C1701="","",IF(J1700&lt;0,-1,IF(J1700&gt;Einstellungen!$C$11,0,IF(Kundendaten!K1701&gt;=Einstellungen!$C$24,5,IF(Kundendaten!K1701&gt;=Einstellungen!$C$25,4,IF(Kundendaten!K1701&gt;=Einstellungen!$C$26,3,IF(Kundendaten!K1701&gt;=Einstellungen!$C$27,2,1)))))))</f>
        <v/>
      </c>
      <c r="M1700" s="37" t="str">
        <f>IF(Kundendaten!C1701="","",IF(J1700&lt;0,-1,IF(J1700&gt;Einstellungen!$C$11,0,IF(Kundendaten!L1701&gt;=Einstellungen!$C$32,5,IF(Kundendaten!L1701&gt;=Einstellungen!$C$33,4,IF(Kundendaten!L1701&gt;=Einstellungen!$C$34,3,IF(Kundendaten!L1701&gt;=Einstellungen!$C$35,2,1)))))))</f>
        <v/>
      </c>
      <c r="N1700" s="37" t="str">
        <f>IF(Kundendaten!C1701="","",IF(K1700=-1,"",IF(K1700=0,0,IF(SUM(Einstellungen!$G$15,Einstellungen!$G$24,Einstellungen!$G$32)&lt;&gt;100,"—",ROUND((K1700*Einstellungen!$G$15+L1700*Einstellungen!$G$24+M1700*Einstellungen!$G$32)/100,1)))))</f>
        <v/>
      </c>
      <c r="O1700" s="37" t="str">
        <f>IF(Kundendaten!C1701="","",IF(K1700=-1,"⚠ Datenfehler",IF(K1700=0,"Inaktiv",IF(SUM(Einstellungen!$G$15,Einstellungen!$G$24,Einstellungen!$G$32)&lt;&gt;100,"—",IF(N1700&gt;=4,"Champion",IF(N1700&gt;=3,"Entwicklung",IF(N1700&gt;=2,"Gefährdet","Abwanderung")))))))</f>
        <v/>
      </c>
    </row>
    <row r="1701" spans="2:15" ht="14.25" customHeight="1" x14ac:dyDescent="0.35">
      <c r="B1701" s="37" t="str">
        <f>IF(Kundendaten!C1702="","",Kundendaten!B1702)</f>
        <v/>
      </c>
      <c r="C1701" s="38" t="str">
        <f>IF(Kundendaten!C1702="","",IF(Kundendaten!C1702="","",Kundendaten!C1702))</f>
        <v/>
      </c>
      <c r="D1701" s="38" t="str">
        <f>IF(Kundendaten!C1702="","",IF(Kundendaten!D1702="","",Kundendaten!D1702))</f>
        <v/>
      </c>
      <c r="E1701" s="38" t="str">
        <f>IF(Kundendaten!C1702="","",IF(Kundendaten!E1702="","",Kundendaten!E1702))</f>
        <v/>
      </c>
      <c r="F1701" s="38" t="str">
        <f>IF(Kundendaten!C1702="","",IF(Kundendaten!F1702="","",Kundendaten!F1702))</f>
        <v/>
      </c>
      <c r="G1701" s="37" t="str">
        <f>IF(Kundendaten!C1702="","",IF(Kundendaten!G1702="","",Kundendaten!G1702))</f>
        <v/>
      </c>
      <c r="H1701" s="38" t="str">
        <f>IF(Kundendaten!C1702="","",IF(Kundendaten!H1702="","",Kundendaten!H1702))</f>
        <v/>
      </c>
      <c r="I1701" s="37" t="str">
        <f>IF(Kundendaten!C1702="","",IF(Kundendaten!I1702="","",IF(OR(UPPER(Kundendaten!I1702)="D",UPPER(Kundendaten!I1702)="DE",UPPER(Kundendaten!I1702)="DEU",UPPER(Kundendaten!I1702)="DEUTSCHLAND",UPPER(Kundendaten!I1702)="GERMANY",UPPER(Kundendaten!I1702)="GER"),"",IFERROR(UPPER(VLOOKUP(UPPER(Kundendaten!I1702),Laendercodes!$A:$B,2,FALSE())),UPPER(Kundendaten!I1702)))))</f>
        <v/>
      </c>
      <c r="J1701" s="59" t="str">
        <f>IF(Kundendaten!C1702="","",Einstellungen!$C$9-Kundendaten!J1702)</f>
        <v/>
      </c>
      <c r="K1701" s="37" t="str">
        <f>IF(Kundendaten!C1702="","",IF(J1701&lt;0,-1,IF(J1701&gt;Einstellungen!$C$11,0,IF(J1701&lt;=Einstellungen!$D$15,5,IF(J1701&lt;=Einstellungen!$D$16,4,IF(J1701&lt;=Einstellungen!$D$17,3,IF(J1701&lt;=Einstellungen!$D$18,2,1)))))))</f>
        <v/>
      </c>
      <c r="L1701" s="37" t="str">
        <f>IF(Kundendaten!C1702="","",IF(J1701&lt;0,-1,IF(J1701&gt;Einstellungen!$C$11,0,IF(Kundendaten!K1702&gt;=Einstellungen!$C$24,5,IF(Kundendaten!K1702&gt;=Einstellungen!$C$25,4,IF(Kundendaten!K1702&gt;=Einstellungen!$C$26,3,IF(Kundendaten!K1702&gt;=Einstellungen!$C$27,2,1)))))))</f>
        <v/>
      </c>
      <c r="M1701" s="37" t="str">
        <f>IF(Kundendaten!C1702="","",IF(J1701&lt;0,-1,IF(J1701&gt;Einstellungen!$C$11,0,IF(Kundendaten!L1702&gt;=Einstellungen!$C$32,5,IF(Kundendaten!L1702&gt;=Einstellungen!$C$33,4,IF(Kundendaten!L1702&gt;=Einstellungen!$C$34,3,IF(Kundendaten!L1702&gt;=Einstellungen!$C$35,2,1)))))))</f>
        <v/>
      </c>
      <c r="N1701" s="37" t="str">
        <f>IF(Kundendaten!C1702="","",IF(K1701=-1,"",IF(K1701=0,0,IF(SUM(Einstellungen!$G$15,Einstellungen!$G$24,Einstellungen!$G$32)&lt;&gt;100,"—",ROUND((K1701*Einstellungen!$G$15+L1701*Einstellungen!$G$24+M1701*Einstellungen!$G$32)/100,1)))))</f>
        <v/>
      </c>
      <c r="O1701" s="37" t="str">
        <f>IF(Kundendaten!C1702="","",IF(K1701=-1,"⚠ Datenfehler",IF(K1701=0,"Inaktiv",IF(SUM(Einstellungen!$G$15,Einstellungen!$G$24,Einstellungen!$G$32)&lt;&gt;100,"—",IF(N1701&gt;=4,"Champion",IF(N1701&gt;=3,"Entwicklung",IF(N1701&gt;=2,"Gefährdet","Abwanderung")))))))</f>
        <v/>
      </c>
    </row>
    <row r="1702" spans="2:15" ht="14.25" customHeight="1" x14ac:dyDescent="0.35">
      <c r="B1702" s="37" t="str">
        <f>IF(Kundendaten!C1703="","",Kundendaten!B1703)</f>
        <v/>
      </c>
      <c r="C1702" s="38" t="str">
        <f>IF(Kundendaten!C1703="","",IF(Kundendaten!C1703="","",Kundendaten!C1703))</f>
        <v/>
      </c>
      <c r="D1702" s="38" t="str">
        <f>IF(Kundendaten!C1703="","",IF(Kundendaten!D1703="","",Kundendaten!D1703))</f>
        <v/>
      </c>
      <c r="E1702" s="38" t="str">
        <f>IF(Kundendaten!C1703="","",IF(Kundendaten!E1703="","",Kundendaten!E1703))</f>
        <v/>
      </c>
      <c r="F1702" s="38" t="str">
        <f>IF(Kundendaten!C1703="","",IF(Kundendaten!F1703="","",Kundendaten!F1703))</f>
        <v/>
      </c>
      <c r="G1702" s="37" t="str">
        <f>IF(Kundendaten!C1703="","",IF(Kundendaten!G1703="","",Kundendaten!G1703))</f>
        <v/>
      </c>
      <c r="H1702" s="38" t="str">
        <f>IF(Kundendaten!C1703="","",IF(Kundendaten!H1703="","",Kundendaten!H1703))</f>
        <v/>
      </c>
      <c r="I1702" s="37" t="str">
        <f>IF(Kundendaten!C1703="","",IF(Kundendaten!I1703="","",IF(OR(UPPER(Kundendaten!I1703)="D",UPPER(Kundendaten!I1703)="DE",UPPER(Kundendaten!I1703)="DEU",UPPER(Kundendaten!I1703)="DEUTSCHLAND",UPPER(Kundendaten!I1703)="GERMANY",UPPER(Kundendaten!I1703)="GER"),"",IFERROR(UPPER(VLOOKUP(UPPER(Kundendaten!I1703),Laendercodes!$A:$B,2,FALSE())),UPPER(Kundendaten!I1703)))))</f>
        <v/>
      </c>
      <c r="J1702" s="59" t="str">
        <f>IF(Kundendaten!C1703="","",Einstellungen!$C$9-Kundendaten!J1703)</f>
        <v/>
      </c>
      <c r="K1702" s="37" t="str">
        <f>IF(Kundendaten!C1703="","",IF(J1702&lt;0,-1,IF(J1702&gt;Einstellungen!$C$11,0,IF(J1702&lt;=Einstellungen!$D$15,5,IF(J1702&lt;=Einstellungen!$D$16,4,IF(J1702&lt;=Einstellungen!$D$17,3,IF(J1702&lt;=Einstellungen!$D$18,2,1)))))))</f>
        <v/>
      </c>
      <c r="L1702" s="37" t="str">
        <f>IF(Kundendaten!C1703="","",IF(J1702&lt;0,-1,IF(J1702&gt;Einstellungen!$C$11,0,IF(Kundendaten!K1703&gt;=Einstellungen!$C$24,5,IF(Kundendaten!K1703&gt;=Einstellungen!$C$25,4,IF(Kundendaten!K1703&gt;=Einstellungen!$C$26,3,IF(Kundendaten!K1703&gt;=Einstellungen!$C$27,2,1)))))))</f>
        <v/>
      </c>
      <c r="M1702" s="37" t="str">
        <f>IF(Kundendaten!C1703="","",IF(J1702&lt;0,-1,IF(J1702&gt;Einstellungen!$C$11,0,IF(Kundendaten!L1703&gt;=Einstellungen!$C$32,5,IF(Kundendaten!L1703&gt;=Einstellungen!$C$33,4,IF(Kundendaten!L1703&gt;=Einstellungen!$C$34,3,IF(Kundendaten!L1703&gt;=Einstellungen!$C$35,2,1)))))))</f>
        <v/>
      </c>
      <c r="N1702" s="37" t="str">
        <f>IF(Kundendaten!C1703="","",IF(K1702=-1,"",IF(K1702=0,0,IF(SUM(Einstellungen!$G$15,Einstellungen!$G$24,Einstellungen!$G$32)&lt;&gt;100,"—",ROUND((K1702*Einstellungen!$G$15+L1702*Einstellungen!$G$24+M1702*Einstellungen!$G$32)/100,1)))))</f>
        <v/>
      </c>
      <c r="O1702" s="37" t="str">
        <f>IF(Kundendaten!C1703="","",IF(K1702=-1,"⚠ Datenfehler",IF(K1702=0,"Inaktiv",IF(SUM(Einstellungen!$G$15,Einstellungen!$G$24,Einstellungen!$G$32)&lt;&gt;100,"—",IF(N1702&gt;=4,"Champion",IF(N1702&gt;=3,"Entwicklung",IF(N1702&gt;=2,"Gefährdet","Abwanderung")))))))</f>
        <v/>
      </c>
    </row>
    <row r="1703" spans="2:15" ht="14.25" customHeight="1" x14ac:dyDescent="0.35">
      <c r="B1703" s="37" t="str">
        <f>IF(Kundendaten!C1704="","",Kundendaten!B1704)</f>
        <v/>
      </c>
      <c r="C1703" s="38" t="str">
        <f>IF(Kundendaten!C1704="","",IF(Kundendaten!C1704="","",Kundendaten!C1704))</f>
        <v/>
      </c>
      <c r="D1703" s="38" t="str">
        <f>IF(Kundendaten!C1704="","",IF(Kundendaten!D1704="","",Kundendaten!D1704))</f>
        <v/>
      </c>
      <c r="E1703" s="38" t="str">
        <f>IF(Kundendaten!C1704="","",IF(Kundendaten!E1704="","",Kundendaten!E1704))</f>
        <v/>
      </c>
      <c r="F1703" s="38" t="str">
        <f>IF(Kundendaten!C1704="","",IF(Kundendaten!F1704="","",Kundendaten!F1704))</f>
        <v/>
      </c>
      <c r="G1703" s="37" t="str">
        <f>IF(Kundendaten!C1704="","",IF(Kundendaten!G1704="","",Kundendaten!G1704))</f>
        <v/>
      </c>
      <c r="H1703" s="38" t="str">
        <f>IF(Kundendaten!C1704="","",IF(Kundendaten!H1704="","",Kundendaten!H1704))</f>
        <v/>
      </c>
      <c r="I1703" s="37" t="str">
        <f>IF(Kundendaten!C1704="","",IF(Kundendaten!I1704="","",IF(OR(UPPER(Kundendaten!I1704)="D",UPPER(Kundendaten!I1704)="DE",UPPER(Kundendaten!I1704)="DEU",UPPER(Kundendaten!I1704)="DEUTSCHLAND",UPPER(Kundendaten!I1704)="GERMANY",UPPER(Kundendaten!I1704)="GER"),"",IFERROR(UPPER(VLOOKUP(UPPER(Kundendaten!I1704),Laendercodes!$A:$B,2,FALSE())),UPPER(Kundendaten!I1704)))))</f>
        <v/>
      </c>
      <c r="J1703" s="59" t="str">
        <f>IF(Kundendaten!C1704="","",Einstellungen!$C$9-Kundendaten!J1704)</f>
        <v/>
      </c>
      <c r="K1703" s="37" t="str">
        <f>IF(Kundendaten!C1704="","",IF(J1703&lt;0,-1,IF(J1703&gt;Einstellungen!$C$11,0,IF(J1703&lt;=Einstellungen!$D$15,5,IF(J1703&lt;=Einstellungen!$D$16,4,IF(J1703&lt;=Einstellungen!$D$17,3,IF(J1703&lt;=Einstellungen!$D$18,2,1)))))))</f>
        <v/>
      </c>
      <c r="L1703" s="37" t="str">
        <f>IF(Kundendaten!C1704="","",IF(J1703&lt;0,-1,IF(J1703&gt;Einstellungen!$C$11,0,IF(Kundendaten!K1704&gt;=Einstellungen!$C$24,5,IF(Kundendaten!K1704&gt;=Einstellungen!$C$25,4,IF(Kundendaten!K1704&gt;=Einstellungen!$C$26,3,IF(Kundendaten!K1704&gt;=Einstellungen!$C$27,2,1)))))))</f>
        <v/>
      </c>
      <c r="M1703" s="37" t="str">
        <f>IF(Kundendaten!C1704="","",IF(J1703&lt;0,-1,IF(J1703&gt;Einstellungen!$C$11,0,IF(Kundendaten!L1704&gt;=Einstellungen!$C$32,5,IF(Kundendaten!L1704&gt;=Einstellungen!$C$33,4,IF(Kundendaten!L1704&gt;=Einstellungen!$C$34,3,IF(Kundendaten!L1704&gt;=Einstellungen!$C$35,2,1)))))))</f>
        <v/>
      </c>
      <c r="N1703" s="37" t="str">
        <f>IF(Kundendaten!C1704="","",IF(K1703=-1,"",IF(K1703=0,0,IF(SUM(Einstellungen!$G$15,Einstellungen!$G$24,Einstellungen!$G$32)&lt;&gt;100,"—",ROUND((K1703*Einstellungen!$G$15+L1703*Einstellungen!$G$24+M1703*Einstellungen!$G$32)/100,1)))))</f>
        <v/>
      </c>
      <c r="O1703" s="37" t="str">
        <f>IF(Kundendaten!C1704="","",IF(K1703=-1,"⚠ Datenfehler",IF(K1703=0,"Inaktiv",IF(SUM(Einstellungen!$G$15,Einstellungen!$G$24,Einstellungen!$G$32)&lt;&gt;100,"—",IF(N1703&gt;=4,"Champion",IF(N1703&gt;=3,"Entwicklung",IF(N1703&gt;=2,"Gefährdet","Abwanderung")))))))</f>
        <v/>
      </c>
    </row>
    <row r="1704" spans="2:15" ht="14.25" customHeight="1" x14ac:dyDescent="0.35">
      <c r="B1704" s="37" t="str">
        <f>IF(Kundendaten!C1705="","",Kundendaten!B1705)</f>
        <v/>
      </c>
      <c r="C1704" s="38" t="str">
        <f>IF(Kundendaten!C1705="","",IF(Kundendaten!C1705="","",Kundendaten!C1705))</f>
        <v/>
      </c>
      <c r="D1704" s="38" t="str">
        <f>IF(Kundendaten!C1705="","",IF(Kundendaten!D1705="","",Kundendaten!D1705))</f>
        <v/>
      </c>
      <c r="E1704" s="38" t="str">
        <f>IF(Kundendaten!C1705="","",IF(Kundendaten!E1705="","",Kundendaten!E1705))</f>
        <v/>
      </c>
      <c r="F1704" s="38" t="str">
        <f>IF(Kundendaten!C1705="","",IF(Kundendaten!F1705="","",Kundendaten!F1705))</f>
        <v/>
      </c>
      <c r="G1704" s="37" t="str">
        <f>IF(Kundendaten!C1705="","",IF(Kundendaten!G1705="","",Kundendaten!G1705))</f>
        <v/>
      </c>
      <c r="H1704" s="38" t="str">
        <f>IF(Kundendaten!C1705="","",IF(Kundendaten!H1705="","",Kundendaten!H1705))</f>
        <v/>
      </c>
      <c r="I1704" s="37" t="str">
        <f>IF(Kundendaten!C1705="","",IF(Kundendaten!I1705="","",IF(OR(UPPER(Kundendaten!I1705)="D",UPPER(Kundendaten!I1705)="DE",UPPER(Kundendaten!I1705)="DEU",UPPER(Kundendaten!I1705)="DEUTSCHLAND",UPPER(Kundendaten!I1705)="GERMANY",UPPER(Kundendaten!I1705)="GER"),"",IFERROR(UPPER(VLOOKUP(UPPER(Kundendaten!I1705),Laendercodes!$A:$B,2,FALSE())),UPPER(Kundendaten!I1705)))))</f>
        <v/>
      </c>
      <c r="J1704" s="59" t="str">
        <f>IF(Kundendaten!C1705="","",Einstellungen!$C$9-Kundendaten!J1705)</f>
        <v/>
      </c>
      <c r="K1704" s="37" t="str">
        <f>IF(Kundendaten!C1705="","",IF(J1704&lt;0,-1,IF(J1704&gt;Einstellungen!$C$11,0,IF(J1704&lt;=Einstellungen!$D$15,5,IF(J1704&lt;=Einstellungen!$D$16,4,IF(J1704&lt;=Einstellungen!$D$17,3,IF(J1704&lt;=Einstellungen!$D$18,2,1)))))))</f>
        <v/>
      </c>
      <c r="L1704" s="37" t="str">
        <f>IF(Kundendaten!C1705="","",IF(J1704&lt;0,-1,IF(J1704&gt;Einstellungen!$C$11,0,IF(Kundendaten!K1705&gt;=Einstellungen!$C$24,5,IF(Kundendaten!K1705&gt;=Einstellungen!$C$25,4,IF(Kundendaten!K1705&gt;=Einstellungen!$C$26,3,IF(Kundendaten!K1705&gt;=Einstellungen!$C$27,2,1)))))))</f>
        <v/>
      </c>
      <c r="M1704" s="37" t="str">
        <f>IF(Kundendaten!C1705="","",IF(J1704&lt;0,-1,IF(J1704&gt;Einstellungen!$C$11,0,IF(Kundendaten!L1705&gt;=Einstellungen!$C$32,5,IF(Kundendaten!L1705&gt;=Einstellungen!$C$33,4,IF(Kundendaten!L1705&gt;=Einstellungen!$C$34,3,IF(Kundendaten!L1705&gt;=Einstellungen!$C$35,2,1)))))))</f>
        <v/>
      </c>
      <c r="N1704" s="37" t="str">
        <f>IF(Kundendaten!C1705="","",IF(K1704=-1,"",IF(K1704=0,0,IF(SUM(Einstellungen!$G$15,Einstellungen!$G$24,Einstellungen!$G$32)&lt;&gt;100,"—",ROUND((K1704*Einstellungen!$G$15+L1704*Einstellungen!$G$24+M1704*Einstellungen!$G$32)/100,1)))))</f>
        <v/>
      </c>
      <c r="O1704" s="37" t="str">
        <f>IF(Kundendaten!C1705="","",IF(K1704=-1,"⚠ Datenfehler",IF(K1704=0,"Inaktiv",IF(SUM(Einstellungen!$G$15,Einstellungen!$G$24,Einstellungen!$G$32)&lt;&gt;100,"—",IF(N1704&gt;=4,"Champion",IF(N1704&gt;=3,"Entwicklung",IF(N1704&gt;=2,"Gefährdet","Abwanderung")))))))</f>
        <v/>
      </c>
    </row>
    <row r="1705" spans="2:15" ht="14.25" customHeight="1" x14ac:dyDescent="0.35">
      <c r="B1705" s="37" t="str">
        <f>IF(Kundendaten!C1706="","",Kundendaten!B1706)</f>
        <v/>
      </c>
      <c r="C1705" s="38" t="str">
        <f>IF(Kundendaten!C1706="","",IF(Kundendaten!C1706="","",Kundendaten!C1706))</f>
        <v/>
      </c>
      <c r="D1705" s="38" t="str">
        <f>IF(Kundendaten!C1706="","",IF(Kundendaten!D1706="","",Kundendaten!D1706))</f>
        <v/>
      </c>
      <c r="E1705" s="38" t="str">
        <f>IF(Kundendaten!C1706="","",IF(Kundendaten!E1706="","",Kundendaten!E1706))</f>
        <v/>
      </c>
      <c r="F1705" s="38" t="str">
        <f>IF(Kundendaten!C1706="","",IF(Kundendaten!F1706="","",Kundendaten!F1706))</f>
        <v/>
      </c>
      <c r="G1705" s="37" t="str">
        <f>IF(Kundendaten!C1706="","",IF(Kundendaten!G1706="","",Kundendaten!G1706))</f>
        <v/>
      </c>
      <c r="H1705" s="38" t="str">
        <f>IF(Kundendaten!C1706="","",IF(Kundendaten!H1706="","",Kundendaten!H1706))</f>
        <v/>
      </c>
      <c r="I1705" s="37" t="str">
        <f>IF(Kundendaten!C1706="","",IF(Kundendaten!I1706="","",IF(OR(UPPER(Kundendaten!I1706)="D",UPPER(Kundendaten!I1706)="DE",UPPER(Kundendaten!I1706)="DEU",UPPER(Kundendaten!I1706)="DEUTSCHLAND",UPPER(Kundendaten!I1706)="GERMANY",UPPER(Kundendaten!I1706)="GER"),"",IFERROR(UPPER(VLOOKUP(UPPER(Kundendaten!I1706),Laendercodes!$A:$B,2,FALSE())),UPPER(Kundendaten!I1706)))))</f>
        <v/>
      </c>
      <c r="J1705" s="59" t="str">
        <f>IF(Kundendaten!C1706="","",Einstellungen!$C$9-Kundendaten!J1706)</f>
        <v/>
      </c>
      <c r="K1705" s="37" t="str">
        <f>IF(Kundendaten!C1706="","",IF(J1705&lt;0,-1,IF(J1705&gt;Einstellungen!$C$11,0,IF(J1705&lt;=Einstellungen!$D$15,5,IF(J1705&lt;=Einstellungen!$D$16,4,IF(J1705&lt;=Einstellungen!$D$17,3,IF(J1705&lt;=Einstellungen!$D$18,2,1)))))))</f>
        <v/>
      </c>
      <c r="L1705" s="37" t="str">
        <f>IF(Kundendaten!C1706="","",IF(J1705&lt;0,-1,IF(J1705&gt;Einstellungen!$C$11,0,IF(Kundendaten!K1706&gt;=Einstellungen!$C$24,5,IF(Kundendaten!K1706&gt;=Einstellungen!$C$25,4,IF(Kundendaten!K1706&gt;=Einstellungen!$C$26,3,IF(Kundendaten!K1706&gt;=Einstellungen!$C$27,2,1)))))))</f>
        <v/>
      </c>
      <c r="M1705" s="37" t="str">
        <f>IF(Kundendaten!C1706="","",IF(J1705&lt;0,-1,IF(J1705&gt;Einstellungen!$C$11,0,IF(Kundendaten!L1706&gt;=Einstellungen!$C$32,5,IF(Kundendaten!L1706&gt;=Einstellungen!$C$33,4,IF(Kundendaten!L1706&gt;=Einstellungen!$C$34,3,IF(Kundendaten!L1706&gt;=Einstellungen!$C$35,2,1)))))))</f>
        <v/>
      </c>
      <c r="N1705" s="37" t="str">
        <f>IF(Kundendaten!C1706="","",IF(K1705=-1,"",IF(K1705=0,0,IF(SUM(Einstellungen!$G$15,Einstellungen!$G$24,Einstellungen!$G$32)&lt;&gt;100,"—",ROUND((K1705*Einstellungen!$G$15+L1705*Einstellungen!$G$24+M1705*Einstellungen!$G$32)/100,1)))))</f>
        <v/>
      </c>
      <c r="O1705" s="37" t="str">
        <f>IF(Kundendaten!C1706="","",IF(K1705=-1,"⚠ Datenfehler",IF(K1705=0,"Inaktiv",IF(SUM(Einstellungen!$G$15,Einstellungen!$G$24,Einstellungen!$G$32)&lt;&gt;100,"—",IF(N1705&gt;=4,"Champion",IF(N1705&gt;=3,"Entwicklung",IF(N1705&gt;=2,"Gefährdet","Abwanderung")))))))</f>
        <v/>
      </c>
    </row>
    <row r="1706" spans="2:15" ht="14.25" customHeight="1" x14ac:dyDescent="0.35">
      <c r="B1706" s="37" t="str">
        <f>IF(Kundendaten!C1707="","",Kundendaten!B1707)</f>
        <v/>
      </c>
      <c r="C1706" s="38" t="str">
        <f>IF(Kundendaten!C1707="","",IF(Kundendaten!C1707="","",Kundendaten!C1707))</f>
        <v/>
      </c>
      <c r="D1706" s="38" t="str">
        <f>IF(Kundendaten!C1707="","",IF(Kundendaten!D1707="","",Kundendaten!D1707))</f>
        <v/>
      </c>
      <c r="E1706" s="38" t="str">
        <f>IF(Kundendaten!C1707="","",IF(Kundendaten!E1707="","",Kundendaten!E1707))</f>
        <v/>
      </c>
      <c r="F1706" s="38" t="str">
        <f>IF(Kundendaten!C1707="","",IF(Kundendaten!F1707="","",Kundendaten!F1707))</f>
        <v/>
      </c>
      <c r="G1706" s="37" t="str">
        <f>IF(Kundendaten!C1707="","",IF(Kundendaten!G1707="","",Kundendaten!G1707))</f>
        <v/>
      </c>
      <c r="H1706" s="38" t="str">
        <f>IF(Kundendaten!C1707="","",IF(Kundendaten!H1707="","",Kundendaten!H1707))</f>
        <v/>
      </c>
      <c r="I1706" s="37" t="str">
        <f>IF(Kundendaten!C1707="","",IF(Kundendaten!I1707="","",IF(OR(UPPER(Kundendaten!I1707)="D",UPPER(Kundendaten!I1707)="DE",UPPER(Kundendaten!I1707)="DEU",UPPER(Kundendaten!I1707)="DEUTSCHLAND",UPPER(Kundendaten!I1707)="GERMANY",UPPER(Kundendaten!I1707)="GER"),"",IFERROR(UPPER(VLOOKUP(UPPER(Kundendaten!I1707),Laendercodes!$A:$B,2,FALSE())),UPPER(Kundendaten!I1707)))))</f>
        <v/>
      </c>
      <c r="J1706" s="59" t="str">
        <f>IF(Kundendaten!C1707="","",Einstellungen!$C$9-Kundendaten!J1707)</f>
        <v/>
      </c>
      <c r="K1706" s="37" t="str">
        <f>IF(Kundendaten!C1707="","",IF(J1706&lt;0,-1,IF(J1706&gt;Einstellungen!$C$11,0,IF(J1706&lt;=Einstellungen!$D$15,5,IF(J1706&lt;=Einstellungen!$D$16,4,IF(J1706&lt;=Einstellungen!$D$17,3,IF(J1706&lt;=Einstellungen!$D$18,2,1)))))))</f>
        <v/>
      </c>
      <c r="L1706" s="37" t="str">
        <f>IF(Kundendaten!C1707="","",IF(J1706&lt;0,-1,IF(J1706&gt;Einstellungen!$C$11,0,IF(Kundendaten!K1707&gt;=Einstellungen!$C$24,5,IF(Kundendaten!K1707&gt;=Einstellungen!$C$25,4,IF(Kundendaten!K1707&gt;=Einstellungen!$C$26,3,IF(Kundendaten!K1707&gt;=Einstellungen!$C$27,2,1)))))))</f>
        <v/>
      </c>
      <c r="M1706" s="37" t="str">
        <f>IF(Kundendaten!C1707="","",IF(J1706&lt;0,-1,IF(J1706&gt;Einstellungen!$C$11,0,IF(Kundendaten!L1707&gt;=Einstellungen!$C$32,5,IF(Kundendaten!L1707&gt;=Einstellungen!$C$33,4,IF(Kundendaten!L1707&gt;=Einstellungen!$C$34,3,IF(Kundendaten!L1707&gt;=Einstellungen!$C$35,2,1)))))))</f>
        <v/>
      </c>
      <c r="N1706" s="37" t="str">
        <f>IF(Kundendaten!C1707="","",IF(K1706=-1,"",IF(K1706=0,0,IF(SUM(Einstellungen!$G$15,Einstellungen!$G$24,Einstellungen!$G$32)&lt;&gt;100,"—",ROUND((K1706*Einstellungen!$G$15+L1706*Einstellungen!$G$24+M1706*Einstellungen!$G$32)/100,1)))))</f>
        <v/>
      </c>
      <c r="O1706" s="37" t="str">
        <f>IF(Kundendaten!C1707="","",IF(K1706=-1,"⚠ Datenfehler",IF(K1706=0,"Inaktiv",IF(SUM(Einstellungen!$G$15,Einstellungen!$G$24,Einstellungen!$G$32)&lt;&gt;100,"—",IF(N1706&gt;=4,"Champion",IF(N1706&gt;=3,"Entwicklung",IF(N1706&gt;=2,"Gefährdet","Abwanderung")))))))</f>
        <v/>
      </c>
    </row>
    <row r="1707" spans="2:15" ht="14.25" customHeight="1" x14ac:dyDescent="0.35">
      <c r="B1707" s="37" t="str">
        <f>IF(Kundendaten!C1708="","",Kundendaten!B1708)</f>
        <v/>
      </c>
      <c r="C1707" s="38" t="str">
        <f>IF(Kundendaten!C1708="","",IF(Kundendaten!C1708="","",Kundendaten!C1708))</f>
        <v/>
      </c>
      <c r="D1707" s="38" t="str">
        <f>IF(Kundendaten!C1708="","",IF(Kundendaten!D1708="","",Kundendaten!D1708))</f>
        <v/>
      </c>
      <c r="E1707" s="38" t="str">
        <f>IF(Kundendaten!C1708="","",IF(Kundendaten!E1708="","",Kundendaten!E1708))</f>
        <v/>
      </c>
      <c r="F1707" s="38" t="str">
        <f>IF(Kundendaten!C1708="","",IF(Kundendaten!F1708="","",Kundendaten!F1708))</f>
        <v/>
      </c>
      <c r="G1707" s="37" t="str">
        <f>IF(Kundendaten!C1708="","",IF(Kundendaten!G1708="","",Kundendaten!G1708))</f>
        <v/>
      </c>
      <c r="H1707" s="38" t="str">
        <f>IF(Kundendaten!C1708="","",IF(Kundendaten!H1708="","",Kundendaten!H1708))</f>
        <v/>
      </c>
      <c r="I1707" s="37" t="str">
        <f>IF(Kundendaten!C1708="","",IF(Kundendaten!I1708="","",IF(OR(UPPER(Kundendaten!I1708)="D",UPPER(Kundendaten!I1708)="DE",UPPER(Kundendaten!I1708)="DEU",UPPER(Kundendaten!I1708)="DEUTSCHLAND",UPPER(Kundendaten!I1708)="GERMANY",UPPER(Kundendaten!I1708)="GER"),"",IFERROR(UPPER(VLOOKUP(UPPER(Kundendaten!I1708),Laendercodes!$A:$B,2,FALSE())),UPPER(Kundendaten!I1708)))))</f>
        <v/>
      </c>
      <c r="J1707" s="59" t="str">
        <f>IF(Kundendaten!C1708="","",Einstellungen!$C$9-Kundendaten!J1708)</f>
        <v/>
      </c>
      <c r="K1707" s="37" t="str">
        <f>IF(Kundendaten!C1708="","",IF(J1707&lt;0,-1,IF(J1707&gt;Einstellungen!$C$11,0,IF(J1707&lt;=Einstellungen!$D$15,5,IF(J1707&lt;=Einstellungen!$D$16,4,IF(J1707&lt;=Einstellungen!$D$17,3,IF(J1707&lt;=Einstellungen!$D$18,2,1)))))))</f>
        <v/>
      </c>
      <c r="L1707" s="37" t="str">
        <f>IF(Kundendaten!C1708="","",IF(J1707&lt;0,-1,IF(J1707&gt;Einstellungen!$C$11,0,IF(Kundendaten!K1708&gt;=Einstellungen!$C$24,5,IF(Kundendaten!K1708&gt;=Einstellungen!$C$25,4,IF(Kundendaten!K1708&gt;=Einstellungen!$C$26,3,IF(Kundendaten!K1708&gt;=Einstellungen!$C$27,2,1)))))))</f>
        <v/>
      </c>
      <c r="M1707" s="37" t="str">
        <f>IF(Kundendaten!C1708="","",IF(J1707&lt;0,-1,IF(J1707&gt;Einstellungen!$C$11,0,IF(Kundendaten!L1708&gt;=Einstellungen!$C$32,5,IF(Kundendaten!L1708&gt;=Einstellungen!$C$33,4,IF(Kundendaten!L1708&gt;=Einstellungen!$C$34,3,IF(Kundendaten!L1708&gt;=Einstellungen!$C$35,2,1)))))))</f>
        <v/>
      </c>
      <c r="N1707" s="37" t="str">
        <f>IF(Kundendaten!C1708="","",IF(K1707=-1,"",IF(K1707=0,0,IF(SUM(Einstellungen!$G$15,Einstellungen!$G$24,Einstellungen!$G$32)&lt;&gt;100,"—",ROUND((K1707*Einstellungen!$G$15+L1707*Einstellungen!$G$24+M1707*Einstellungen!$G$32)/100,1)))))</f>
        <v/>
      </c>
      <c r="O1707" s="37" t="str">
        <f>IF(Kundendaten!C1708="","",IF(K1707=-1,"⚠ Datenfehler",IF(K1707=0,"Inaktiv",IF(SUM(Einstellungen!$G$15,Einstellungen!$G$24,Einstellungen!$G$32)&lt;&gt;100,"—",IF(N1707&gt;=4,"Champion",IF(N1707&gt;=3,"Entwicklung",IF(N1707&gt;=2,"Gefährdet","Abwanderung")))))))</f>
        <v/>
      </c>
    </row>
    <row r="1708" spans="2:15" ht="14.25" customHeight="1" x14ac:dyDescent="0.35">
      <c r="B1708" s="37" t="str">
        <f>IF(Kundendaten!C1709="","",Kundendaten!B1709)</f>
        <v/>
      </c>
      <c r="C1708" s="38" t="str">
        <f>IF(Kundendaten!C1709="","",IF(Kundendaten!C1709="","",Kundendaten!C1709))</f>
        <v/>
      </c>
      <c r="D1708" s="38" t="str">
        <f>IF(Kundendaten!C1709="","",IF(Kundendaten!D1709="","",Kundendaten!D1709))</f>
        <v/>
      </c>
      <c r="E1708" s="38" t="str">
        <f>IF(Kundendaten!C1709="","",IF(Kundendaten!E1709="","",Kundendaten!E1709))</f>
        <v/>
      </c>
      <c r="F1708" s="38" t="str">
        <f>IF(Kundendaten!C1709="","",IF(Kundendaten!F1709="","",Kundendaten!F1709))</f>
        <v/>
      </c>
      <c r="G1708" s="37" t="str">
        <f>IF(Kundendaten!C1709="","",IF(Kundendaten!G1709="","",Kundendaten!G1709))</f>
        <v/>
      </c>
      <c r="H1708" s="38" t="str">
        <f>IF(Kundendaten!C1709="","",IF(Kundendaten!H1709="","",Kundendaten!H1709))</f>
        <v/>
      </c>
      <c r="I1708" s="37" t="str">
        <f>IF(Kundendaten!C1709="","",IF(Kundendaten!I1709="","",IF(OR(UPPER(Kundendaten!I1709)="D",UPPER(Kundendaten!I1709)="DE",UPPER(Kundendaten!I1709)="DEU",UPPER(Kundendaten!I1709)="DEUTSCHLAND",UPPER(Kundendaten!I1709)="GERMANY",UPPER(Kundendaten!I1709)="GER"),"",IFERROR(UPPER(VLOOKUP(UPPER(Kundendaten!I1709),Laendercodes!$A:$B,2,FALSE())),UPPER(Kundendaten!I1709)))))</f>
        <v/>
      </c>
      <c r="J1708" s="59" t="str">
        <f>IF(Kundendaten!C1709="","",Einstellungen!$C$9-Kundendaten!J1709)</f>
        <v/>
      </c>
      <c r="K1708" s="37" t="str">
        <f>IF(Kundendaten!C1709="","",IF(J1708&lt;0,-1,IF(J1708&gt;Einstellungen!$C$11,0,IF(J1708&lt;=Einstellungen!$D$15,5,IF(J1708&lt;=Einstellungen!$D$16,4,IF(J1708&lt;=Einstellungen!$D$17,3,IF(J1708&lt;=Einstellungen!$D$18,2,1)))))))</f>
        <v/>
      </c>
      <c r="L1708" s="37" t="str">
        <f>IF(Kundendaten!C1709="","",IF(J1708&lt;0,-1,IF(J1708&gt;Einstellungen!$C$11,0,IF(Kundendaten!K1709&gt;=Einstellungen!$C$24,5,IF(Kundendaten!K1709&gt;=Einstellungen!$C$25,4,IF(Kundendaten!K1709&gt;=Einstellungen!$C$26,3,IF(Kundendaten!K1709&gt;=Einstellungen!$C$27,2,1)))))))</f>
        <v/>
      </c>
      <c r="M1708" s="37" t="str">
        <f>IF(Kundendaten!C1709="","",IF(J1708&lt;0,-1,IF(J1708&gt;Einstellungen!$C$11,0,IF(Kundendaten!L1709&gt;=Einstellungen!$C$32,5,IF(Kundendaten!L1709&gt;=Einstellungen!$C$33,4,IF(Kundendaten!L1709&gt;=Einstellungen!$C$34,3,IF(Kundendaten!L1709&gt;=Einstellungen!$C$35,2,1)))))))</f>
        <v/>
      </c>
      <c r="N1708" s="37" t="str">
        <f>IF(Kundendaten!C1709="","",IF(K1708=-1,"",IF(K1708=0,0,IF(SUM(Einstellungen!$G$15,Einstellungen!$G$24,Einstellungen!$G$32)&lt;&gt;100,"—",ROUND((K1708*Einstellungen!$G$15+L1708*Einstellungen!$G$24+M1708*Einstellungen!$G$32)/100,1)))))</f>
        <v/>
      </c>
      <c r="O1708" s="37" t="str">
        <f>IF(Kundendaten!C1709="","",IF(K1708=-1,"⚠ Datenfehler",IF(K1708=0,"Inaktiv",IF(SUM(Einstellungen!$G$15,Einstellungen!$G$24,Einstellungen!$G$32)&lt;&gt;100,"—",IF(N1708&gt;=4,"Champion",IF(N1708&gt;=3,"Entwicklung",IF(N1708&gt;=2,"Gefährdet","Abwanderung")))))))</f>
        <v/>
      </c>
    </row>
    <row r="1709" spans="2:15" ht="14.25" customHeight="1" x14ac:dyDescent="0.35">
      <c r="B1709" s="37" t="str">
        <f>IF(Kundendaten!C1710="","",Kundendaten!B1710)</f>
        <v/>
      </c>
      <c r="C1709" s="38" t="str">
        <f>IF(Kundendaten!C1710="","",IF(Kundendaten!C1710="","",Kundendaten!C1710))</f>
        <v/>
      </c>
      <c r="D1709" s="38" t="str">
        <f>IF(Kundendaten!C1710="","",IF(Kundendaten!D1710="","",Kundendaten!D1710))</f>
        <v/>
      </c>
      <c r="E1709" s="38" t="str">
        <f>IF(Kundendaten!C1710="","",IF(Kundendaten!E1710="","",Kundendaten!E1710))</f>
        <v/>
      </c>
      <c r="F1709" s="38" t="str">
        <f>IF(Kundendaten!C1710="","",IF(Kundendaten!F1710="","",Kundendaten!F1710))</f>
        <v/>
      </c>
      <c r="G1709" s="37" t="str">
        <f>IF(Kundendaten!C1710="","",IF(Kundendaten!G1710="","",Kundendaten!G1710))</f>
        <v/>
      </c>
      <c r="H1709" s="38" t="str">
        <f>IF(Kundendaten!C1710="","",IF(Kundendaten!H1710="","",Kundendaten!H1710))</f>
        <v/>
      </c>
      <c r="I1709" s="37" t="str">
        <f>IF(Kundendaten!C1710="","",IF(Kundendaten!I1710="","",IF(OR(UPPER(Kundendaten!I1710)="D",UPPER(Kundendaten!I1710)="DE",UPPER(Kundendaten!I1710)="DEU",UPPER(Kundendaten!I1710)="DEUTSCHLAND",UPPER(Kundendaten!I1710)="GERMANY",UPPER(Kundendaten!I1710)="GER"),"",IFERROR(UPPER(VLOOKUP(UPPER(Kundendaten!I1710),Laendercodes!$A:$B,2,FALSE())),UPPER(Kundendaten!I1710)))))</f>
        <v/>
      </c>
      <c r="J1709" s="59" t="str">
        <f>IF(Kundendaten!C1710="","",Einstellungen!$C$9-Kundendaten!J1710)</f>
        <v/>
      </c>
      <c r="K1709" s="37" t="str">
        <f>IF(Kundendaten!C1710="","",IF(J1709&lt;0,-1,IF(J1709&gt;Einstellungen!$C$11,0,IF(J1709&lt;=Einstellungen!$D$15,5,IF(J1709&lt;=Einstellungen!$D$16,4,IF(J1709&lt;=Einstellungen!$D$17,3,IF(J1709&lt;=Einstellungen!$D$18,2,1)))))))</f>
        <v/>
      </c>
      <c r="L1709" s="37" t="str">
        <f>IF(Kundendaten!C1710="","",IF(J1709&lt;0,-1,IF(J1709&gt;Einstellungen!$C$11,0,IF(Kundendaten!K1710&gt;=Einstellungen!$C$24,5,IF(Kundendaten!K1710&gt;=Einstellungen!$C$25,4,IF(Kundendaten!K1710&gt;=Einstellungen!$C$26,3,IF(Kundendaten!K1710&gt;=Einstellungen!$C$27,2,1)))))))</f>
        <v/>
      </c>
      <c r="M1709" s="37" t="str">
        <f>IF(Kundendaten!C1710="","",IF(J1709&lt;0,-1,IF(J1709&gt;Einstellungen!$C$11,0,IF(Kundendaten!L1710&gt;=Einstellungen!$C$32,5,IF(Kundendaten!L1710&gt;=Einstellungen!$C$33,4,IF(Kundendaten!L1710&gt;=Einstellungen!$C$34,3,IF(Kundendaten!L1710&gt;=Einstellungen!$C$35,2,1)))))))</f>
        <v/>
      </c>
      <c r="N1709" s="37" t="str">
        <f>IF(Kundendaten!C1710="","",IF(K1709=-1,"",IF(K1709=0,0,IF(SUM(Einstellungen!$G$15,Einstellungen!$G$24,Einstellungen!$G$32)&lt;&gt;100,"—",ROUND((K1709*Einstellungen!$G$15+L1709*Einstellungen!$G$24+M1709*Einstellungen!$G$32)/100,1)))))</f>
        <v/>
      </c>
      <c r="O1709" s="37" t="str">
        <f>IF(Kundendaten!C1710="","",IF(K1709=-1,"⚠ Datenfehler",IF(K1709=0,"Inaktiv",IF(SUM(Einstellungen!$G$15,Einstellungen!$G$24,Einstellungen!$G$32)&lt;&gt;100,"—",IF(N1709&gt;=4,"Champion",IF(N1709&gt;=3,"Entwicklung",IF(N1709&gt;=2,"Gefährdet","Abwanderung")))))))</f>
        <v/>
      </c>
    </row>
    <row r="1710" spans="2:15" ht="14.25" customHeight="1" x14ac:dyDescent="0.35">
      <c r="B1710" s="37" t="str">
        <f>IF(Kundendaten!C1711="","",Kundendaten!B1711)</f>
        <v/>
      </c>
      <c r="C1710" s="38" t="str">
        <f>IF(Kundendaten!C1711="","",IF(Kundendaten!C1711="","",Kundendaten!C1711))</f>
        <v/>
      </c>
      <c r="D1710" s="38" t="str">
        <f>IF(Kundendaten!C1711="","",IF(Kundendaten!D1711="","",Kundendaten!D1711))</f>
        <v/>
      </c>
      <c r="E1710" s="38" t="str">
        <f>IF(Kundendaten!C1711="","",IF(Kundendaten!E1711="","",Kundendaten!E1711))</f>
        <v/>
      </c>
      <c r="F1710" s="38" t="str">
        <f>IF(Kundendaten!C1711="","",IF(Kundendaten!F1711="","",Kundendaten!F1711))</f>
        <v/>
      </c>
      <c r="G1710" s="37" t="str">
        <f>IF(Kundendaten!C1711="","",IF(Kundendaten!G1711="","",Kundendaten!G1711))</f>
        <v/>
      </c>
      <c r="H1710" s="38" t="str">
        <f>IF(Kundendaten!C1711="","",IF(Kundendaten!H1711="","",Kundendaten!H1711))</f>
        <v/>
      </c>
      <c r="I1710" s="37" t="str">
        <f>IF(Kundendaten!C1711="","",IF(Kundendaten!I1711="","",IF(OR(UPPER(Kundendaten!I1711)="D",UPPER(Kundendaten!I1711)="DE",UPPER(Kundendaten!I1711)="DEU",UPPER(Kundendaten!I1711)="DEUTSCHLAND",UPPER(Kundendaten!I1711)="GERMANY",UPPER(Kundendaten!I1711)="GER"),"",IFERROR(UPPER(VLOOKUP(UPPER(Kundendaten!I1711),Laendercodes!$A:$B,2,FALSE())),UPPER(Kundendaten!I1711)))))</f>
        <v/>
      </c>
      <c r="J1710" s="59" t="str">
        <f>IF(Kundendaten!C1711="","",Einstellungen!$C$9-Kundendaten!J1711)</f>
        <v/>
      </c>
      <c r="K1710" s="37" t="str">
        <f>IF(Kundendaten!C1711="","",IF(J1710&lt;0,-1,IF(J1710&gt;Einstellungen!$C$11,0,IF(J1710&lt;=Einstellungen!$D$15,5,IF(J1710&lt;=Einstellungen!$D$16,4,IF(J1710&lt;=Einstellungen!$D$17,3,IF(J1710&lt;=Einstellungen!$D$18,2,1)))))))</f>
        <v/>
      </c>
      <c r="L1710" s="37" t="str">
        <f>IF(Kundendaten!C1711="","",IF(J1710&lt;0,-1,IF(J1710&gt;Einstellungen!$C$11,0,IF(Kundendaten!K1711&gt;=Einstellungen!$C$24,5,IF(Kundendaten!K1711&gt;=Einstellungen!$C$25,4,IF(Kundendaten!K1711&gt;=Einstellungen!$C$26,3,IF(Kundendaten!K1711&gt;=Einstellungen!$C$27,2,1)))))))</f>
        <v/>
      </c>
      <c r="M1710" s="37" t="str">
        <f>IF(Kundendaten!C1711="","",IF(J1710&lt;0,-1,IF(J1710&gt;Einstellungen!$C$11,0,IF(Kundendaten!L1711&gt;=Einstellungen!$C$32,5,IF(Kundendaten!L1711&gt;=Einstellungen!$C$33,4,IF(Kundendaten!L1711&gt;=Einstellungen!$C$34,3,IF(Kundendaten!L1711&gt;=Einstellungen!$C$35,2,1)))))))</f>
        <v/>
      </c>
      <c r="N1710" s="37" t="str">
        <f>IF(Kundendaten!C1711="","",IF(K1710=-1,"",IF(K1710=0,0,IF(SUM(Einstellungen!$G$15,Einstellungen!$G$24,Einstellungen!$G$32)&lt;&gt;100,"—",ROUND((K1710*Einstellungen!$G$15+L1710*Einstellungen!$G$24+M1710*Einstellungen!$G$32)/100,1)))))</f>
        <v/>
      </c>
      <c r="O1710" s="37" t="str">
        <f>IF(Kundendaten!C1711="","",IF(K1710=-1,"⚠ Datenfehler",IF(K1710=0,"Inaktiv",IF(SUM(Einstellungen!$G$15,Einstellungen!$G$24,Einstellungen!$G$32)&lt;&gt;100,"—",IF(N1710&gt;=4,"Champion",IF(N1710&gt;=3,"Entwicklung",IF(N1710&gt;=2,"Gefährdet","Abwanderung")))))))</f>
        <v/>
      </c>
    </row>
    <row r="1711" spans="2:15" ht="14.25" customHeight="1" x14ac:dyDescent="0.35">
      <c r="B1711" s="37" t="str">
        <f>IF(Kundendaten!C1712="","",Kundendaten!B1712)</f>
        <v/>
      </c>
      <c r="C1711" s="38" t="str">
        <f>IF(Kundendaten!C1712="","",IF(Kundendaten!C1712="","",Kundendaten!C1712))</f>
        <v/>
      </c>
      <c r="D1711" s="38" t="str">
        <f>IF(Kundendaten!C1712="","",IF(Kundendaten!D1712="","",Kundendaten!D1712))</f>
        <v/>
      </c>
      <c r="E1711" s="38" t="str">
        <f>IF(Kundendaten!C1712="","",IF(Kundendaten!E1712="","",Kundendaten!E1712))</f>
        <v/>
      </c>
      <c r="F1711" s="38" t="str">
        <f>IF(Kundendaten!C1712="","",IF(Kundendaten!F1712="","",Kundendaten!F1712))</f>
        <v/>
      </c>
      <c r="G1711" s="37" t="str">
        <f>IF(Kundendaten!C1712="","",IF(Kundendaten!G1712="","",Kundendaten!G1712))</f>
        <v/>
      </c>
      <c r="H1711" s="38" t="str">
        <f>IF(Kundendaten!C1712="","",IF(Kundendaten!H1712="","",Kundendaten!H1712))</f>
        <v/>
      </c>
      <c r="I1711" s="37" t="str">
        <f>IF(Kundendaten!C1712="","",IF(Kundendaten!I1712="","",IF(OR(UPPER(Kundendaten!I1712)="D",UPPER(Kundendaten!I1712)="DE",UPPER(Kundendaten!I1712)="DEU",UPPER(Kundendaten!I1712)="DEUTSCHLAND",UPPER(Kundendaten!I1712)="GERMANY",UPPER(Kundendaten!I1712)="GER"),"",IFERROR(UPPER(VLOOKUP(UPPER(Kundendaten!I1712),Laendercodes!$A:$B,2,FALSE())),UPPER(Kundendaten!I1712)))))</f>
        <v/>
      </c>
      <c r="J1711" s="59" t="str">
        <f>IF(Kundendaten!C1712="","",Einstellungen!$C$9-Kundendaten!J1712)</f>
        <v/>
      </c>
      <c r="K1711" s="37" t="str">
        <f>IF(Kundendaten!C1712="","",IF(J1711&lt;0,-1,IF(J1711&gt;Einstellungen!$C$11,0,IF(J1711&lt;=Einstellungen!$D$15,5,IF(J1711&lt;=Einstellungen!$D$16,4,IF(J1711&lt;=Einstellungen!$D$17,3,IF(J1711&lt;=Einstellungen!$D$18,2,1)))))))</f>
        <v/>
      </c>
      <c r="L1711" s="37" t="str">
        <f>IF(Kundendaten!C1712="","",IF(J1711&lt;0,-1,IF(J1711&gt;Einstellungen!$C$11,0,IF(Kundendaten!K1712&gt;=Einstellungen!$C$24,5,IF(Kundendaten!K1712&gt;=Einstellungen!$C$25,4,IF(Kundendaten!K1712&gt;=Einstellungen!$C$26,3,IF(Kundendaten!K1712&gt;=Einstellungen!$C$27,2,1)))))))</f>
        <v/>
      </c>
      <c r="M1711" s="37" t="str">
        <f>IF(Kundendaten!C1712="","",IF(J1711&lt;0,-1,IF(J1711&gt;Einstellungen!$C$11,0,IF(Kundendaten!L1712&gt;=Einstellungen!$C$32,5,IF(Kundendaten!L1712&gt;=Einstellungen!$C$33,4,IF(Kundendaten!L1712&gt;=Einstellungen!$C$34,3,IF(Kundendaten!L1712&gt;=Einstellungen!$C$35,2,1)))))))</f>
        <v/>
      </c>
      <c r="N1711" s="37" t="str">
        <f>IF(Kundendaten!C1712="","",IF(K1711=-1,"",IF(K1711=0,0,IF(SUM(Einstellungen!$G$15,Einstellungen!$G$24,Einstellungen!$G$32)&lt;&gt;100,"—",ROUND((K1711*Einstellungen!$G$15+L1711*Einstellungen!$G$24+M1711*Einstellungen!$G$32)/100,1)))))</f>
        <v/>
      </c>
      <c r="O1711" s="37" t="str">
        <f>IF(Kundendaten!C1712="","",IF(K1711=-1,"⚠ Datenfehler",IF(K1711=0,"Inaktiv",IF(SUM(Einstellungen!$G$15,Einstellungen!$G$24,Einstellungen!$G$32)&lt;&gt;100,"—",IF(N1711&gt;=4,"Champion",IF(N1711&gt;=3,"Entwicklung",IF(N1711&gt;=2,"Gefährdet","Abwanderung")))))))</f>
        <v/>
      </c>
    </row>
    <row r="1712" spans="2:15" ht="14.25" customHeight="1" x14ac:dyDescent="0.35">
      <c r="B1712" s="37" t="str">
        <f>IF(Kundendaten!C1713="","",Kundendaten!B1713)</f>
        <v/>
      </c>
      <c r="C1712" s="38" t="str">
        <f>IF(Kundendaten!C1713="","",IF(Kundendaten!C1713="","",Kundendaten!C1713))</f>
        <v/>
      </c>
      <c r="D1712" s="38" t="str">
        <f>IF(Kundendaten!C1713="","",IF(Kundendaten!D1713="","",Kundendaten!D1713))</f>
        <v/>
      </c>
      <c r="E1712" s="38" t="str">
        <f>IF(Kundendaten!C1713="","",IF(Kundendaten!E1713="","",Kundendaten!E1713))</f>
        <v/>
      </c>
      <c r="F1712" s="38" t="str">
        <f>IF(Kundendaten!C1713="","",IF(Kundendaten!F1713="","",Kundendaten!F1713))</f>
        <v/>
      </c>
      <c r="G1712" s="37" t="str">
        <f>IF(Kundendaten!C1713="","",IF(Kundendaten!G1713="","",Kundendaten!G1713))</f>
        <v/>
      </c>
      <c r="H1712" s="38" t="str">
        <f>IF(Kundendaten!C1713="","",IF(Kundendaten!H1713="","",Kundendaten!H1713))</f>
        <v/>
      </c>
      <c r="I1712" s="37" t="str">
        <f>IF(Kundendaten!C1713="","",IF(Kundendaten!I1713="","",IF(OR(UPPER(Kundendaten!I1713)="D",UPPER(Kundendaten!I1713)="DE",UPPER(Kundendaten!I1713)="DEU",UPPER(Kundendaten!I1713)="DEUTSCHLAND",UPPER(Kundendaten!I1713)="GERMANY",UPPER(Kundendaten!I1713)="GER"),"",IFERROR(UPPER(VLOOKUP(UPPER(Kundendaten!I1713),Laendercodes!$A:$B,2,FALSE())),UPPER(Kundendaten!I1713)))))</f>
        <v/>
      </c>
      <c r="J1712" s="59" t="str">
        <f>IF(Kundendaten!C1713="","",Einstellungen!$C$9-Kundendaten!J1713)</f>
        <v/>
      </c>
      <c r="K1712" s="37" t="str">
        <f>IF(Kundendaten!C1713="","",IF(J1712&lt;0,-1,IF(J1712&gt;Einstellungen!$C$11,0,IF(J1712&lt;=Einstellungen!$D$15,5,IF(J1712&lt;=Einstellungen!$D$16,4,IF(J1712&lt;=Einstellungen!$D$17,3,IF(J1712&lt;=Einstellungen!$D$18,2,1)))))))</f>
        <v/>
      </c>
      <c r="L1712" s="37" t="str">
        <f>IF(Kundendaten!C1713="","",IF(J1712&lt;0,-1,IF(J1712&gt;Einstellungen!$C$11,0,IF(Kundendaten!K1713&gt;=Einstellungen!$C$24,5,IF(Kundendaten!K1713&gt;=Einstellungen!$C$25,4,IF(Kundendaten!K1713&gt;=Einstellungen!$C$26,3,IF(Kundendaten!K1713&gt;=Einstellungen!$C$27,2,1)))))))</f>
        <v/>
      </c>
      <c r="M1712" s="37" t="str">
        <f>IF(Kundendaten!C1713="","",IF(J1712&lt;0,-1,IF(J1712&gt;Einstellungen!$C$11,0,IF(Kundendaten!L1713&gt;=Einstellungen!$C$32,5,IF(Kundendaten!L1713&gt;=Einstellungen!$C$33,4,IF(Kundendaten!L1713&gt;=Einstellungen!$C$34,3,IF(Kundendaten!L1713&gt;=Einstellungen!$C$35,2,1)))))))</f>
        <v/>
      </c>
      <c r="N1712" s="37" t="str">
        <f>IF(Kundendaten!C1713="","",IF(K1712=-1,"",IF(K1712=0,0,IF(SUM(Einstellungen!$G$15,Einstellungen!$G$24,Einstellungen!$G$32)&lt;&gt;100,"—",ROUND((K1712*Einstellungen!$G$15+L1712*Einstellungen!$G$24+M1712*Einstellungen!$G$32)/100,1)))))</f>
        <v/>
      </c>
      <c r="O1712" s="37" t="str">
        <f>IF(Kundendaten!C1713="","",IF(K1712=-1,"⚠ Datenfehler",IF(K1712=0,"Inaktiv",IF(SUM(Einstellungen!$G$15,Einstellungen!$G$24,Einstellungen!$G$32)&lt;&gt;100,"—",IF(N1712&gt;=4,"Champion",IF(N1712&gt;=3,"Entwicklung",IF(N1712&gt;=2,"Gefährdet","Abwanderung")))))))</f>
        <v/>
      </c>
    </row>
    <row r="1713" spans="2:15" ht="14.25" customHeight="1" x14ac:dyDescent="0.35">
      <c r="B1713" s="37" t="str">
        <f>IF(Kundendaten!C1714="","",Kundendaten!B1714)</f>
        <v/>
      </c>
      <c r="C1713" s="38" t="str">
        <f>IF(Kundendaten!C1714="","",IF(Kundendaten!C1714="","",Kundendaten!C1714))</f>
        <v/>
      </c>
      <c r="D1713" s="38" t="str">
        <f>IF(Kundendaten!C1714="","",IF(Kundendaten!D1714="","",Kundendaten!D1714))</f>
        <v/>
      </c>
      <c r="E1713" s="38" t="str">
        <f>IF(Kundendaten!C1714="","",IF(Kundendaten!E1714="","",Kundendaten!E1714))</f>
        <v/>
      </c>
      <c r="F1713" s="38" t="str">
        <f>IF(Kundendaten!C1714="","",IF(Kundendaten!F1714="","",Kundendaten!F1714))</f>
        <v/>
      </c>
      <c r="G1713" s="37" t="str">
        <f>IF(Kundendaten!C1714="","",IF(Kundendaten!G1714="","",Kundendaten!G1714))</f>
        <v/>
      </c>
      <c r="H1713" s="38" t="str">
        <f>IF(Kundendaten!C1714="","",IF(Kundendaten!H1714="","",Kundendaten!H1714))</f>
        <v/>
      </c>
      <c r="I1713" s="37" t="str">
        <f>IF(Kundendaten!C1714="","",IF(Kundendaten!I1714="","",IF(OR(UPPER(Kundendaten!I1714)="D",UPPER(Kundendaten!I1714)="DE",UPPER(Kundendaten!I1714)="DEU",UPPER(Kundendaten!I1714)="DEUTSCHLAND",UPPER(Kundendaten!I1714)="GERMANY",UPPER(Kundendaten!I1714)="GER"),"",IFERROR(UPPER(VLOOKUP(UPPER(Kundendaten!I1714),Laendercodes!$A:$B,2,FALSE())),UPPER(Kundendaten!I1714)))))</f>
        <v/>
      </c>
      <c r="J1713" s="59" t="str">
        <f>IF(Kundendaten!C1714="","",Einstellungen!$C$9-Kundendaten!J1714)</f>
        <v/>
      </c>
      <c r="K1713" s="37" t="str">
        <f>IF(Kundendaten!C1714="","",IF(J1713&lt;0,-1,IF(J1713&gt;Einstellungen!$C$11,0,IF(J1713&lt;=Einstellungen!$D$15,5,IF(J1713&lt;=Einstellungen!$D$16,4,IF(J1713&lt;=Einstellungen!$D$17,3,IF(J1713&lt;=Einstellungen!$D$18,2,1)))))))</f>
        <v/>
      </c>
      <c r="L1713" s="37" t="str">
        <f>IF(Kundendaten!C1714="","",IF(J1713&lt;0,-1,IF(J1713&gt;Einstellungen!$C$11,0,IF(Kundendaten!K1714&gt;=Einstellungen!$C$24,5,IF(Kundendaten!K1714&gt;=Einstellungen!$C$25,4,IF(Kundendaten!K1714&gt;=Einstellungen!$C$26,3,IF(Kundendaten!K1714&gt;=Einstellungen!$C$27,2,1)))))))</f>
        <v/>
      </c>
      <c r="M1713" s="37" t="str">
        <f>IF(Kundendaten!C1714="","",IF(J1713&lt;0,-1,IF(J1713&gt;Einstellungen!$C$11,0,IF(Kundendaten!L1714&gt;=Einstellungen!$C$32,5,IF(Kundendaten!L1714&gt;=Einstellungen!$C$33,4,IF(Kundendaten!L1714&gt;=Einstellungen!$C$34,3,IF(Kundendaten!L1714&gt;=Einstellungen!$C$35,2,1)))))))</f>
        <v/>
      </c>
      <c r="N1713" s="37" t="str">
        <f>IF(Kundendaten!C1714="","",IF(K1713=-1,"",IF(K1713=0,0,IF(SUM(Einstellungen!$G$15,Einstellungen!$G$24,Einstellungen!$G$32)&lt;&gt;100,"—",ROUND((K1713*Einstellungen!$G$15+L1713*Einstellungen!$G$24+M1713*Einstellungen!$G$32)/100,1)))))</f>
        <v/>
      </c>
      <c r="O1713" s="37" t="str">
        <f>IF(Kundendaten!C1714="","",IF(K1713=-1,"⚠ Datenfehler",IF(K1713=0,"Inaktiv",IF(SUM(Einstellungen!$G$15,Einstellungen!$G$24,Einstellungen!$G$32)&lt;&gt;100,"—",IF(N1713&gt;=4,"Champion",IF(N1713&gt;=3,"Entwicklung",IF(N1713&gt;=2,"Gefährdet","Abwanderung")))))))</f>
        <v/>
      </c>
    </row>
    <row r="1714" spans="2:15" ht="14.25" customHeight="1" x14ac:dyDescent="0.35">
      <c r="B1714" s="37" t="str">
        <f>IF(Kundendaten!C1715="","",Kundendaten!B1715)</f>
        <v/>
      </c>
      <c r="C1714" s="38" t="str">
        <f>IF(Kundendaten!C1715="","",IF(Kundendaten!C1715="","",Kundendaten!C1715))</f>
        <v/>
      </c>
      <c r="D1714" s="38" t="str">
        <f>IF(Kundendaten!C1715="","",IF(Kundendaten!D1715="","",Kundendaten!D1715))</f>
        <v/>
      </c>
      <c r="E1714" s="38" t="str">
        <f>IF(Kundendaten!C1715="","",IF(Kundendaten!E1715="","",Kundendaten!E1715))</f>
        <v/>
      </c>
      <c r="F1714" s="38" t="str">
        <f>IF(Kundendaten!C1715="","",IF(Kundendaten!F1715="","",Kundendaten!F1715))</f>
        <v/>
      </c>
      <c r="G1714" s="37" t="str">
        <f>IF(Kundendaten!C1715="","",IF(Kundendaten!G1715="","",Kundendaten!G1715))</f>
        <v/>
      </c>
      <c r="H1714" s="38" t="str">
        <f>IF(Kundendaten!C1715="","",IF(Kundendaten!H1715="","",Kundendaten!H1715))</f>
        <v/>
      </c>
      <c r="I1714" s="37" t="str">
        <f>IF(Kundendaten!C1715="","",IF(Kundendaten!I1715="","",IF(OR(UPPER(Kundendaten!I1715)="D",UPPER(Kundendaten!I1715)="DE",UPPER(Kundendaten!I1715)="DEU",UPPER(Kundendaten!I1715)="DEUTSCHLAND",UPPER(Kundendaten!I1715)="GERMANY",UPPER(Kundendaten!I1715)="GER"),"",IFERROR(UPPER(VLOOKUP(UPPER(Kundendaten!I1715),Laendercodes!$A:$B,2,FALSE())),UPPER(Kundendaten!I1715)))))</f>
        <v/>
      </c>
      <c r="J1714" s="59" t="str">
        <f>IF(Kundendaten!C1715="","",Einstellungen!$C$9-Kundendaten!J1715)</f>
        <v/>
      </c>
      <c r="K1714" s="37" t="str">
        <f>IF(Kundendaten!C1715="","",IF(J1714&lt;0,-1,IF(J1714&gt;Einstellungen!$C$11,0,IF(J1714&lt;=Einstellungen!$D$15,5,IF(J1714&lt;=Einstellungen!$D$16,4,IF(J1714&lt;=Einstellungen!$D$17,3,IF(J1714&lt;=Einstellungen!$D$18,2,1)))))))</f>
        <v/>
      </c>
      <c r="L1714" s="37" t="str">
        <f>IF(Kundendaten!C1715="","",IF(J1714&lt;0,-1,IF(J1714&gt;Einstellungen!$C$11,0,IF(Kundendaten!K1715&gt;=Einstellungen!$C$24,5,IF(Kundendaten!K1715&gt;=Einstellungen!$C$25,4,IF(Kundendaten!K1715&gt;=Einstellungen!$C$26,3,IF(Kundendaten!K1715&gt;=Einstellungen!$C$27,2,1)))))))</f>
        <v/>
      </c>
      <c r="M1714" s="37" t="str">
        <f>IF(Kundendaten!C1715="","",IF(J1714&lt;0,-1,IF(J1714&gt;Einstellungen!$C$11,0,IF(Kundendaten!L1715&gt;=Einstellungen!$C$32,5,IF(Kundendaten!L1715&gt;=Einstellungen!$C$33,4,IF(Kundendaten!L1715&gt;=Einstellungen!$C$34,3,IF(Kundendaten!L1715&gt;=Einstellungen!$C$35,2,1)))))))</f>
        <v/>
      </c>
      <c r="N1714" s="37" t="str">
        <f>IF(Kundendaten!C1715="","",IF(K1714=-1,"",IF(K1714=0,0,IF(SUM(Einstellungen!$G$15,Einstellungen!$G$24,Einstellungen!$G$32)&lt;&gt;100,"—",ROUND((K1714*Einstellungen!$G$15+L1714*Einstellungen!$G$24+M1714*Einstellungen!$G$32)/100,1)))))</f>
        <v/>
      </c>
      <c r="O1714" s="37" t="str">
        <f>IF(Kundendaten!C1715="","",IF(K1714=-1,"⚠ Datenfehler",IF(K1714=0,"Inaktiv",IF(SUM(Einstellungen!$G$15,Einstellungen!$G$24,Einstellungen!$G$32)&lt;&gt;100,"—",IF(N1714&gt;=4,"Champion",IF(N1714&gt;=3,"Entwicklung",IF(N1714&gt;=2,"Gefährdet","Abwanderung")))))))</f>
        <v/>
      </c>
    </row>
    <row r="1715" spans="2:15" ht="14.25" customHeight="1" x14ac:dyDescent="0.35">
      <c r="B1715" s="37" t="str">
        <f>IF(Kundendaten!C1716="","",Kundendaten!B1716)</f>
        <v/>
      </c>
      <c r="C1715" s="38" t="str">
        <f>IF(Kundendaten!C1716="","",IF(Kundendaten!C1716="","",Kundendaten!C1716))</f>
        <v/>
      </c>
      <c r="D1715" s="38" t="str">
        <f>IF(Kundendaten!C1716="","",IF(Kundendaten!D1716="","",Kundendaten!D1716))</f>
        <v/>
      </c>
      <c r="E1715" s="38" t="str">
        <f>IF(Kundendaten!C1716="","",IF(Kundendaten!E1716="","",Kundendaten!E1716))</f>
        <v/>
      </c>
      <c r="F1715" s="38" t="str">
        <f>IF(Kundendaten!C1716="","",IF(Kundendaten!F1716="","",Kundendaten!F1716))</f>
        <v/>
      </c>
      <c r="G1715" s="37" t="str">
        <f>IF(Kundendaten!C1716="","",IF(Kundendaten!G1716="","",Kundendaten!G1716))</f>
        <v/>
      </c>
      <c r="H1715" s="38" t="str">
        <f>IF(Kundendaten!C1716="","",IF(Kundendaten!H1716="","",Kundendaten!H1716))</f>
        <v/>
      </c>
      <c r="I1715" s="37" t="str">
        <f>IF(Kundendaten!C1716="","",IF(Kundendaten!I1716="","",IF(OR(UPPER(Kundendaten!I1716)="D",UPPER(Kundendaten!I1716)="DE",UPPER(Kundendaten!I1716)="DEU",UPPER(Kundendaten!I1716)="DEUTSCHLAND",UPPER(Kundendaten!I1716)="GERMANY",UPPER(Kundendaten!I1716)="GER"),"",IFERROR(UPPER(VLOOKUP(UPPER(Kundendaten!I1716),Laendercodes!$A:$B,2,FALSE())),UPPER(Kundendaten!I1716)))))</f>
        <v/>
      </c>
      <c r="J1715" s="59" t="str">
        <f>IF(Kundendaten!C1716="","",Einstellungen!$C$9-Kundendaten!J1716)</f>
        <v/>
      </c>
      <c r="K1715" s="37" t="str">
        <f>IF(Kundendaten!C1716="","",IF(J1715&lt;0,-1,IF(J1715&gt;Einstellungen!$C$11,0,IF(J1715&lt;=Einstellungen!$D$15,5,IF(J1715&lt;=Einstellungen!$D$16,4,IF(J1715&lt;=Einstellungen!$D$17,3,IF(J1715&lt;=Einstellungen!$D$18,2,1)))))))</f>
        <v/>
      </c>
      <c r="L1715" s="37" t="str">
        <f>IF(Kundendaten!C1716="","",IF(J1715&lt;0,-1,IF(J1715&gt;Einstellungen!$C$11,0,IF(Kundendaten!K1716&gt;=Einstellungen!$C$24,5,IF(Kundendaten!K1716&gt;=Einstellungen!$C$25,4,IF(Kundendaten!K1716&gt;=Einstellungen!$C$26,3,IF(Kundendaten!K1716&gt;=Einstellungen!$C$27,2,1)))))))</f>
        <v/>
      </c>
      <c r="M1715" s="37" t="str">
        <f>IF(Kundendaten!C1716="","",IF(J1715&lt;0,-1,IF(J1715&gt;Einstellungen!$C$11,0,IF(Kundendaten!L1716&gt;=Einstellungen!$C$32,5,IF(Kundendaten!L1716&gt;=Einstellungen!$C$33,4,IF(Kundendaten!L1716&gt;=Einstellungen!$C$34,3,IF(Kundendaten!L1716&gt;=Einstellungen!$C$35,2,1)))))))</f>
        <v/>
      </c>
      <c r="N1715" s="37" t="str">
        <f>IF(Kundendaten!C1716="","",IF(K1715=-1,"",IF(K1715=0,0,IF(SUM(Einstellungen!$G$15,Einstellungen!$G$24,Einstellungen!$G$32)&lt;&gt;100,"—",ROUND((K1715*Einstellungen!$G$15+L1715*Einstellungen!$G$24+M1715*Einstellungen!$G$32)/100,1)))))</f>
        <v/>
      </c>
      <c r="O1715" s="37" t="str">
        <f>IF(Kundendaten!C1716="","",IF(K1715=-1,"⚠ Datenfehler",IF(K1715=0,"Inaktiv",IF(SUM(Einstellungen!$G$15,Einstellungen!$G$24,Einstellungen!$G$32)&lt;&gt;100,"—",IF(N1715&gt;=4,"Champion",IF(N1715&gt;=3,"Entwicklung",IF(N1715&gt;=2,"Gefährdet","Abwanderung")))))))</f>
        <v/>
      </c>
    </row>
    <row r="1716" spans="2:15" ht="14.25" customHeight="1" x14ac:dyDescent="0.35">
      <c r="B1716" s="37" t="str">
        <f>IF(Kundendaten!C1717="","",Kundendaten!B1717)</f>
        <v/>
      </c>
      <c r="C1716" s="38" t="str">
        <f>IF(Kundendaten!C1717="","",IF(Kundendaten!C1717="","",Kundendaten!C1717))</f>
        <v/>
      </c>
      <c r="D1716" s="38" t="str">
        <f>IF(Kundendaten!C1717="","",IF(Kundendaten!D1717="","",Kundendaten!D1717))</f>
        <v/>
      </c>
      <c r="E1716" s="38" t="str">
        <f>IF(Kundendaten!C1717="","",IF(Kundendaten!E1717="","",Kundendaten!E1717))</f>
        <v/>
      </c>
      <c r="F1716" s="38" t="str">
        <f>IF(Kundendaten!C1717="","",IF(Kundendaten!F1717="","",Kundendaten!F1717))</f>
        <v/>
      </c>
      <c r="G1716" s="37" t="str">
        <f>IF(Kundendaten!C1717="","",IF(Kundendaten!G1717="","",Kundendaten!G1717))</f>
        <v/>
      </c>
      <c r="H1716" s="38" t="str">
        <f>IF(Kundendaten!C1717="","",IF(Kundendaten!H1717="","",Kundendaten!H1717))</f>
        <v/>
      </c>
      <c r="I1716" s="37" t="str">
        <f>IF(Kundendaten!C1717="","",IF(Kundendaten!I1717="","",IF(OR(UPPER(Kundendaten!I1717)="D",UPPER(Kundendaten!I1717)="DE",UPPER(Kundendaten!I1717)="DEU",UPPER(Kundendaten!I1717)="DEUTSCHLAND",UPPER(Kundendaten!I1717)="GERMANY",UPPER(Kundendaten!I1717)="GER"),"",IFERROR(UPPER(VLOOKUP(UPPER(Kundendaten!I1717),Laendercodes!$A:$B,2,FALSE())),UPPER(Kundendaten!I1717)))))</f>
        <v/>
      </c>
      <c r="J1716" s="59" t="str">
        <f>IF(Kundendaten!C1717="","",Einstellungen!$C$9-Kundendaten!J1717)</f>
        <v/>
      </c>
      <c r="K1716" s="37" t="str">
        <f>IF(Kundendaten!C1717="","",IF(J1716&lt;0,-1,IF(J1716&gt;Einstellungen!$C$11,0,IF(J1716&lt;=Einstellungen!$D$15,5,IF(J1716&lt;=Einstellungen!$D$16,4,IF(J1716&lt;=Einstellungen!$D$17,3,IF(J1716&lt;=Einstellungen!$D$18,2,1)))))))</f>
        <v/>
      </c>
      <c r="L1716" s="37" t="str">
        <f>IF(Kundendaten!C1717="","",IF(J1716&lt;0,-1,IF(J1716&gt;Einstellungen!$C$11,0,IF(Kundendaten!K1717&gt;=Einstellungen!$C$24,5,IF(Kundendaten!K1717&gt;=Einstellungen!$C$25,4,IF(Kundendaten!K1717&gt;=Einstellungen!$C$26,3,IF(Kundendaten!K1717&gt;=Einstellungen!$C$27,2,1)))))))</f>
        <v/>
      </c>
      <c r="M1716" s="37" t="str">
        <f>IF(Kundendaten!C1717="","",IF(J1716&lt;0,-1,IF(J1716&gt;Einstellungen!$C$11,0,IF(Kundendaten!L1717&gt;=Einstellungen!$C$32,5,IF(Kundendaten!L1717&gt;=Einstellungen!$C$33,4,IF(Kundendaten!L1717&gt;=Einstellungen!$C$34,3,IF(Kundendaten!L1717&gt;=Einstellungen!$C$35,2,1)))))))</f>
        <v/>
      </c>
      <c r="N1716" s="37" t="str">
        <f>IF(Kundendaten!C1717="","",IF(K1716=-1,"",IF(K1716=0,0,IF(SUM(Einstellungen!$G$15,Einstellungen!$G$24,Einstellungen!$G$32)&lt;&gt;100,"—",ROUND((K1716*Einstellungen!$G$15+L1716*Einstellungen!$G$24+M1716*Einstellungen!$G$32)/100,1)))))</f>
        <v/>
      </c>
      <c r="O1716" s="37" t="str">
        <f>IF(Kundendaten!C1717="","",IF(K1716=-1,"⚠ Datenfehler",IF(K1716=0,"Inaktiv",IF(SUM(Einstellungen!$G$15,Einstellungen!$G$24,Einstellungen!$G$32)&lt;&gt;100,"—",IF(N1716&gt;=4,"Champion",IF(N1716&gt;=3,"Entwicklung",IF(N1716&gt;=2,"Gefährdet","Abwanderung")))))))</f>
        <v/>
      </c>
    </row>
    <row r="1717" spans="2:15" ht="14.25" customHeight="1" x14ac:dyDescent="0.35">
      <c r="B1717" s="37" t="str">
        <f>IF(Kundendaten!C1718="","",Kundendaten!B1718)</f>
        <v/>
      </c>
      <c r="C1717" s="38" t="str">
        <f>IF(Kundendaten!C1718="","",IF(Kundendaten!C1718="","",Kundendaten!C1718))</f>
        <v/>
      </c>
      <c r="D1717" s="38" t="str">
        <f>IF(Kundendaten!C1718="","",IF(Kundendaten!D1718="","",Kundendaten!D1718))</f>
        <v/>
      </c>
      <c r="E1717" s="38" t="str">
        <f>IF(Kundendaten!C1718="","",IF(Kundendaten!E1718="","",Kundendaten!E1718))</f>
        <v/>
      </c>
      <c r="F1717" s="38" t="str">
        <f>IF(Kundendaten!C1718="","",IF(Kundendaten!F1718="","",Kundendaten!F1718))</f>
        <v/>
      </c>
      <c r="G1717" s="37" t="str">
        <f>IF(Kundendaten!C1718="","",IF(Kundendaten!G1718="","",Kundendaten!G1718))</f>
        <v/>
      </c>
      <c r="H1717" s="38" t="str">
        <f>IF(Kundendaten!C1718="","",IF(Kundendaten!H1718="","",Kundendaten!H1718))</f>
        <v/>
      </c>
      <c r="I1717" s="37" t="str">
        <f>IF(Kundendaten!C1718="","",IF(Kundendaten!I1718="","",IF(OR(UPPER(Kundendaten!I1718)="D",UPPER(Kundendaten!I1718)="DE",UPPER(Kundendaten!I1718)="DEU",UPPER(Kundendaten!I1718)="DEUTSCHLAND",UPPER(Kundendaten!I1718)="GERMANY",UPPER(Kundendaten!I1718)="GER"),"",IFERROR(UPPER(VLOOKUP(UPPER(Kundendaten!I1718),Laendercodes!$A:$B,2,FALSE())),UPPER(Kundendaten!I1718)))))</f>
        <v/>
      </c>
      <c r="J1717" s="59" t="str">
        <f>IF(Kundendaten!C1718="","",Einstellungen!$C$9-Kundendaten!J1718)</f>
        <v/>
      </c>
      <c r="K1717" s="37" t="str">
        <f>IF(Kundendaten!C1718="","",IF(J1717&lt;0,-1,IF(J1717&gt;Einstellungen!$C$11,0,IF(J1717&lt;=Einstellungen!$D$15,5,IF(J1717&lt;=Einstellungen!$D$16,4,IF(J1717&lt;=Einstellungen!$D$17,3,IF(J1717&lt;=Einstellungen!$D$18,2,1)))))))</f>
        <v/>
      </c>
      <c r="L1717" s="37" t="str">
        <f>IF(Kundendaten!C1718="","",IF(J1717&lt;0,-1,IF(J1717&gt;Einstellungen!$C$11,0,IF(Kundendaten!K1718&gt;=Einstellungen!$C$24,5,IF(Kundendaten!K1718&gt;=Einstellungen!$C$25,4,IF(Kundendaten!K1718&gt;=Einstellungen!$C$26,3,IF(Kundendaten!K1718&gt;=Einstellungen!$C$27,2,1)))))))</f>
        <v/>
      </c>
      <c r="M1717" s="37" t="str">
        <f>IF(Kundendaten!C1718="","",IF(J1717&lt;0,-1,IF(J1717&gt;Einstellungen!$C$11,0,IF(Kundendaten!L1718&gt;=Einstellungen!$C$32,5,IF(Kundendaten!L1718&gt;=Einstellungen!$C$33,4,IF(Kundendaten!L1718&gt;=Einstellungen!$C$34,3,IF(Kundendaten!L1718&gt;=Einstellungen!$C$35,2,1)))))))</f>
        <v/>
      </c>
      <c r="N1717" s="37" t="str">
        <f>IF(Kundendaten!C1718="","",IF(K1717=-1,"",IF(K1717=0,0,IF(SUM(Einstellungen!$G$15,Einstellungen!$G$24,Einstellungen!$G$32)&lt;&gt;100,"—",ROUND((K1717*Einstellungen!$G$15+L1717*Einstellungen!$G$24+M1717*Einstellungen!$G$32)/100,1)))))</f>
        <v/>
      </c>
      <c r="O1717" s="37" t="str">
        <f>IF(Kundendaten!C1718="","",IF(K1717=-1,"⚠ Datenfehler",IF(K1717=0,"Inaktiv",IF(SUM(Einstellungen!$G$15,Einstellungen!$G$24,Einstellungen!$G$32)&lt;&gt;100,"—",IF(N1717&gt;=4,"Champion",IF(N1717&gt;=3,"Entwicklung",IF(N1717&gt;=2,"Gefährdet","Abwanderung")))))))</f>
        <v/>
      </c>
    </row>
    <row r="1718" spans="2:15" ht="14.25" customHeight="1" x14ac:dyDescent="0.35">
      <c r="B1718" s="37" t="str">
        <f>IF(Kundendaten!C1719="","",Kundendaten!B1719)</f>
        <v/>
      </c>
      <c r="C1718" s="38" t="str">
        <f>IF(Kundendaten!C1719="","",IF(Kundendaten!C1719="","",Kundendaten!C1719))</f>
        <v/>
      </c>
      <c r="D1718" s="38" t="str">
        <f>IF(Kundendaten!C1719="","",IF(Kundendaten!D1719="","",Kundendaten!D1719))</f>
        <v/>
      </c>
      <c r="E1718" s="38" t="str">
        <f>IF(Kundendaten!C1719="","",IF(Kundendaten!E1719="","",Kundendaten!E1719))</f>
        <v/>
      </c>
      <c r="F1718" s="38" t="str">
        <f>IF(Kundendaten!C1719="","",IF(Kundendaten!F1719="","",Kundendaten!F1719))</f>
        <v/>
      </c>
      <c r="G1718" s="37" t="str">
        <f>IF(Kundendaten!C1719="","",IF(Kundendaten!G1719="","",Kundendaten!G1719))</f>
        <v/>
      </c>
      <c r="H1718" s="38" t="str">
        <f>IF(Kundendaten!C1719="","",IF(Kundendaten!H1719="","",Kundendaten!H1719))</f>
        <v/>
      </c>
      <c r="I1718" s="37" t="str">
        <f>IF(Kundendaten!C1719="","",IF(Kundendaten!I1719="","",IF(OR(UPPER(Kundendaten!I1719)="D",UPPER(Kundendaten!I1719)="DE",UPPER(Kundendaten!I1719)="DEU",UPPER(Kundendaten!I1719)="DEUTSCHLAND",UPPER(Kundendaten!I1719)="GERMANY",UPPER(Kundendaten!I1719)="GER"),"",IFERROR(UPPER(VLOOKUP(UPPER(Kundendaten!I1719),Laendercodes!$A:$B,2,FALSE())),UPPER(Kundendaten!I1719)))))</f>
        <v/>
      </c>
      <c r="J1718" s="59" t="str">
        <f>IF(Kundendaten!C1719="","",Einstellungen!$C$9-Kundendaten!J1719)</f>
        <v/>
      </c>
      <c r="K1718" s="37" t="str">
        <f>IF(Kundendaten!C1719="","",IF(J1718&lt;0,-1,IF(J1718&gt;Einstellungen!$C$11,0,IF(J1718&lt;=Einstellungen!$D$15,5,IF(J1718&lt;=Einstellungen!$D$16,4,IF(J1718&lt;=Einstellungen!$D$17,3,IF(J1718&lt;=Einstellungen!$D$18,2,1)))))))</f>
        <v/>
      </c>
      <c r="L1718" s="37" t="str">
        <f>IF(Kundendaten!C1719="","",IF(J1718&lt;0,-1,IF(J1718&gt;Einstellungen!$C$11,0,IF(Kundendaten!K1719&gt;=Einstellungen!$C$24,5,IF(Kundendaten!K1719&gt;=Einstellungen!$C$25,4,IF(Kundendaten!K1719&gt;=Einstellungen!$C$26,3,IF(Kundendaten!K1719&gt;=Einstellungen!$C$27,2,1)))))))</f>
        <v/>
      </c>
      <c r="M1718" s="37" t="str">
        <f>IF(Kundendaten!C1719="","",IF(J1718&lt;0,-1,IF(J1718&gt;Einstellungen!$C$11,0,IF(Kundendaten!L1719&gt;=Einstellungen!$C$32,5,IF(Kundendaten!L1719&gt;=Einstellungen!$C$33,4,IF(Kundendaten!L1719&gt;=Einstellungen!$C$34,3,IF(Kundendaten!L1719&gt;=Einstellungen!$C$35,2,1)))))))</f>
        <v/>
      </c>
      <c r="N1718" s="37" t="str">
        <f>IF(Kundendaten!C1719="","",IF(K1718=-1,"",IF(K1718=0,0,IF(SUM(Einstellungen!$G$15,Einstellungen!$G$24,Einstellungen!$G$32)&lt;&gt;100,"—",ROUND((K1718*Einstellungen!$G$15+L1718*Einstellungen!$G$24+M1718*Einstellungen!$G$32)/100,1)))))</f>
        <v/>
      </c>
      <c r="O1718" s="37" t="str">
        <f>IF(Kundendaten!C1719="","",IF(K1718=-1,"⚠ Datenfehler",IF(K1718=0,"Inaktiv",IF(SUM(Einstellungen!$G$15,Einstellungen!$G$24,Einstellungen!$G$32)&lt;&gt;100,"—",IF(N1718&gt;=4,"Champion",IF(N1718&gt;=3,"Entwicklung",IF(N1718&gt;=2,"Gefährdet","Abwanderung")))))))</f>
        <v/>
      </c>
    </row>
    <row r="1719" spans="2:15" ht="14.25" customHeight="1" x14ac:dyDescent="0.35">
      <c r="B1719" s="37" t="str">
        <f>IF(Kundendaten!C1720="","",Kundendaten!B1720)</f>
        <v/>
      </c>
      <c r="C1719" s="38" t="str">
        <f>IF(Kundendaten!C1720="","",IF(Kundendaten!C1720="","",Kundendaten!C1720))</f>
        <v/>
      </c>
      <c r="D1719" s="38" t="str">
        <f>IF(Kundendaten!C1720="","",IF(Kundendaten!D1720="","",Kundendaten!D1720))</f>
        <v/>
      </c>
      <c r="E1719" s="38" t="str">
        <f>IF(Kundendaten!C1720="","",IF(Kundendaten!E1720="","",Kundendaten!E1720))</f>
        <v/>
      </c>
      <c r="F1719" s="38" t="str">
        <f>IF(Kundendaten!C1720="","",IF(Kundendaten!F1720="","",Kundendaten!F1720))</f>
        <v/>
      </c>
      <c r="G1719" s="37" t="str">
        <f>IF(Kundendaten!C1720="","",IF(Kundendaten!G1720="","",Kundendaten!G1720))</f>
        <v/>
      </c>
      <c r="H1719" s="38" t="str">
        <f>IF(Kundendaten!C1720="","",IF(Kundendaten!H1720="","",Kundendaten!H1720))</f>
        <v/>
      </c>
      <c r="I1719" s="37" t="str">
        <f>IF(Kundendaten!C1720="","",IF(Kundendaten!I1720="","",IF(OR(UPPER(Kundendaten!I1720)="D",UPPER(Kundendaten!I1720)="DE",UPPER(Kundendaten!I1720)="DEU",UPPER(Kundendaten!I1720)="DEUTSCHLAND",UPPER(Kundendaten!I1720)="GERMANY",UPPER(Kundendaten!I1720)="GER"),"",IFERROR(UPPER(VLOOKUP(UPPER(Kundendaten!I1720),Laendercodes!$A:$B,2,FALSE())),UPPER(Kundendaten!I1720)))))</f>
        <v/>
      </c>
      <c r="J1719" s="59" t="str">
        <f>IF(Kundendaten!C1720="","",Einstellungen!$C$9-Kundendaten!J1720)</f>
        <v/>
      </c>
      <c r="K1719" s="37" t="str">
        <f>IF(Kundendaten!C1720="","",IF(J1719&lt;0,-1,IF(J1719&gt;Einstellungen!$C$11,0,IF(J1719&lt;=Einstellungen!$D$15,5,IF(J1719&lt;=Einstellungen!$D$16,4,IF(J1719&lt;=Einstellungen!$D$17,3,IF(J1719&lt;=Einstellungen!$D$18,2,1)))))))</f>
        <v/>
      </c>
      <c r="L1719" s="37" t="str">
        <f>IF(Kundendaten!C1720="","",IF(J1719&lt;0,-1,IF(J1719&gt;Einstellungen!$C$11,0,IF(Kundendaten!K1720&gt;=Einstellungen!$C$24,5,IF(Kundendaten!K1720&gt;=Einstellungen!$C$25,4,IF(Kundendaten!K1720&gt;=Einstellungen!$C$26,3,IF(Kundendaten!K1720&gt;=Einstellungen!$C$27,2,1)))))))</f>
        <v/>
      </c>
      <c r="M1719" s="37" t="str">
        <f>IF(Kundendaten!C1720="","",IF(J1719&lt;0,-1,IF(J1719&gt;Einstellungen!$C$11,0,IF(Kundendaten!L1720&gt;=Einstellungen!$C$32,5,IF(Kundendaten!L1720&gt;=Einstellungen!$C$33,4,IF(Kundendaten!L1720&gt;=Einstellungen!$C$34,3,IF(Kundendaten!L1720&gt;=Einstellungen!$C$35,2,1)))))))</f>
        <v/>
      </c>
      <c r="N1719" s="37" t="str">
        <f>IF(Kundendaten!C1720="","",IF(K1719=-1,"",IF(K1719=0,0,IF(SUM(Einstellungen!$G$15,Einstellungen!$G$24,Einstellungen!$G$32)&lt;&gt;100,"—",ROUND((K1719*Einstellungen!$G$15+L1719*Einstellungen!$G$24+M1719*Einstellungen!$G$32)/100,1)))))</f>
        <v/>
      </c>
      <c r="O1719" s="37" t="str">
        <f>IF(Kundendaten!C1720="","",IF(K1719=-1,"⚠ Datenfehler",IF(K1719=0,"Inaktiv",IF(SUM(Einstellungen!$G$15,Einstellungen!$G$24,Einstellungen!$G$32)&lt;&gt;100,"—",IF(N1719&gt;=4,"Champion",IF(N1719&gt;=3,"Entwicklung",IF(N1719&gt;=2,"Gefährdet","Abwanderung")))))))</f>
        <v/>
      </c>
    </row>
    <row r="1720" spans="2:15" ht="14.25" customHeight="1" x14ac:dyDescent="0.35">
      <c r="B1720" s="37" t="str">
        <f>IF(Kundendaten!C1721="","",Kundendaten!B1721)</f>
        <v/>
      </c>
      <c r="C1720" s="38" t="str">
        <f>IF(Kundendaten!C1721="","",IF(Kundendaten!C1721="","",Kundendaten!C1721))</f>
        <v/>
      </c>
      <c r="D1720" s="38" t="str">
        <f>IF(Kundendaten!C1721="","",IF(Kundendaten!D1721="","",Kundendaten!D1721))</f>
        <v/>
      </c>
      <c r="E1720" s="38" t="str">
        <f>IF(Kundendaten!C1721="","",IF(Kundendaten!E1721="","",Kundendaten!E1721))</f>
        <v/>
      </c>
      <c r="F1720" s="38" t="str">
        <f>IF(Kundendaten!C1721="","",IF(Kundendaten!F1721="","",Kundendaten!F1721))</f>
        <v/>
      </c>
      <c r="G1720" s="37" t="str">
        <f>IF(Kundendaten!C1721="","",IF(Kundendaten!G1721="","",Kundendaten!G1721))</f>
        <v/>
      </c>
      <c r="H1720" s="38" t="str">
        <f>IF(Kundendaten!C1721="","",IF(Kundendaten!H1721="","",Kundendaten!H1721))</f>
        <v/>
      </c>
      <c r="I1720" s="37" t="str">
        <f>IF(Kundendaten!C1721="","",IF(Kundendaten!I1721="","",IF(OR(UPPER(Kundendaten!I1721)="D",UPPER(Kundendaten!I1721)="DE",UPPER(Kundendaten!I1721)="DEU",UPPER(Kundendaten!I1721)="DEUTSCHLAND",UPPER(Kundendaten!I1721)="GERMANY",UPPER(Kundendaten!I1721)="GER"),"",IFERROR(UPPER(VLOOKUP(UPPER(Kundendaten!I1721),Laendercodes!$A:$B,2,FALSE())),UPPER(Kundendaten!I1721)))))</f>
        <v/>
      </c>
      <c r="J1720" s="59" t="str">
        <f>IF(Kundendaten!C1721="","",Einstellungen!$C$9-Kundendaten!J1721)</f>
        <v/>
      </c>
      <c r="K1720" s="37" t="str">
        <f>IF(Kundendaten!C1721="","",IF(J1720&lt;0,-1,IF(J1720&gt;Einstellungen!$C$11,0,IF(J1720&lt;=Einstellungen!$D$15,5,IF(J1720&lt;=Einstellungen!$D$16,4,IF(J1720&lt;=Einstellungen!$D$17,3,IF(J1720&lt;=Einstellungen!$D$18,2,1)))))))</f>
        <v/>
      </c>
      <c r="L1720" s="37" t="str">
        <f>IF(Kundendaten!C1721="","",IF(J1720&lt;0,-1,IF(J1720&gt;Einstellungen!$C$11,0,IF(Kundendaten!K1721&gt;=Einstellungen!$C$24,5,IF(Kundendaten!K1721&gt;=Einstellungen!$C$25,4,IF(Kundendaten!K1721&gt;=Einstellungen!$C$26,3,IF(Kundendaten!K1721&gt;=Einstellungen!$C$27,2,1)))))))</f>
        <v/>
      </c>
      <c r="M1720" s="37" t="str">
        <f>IF(Kundendaten!C1721="","",IF(J1720&lt;0,-1,IF(J1720&gt;Einstellungen!$C$11,0,IF(Kundendaten!L1721&gt;=Einstellungen!$C$32,5,IF(Kundendaten!L1721&gt;=Einstellungen!$C$33,4,IF(Kundendaten!L1721&gt;=Einstellungen!$C$34,3,IF(Kundendaten!L1721&gt;=Einstellungen!$C$35,2,1)))))))</f>
        <v/>
      </c>
      <c r="N1720" s="37" t="str">
        <f>IF(Kundendaten!C1721="","",IF(K1720=-1,"",IF(K1720=0,0,IF(SUM(Einstellungen!$G$15,Einstellungen!$G$24,Einstellungen!$G$32)&lt;&gt;100,"—",ROUND((K1720*Einstellungen!$G$15+L1720*Einstellungen!$G$24+M1720*Einstellungen!$G$32)/100,1)))))</f>
        <v/>
      </c>
      <c r="O1720" s="37" t="str">
        <f>IF(Kundendaten!C1721="","",IF(K1720=-1,"⚠ Datenfehler",IF(K1720=0,"Inaktiv",IF(SUM(Einstellungen!$G$15,Einstellungen!$G$24,Einstellungen!$G$32)&lt;&gt;100,"—",IF(N1720&gt;=4,"Champion",IF(N1720&gt;=3,"Entwicklung",IF(N1720&gt;=2,"Gefährdet","Abwanderung")))))))</f>
        <v/>
      </c>
    </row>
    <row r="1721" spans="2:15" ht="14.25" customHeight="1" x14ac:dyDescent="0.35">
      <c r="B1721" s="37" t="str">
        <f>IF(Kundendaten!C1722="","",Kundendaten!B1722)</f>
        <v/>
      </c>
      <c r="C1721" s="38" t="str">
        <f>IF(Kundendaten!C1722="","",IF(Kundendaten!C1722="","",Kundendaten!C1722))</f>
        <v/>
      </c>
      <c r="D1721" s="38" t="str">
        <f>IF(Kundendaten!C1722="","",IF(Kundendaten!D1722="","",Kundendaten!D1722))</f>
        <v/>
      </c>
      <c r="E1721" s="38" t="str">
        <f>IF(Kundendaten!C1722="","",IF(Kundendaten!E1722="","",Kundendaten!E1722))</f>
        <v/>
      </c>
      <c r="F1721" s="38" t="str">
        <f>IF(Kundendaten!C1722="","",IF(Kundendaten!F1722="","",Kundendaten!F1722))</f>
        <v/>
      </c>
      <c r="G1721" s="37" t="str">
        <f>IF(Kundendaten!C1722="","",IF(Kundendaten!G1722="","",Kundendaten!G1722))</f>
        <v/>
      </c>
      <c r="H1721" s="38" t="str">
        <f>IF(Kundendaten!C1722="","",IF(Kundendaten!H1722="","",Kundendaten!H1722))</f>
        <v/>
      </c>
      <c r="I1721" s="37" t="str">
        <f>IF(Kundendaten!C1722="","",IF(Kundendaten!I1722="","",IF(OR(UPPER(Kundendaten!I1722)="D",UPPER(Kundendaten!I1722)="DE",UPPER(Kundendaten!I1722)="DEU",UPPER(Kundendaten!I1722)="DEUTSCHLAND",UPPER(Kundendaten!I1722)="GERMANY",UPPER(Kundendaten!I1722)="GER"),"",IFERROR(UPPER(VLOOKUP(UPPER(Kundendaten!I1722),Laendercodes!$A:$B,2,FALSE())),UPPER(Kundendaten!I1722)))))</f>
        <v/>
      </c>
      <c r="J1721" s="59" t="str">
        <f>IF(Kundendaten!C1722="","",Einstellungen!$C$9-Kundendaten!J1722)</f>
        <v/>
      </c>
      <c r="K1721" s="37" t="str">
        <f>IF(Kundendaten!C1722="","",IF(J1721&lt;0,-1,IF(J1721&gt;Einstellungen!$C$11,0,IF(J1721&lt;=Einstellungen!$D$15,5,IF(J1721&lt;=Einstellungen!$D$16,4,IF(J1721&lt;=Einstellungen!$D$17,3,IF(J1721&lt;=Einstellungen!$D$18,2,1)))))))</f>
        <v/>
      </c>
      <c r="L1721" s="37" t="str">
        <f>IF(Kundendaten!C1722="","",IF(J1721&lt;0,-1,IF(J1721&gt;Einstellungen!$C$11,0,IF(Kundendaten!K1722&gt;=Einstellungen!$C$24,5,IF(Kundendaten!K1722&gt;=Einstellungen!$C$25,4,IF(Kundendaten!K1722&gt;=Einstellungen!$C$26,3,IF(Kundendaten!K1722&gt;=Einstellungen!$C$27,2,1)))))))</f>
        <v/>
      </c>
      <c r="M1721" s="37" t="str">
        <f>IF(Kundendaten!C1722="","",IF(J1721&lt;0,-1,IF(J1721&gt;Einstellungen!$C$11,0,IF(Kundendaten!L1722&gt;=Einstellungen!$C$32,5,IF(Kundendaten!L1722&gt;=Einstellungen!$C$33,4,IF(Kundendaten!L1722&gt;=Einstellungen!$C$34,3,IF(Kundendaten!L1722&gt;=Einstellungen!$C$35,2,1)))))))</f>
        <v/>
      </c>
      <c r="N1721" s="37" t="str">
        <f>IF(Kundendaten!C1722="","",IF(K1721=-1,"",IF(K1721=0,0,IF(SUM(Einstellungen!$G$15,Einstellungen!$G$24,Einstellungen!$G$32)&lt;&gt;100,"—",ROUND((K1721*Einstellungen!$G$15+L1721*Einstellungen!$G$24+M1721*Einstellungen!$G$32)/100,1)))))</f>
        <v/>
      </c>
      <c r="O1721" s="37" t="str">
        <f>IF(Kundendaten!C1722="","",IF(K1721=-1,"⚠ Datenfehler",IF(K1721=0,"Inaktiv",IF(SUM(Einstellungen!$G$15,Einstellungen!$G$24,Einstellungen!$G$32)&lt;&gt;100,"—",IF(N1721&gt;=4,"Champion",IF(N1721&gt;=3,"Entwicklung",IF(N1721&gt;=2,"Gefährdet","Abwanderung")))))))</f>
        <v/>
      </c>
    </row>
    <row r="1722" spans="2:15" ht="14.25" customHeight="1" x14ac:dyDescent="0.35">
      <c r="B1722" s="37" t="str">
        <f>IF(Kundendaten!C1723="","",Kundendaten!B1723)</f>
        <v/>
      </c>
      <c r="C1722" s="38" t="str">
        <f>IF(Kundendaten!C1723="","",IF(Kundendaten!C1723="","",Kundendaten!C1723))</f>
        <v/>
      </c>
      <c r="D1722" s="38" t="str">
        <f>IF(Kundendaten!C1723="","",IF(Kundendaten!D1723="","",Kundendaten!D1723))</f>
        <v/>
      </c>
      <c r="E1722" s="38" t="str">
        <f>IF(Kundendaten!C1723="","",IF(Kundendaten!E1723="","",Kundendaten!E1723))</f>
        <v/>
      </c>
      <c r="F1722" s="38" t="str">
        <f>IF(Kundendaten!C1723="","",IF(Kundendaten!F1723="","",Kundendaten!F1723))</f>
        <v/>
      </c>
      <c r="G1722" s="37" t="str">
        <f>IF(Kundendaten!C1723="","",IF(Kundendaten!G1723="","",Kundendaten!G1723))</f>
        <v/>
      </c>
      <c r="H1722" s="38" t="str">
        <f>IF(Kundendaten!C1723="","",IF(Kundendaten!H1723="","",Kundendaten!H1723))</f>
        <v/>
      </c>
      <c r="I1722" s="37" t="str">
        <f>IF(Kundendaten!C1723="","",IF(Kundendaten!I1723="","",IF(OR(UPPER(Kundendaten!I1723)="D",UPPER(Kundendaten!I1723)="DE",UPPER(Kundendaten!I1723)="DEU",UPPER(Kundendaten!I1723)="DEUTSCHLAND",UPPER(Kundendaten!I1723)="GERMANY",UPPER(Kundendaten!I1723)="GER"),"",IFERROR(UPPER(VLOOKUP(UPPER(Kundendaten!I1723),Laendercodes!$A:$B,2,FALSE())),UPPER(Kundendaten!I1723)))))</f>
        <v/>
      </c>
      <c r="J1722" s="59" t="str">
        <f>IF(Kundendaten!C1723="","",Einstellungen!$C$9-Kundendaten!J1723)</f>
        <v/>
      </c>
      <c r="K1722" s="37" t="str">
        <f>IF(Kundendaten!C1723="","",IF(J1722&lt;0,-1,IF(J1722&gt;Einstellungen!$C$11,0,IF(J1722&lt;=Einstellungen!$D$15,5,IF(J1722&lt;=Einstellungen!$D$16,4,IF(J1722&lt;=Einstellungen!$D$17,3,IF(J1722&lt;=Einstellungen!$D$18,2,1)))))))</f>
        <v/>
      </c>
      <c r="L1722" s="37" t="str">
        <f>IF(Kundendaten!C1723="","",IF(J1722&lt;0,-1,IF(J1722&gt;Einstellungen!$C$11,0,IF(Kundendaten!K1723&gt;=Einstellungen!$C$24,5,IF(Kundendaten!K1723&gt;=Einstellungen!$C$25,4,IF(Kundendaten!K1723&gt;=Einstellungen!$C$26,3,IF(Kundendaten!K1723&gt;=Einstellungen!$C$27,2,1)))))))</f>
        <v/>
      </c>
      <c r="M1722" s="37" t="str">
        <f>IF(Kundendaten!C1723="","",IF(J1722&lt;0,-1,IF(J1722&gt;Einstellungen!$C$11,0,IF(Kundendaten!L1723&gt;=Einstellungen!$C$32,5,IF(Kundendaten!L1723&gt;=Einstellungen!$C$33,4,IF(Kundendaten!L1723&gt;=Einstellungen!$C$34,3,IF(Kundendaten!L1723&gt;=Einstellungen!$C$35,2,1)))))))</f>
        <v/>
      </c>
      <c r="N1722" s="37" t="str">
        <f>IF(Kundendaten!C1723="","",IF(K1722=-1,"",IF(K1722=0,0,IF(SUM(Einstellungen!$G$15,Einstellungen!$G$24,Einstellungen!$G$32)&lt;&gt;100,"—",ROUND((K1722*Einstellungen!$G$15+L1722*Einstellungen!$G$24+M1722*Einstellungen!$G$32)/100,1)))))</f>
        <v/>
      </c>
      <c r="O1722" s="37" t="str">
        <f>IF(Kundendaten!C1723="","",IF(K1722=-1,"⚠ Datenfehler",IF(K1722=0,"Inaktiv",IF(SUM(Einstellungen!$G$15,Einstellungen!$G$24,Einstellungen!$G$32)&lt;&gt;100,"—",IF(N1722&gt;=4,"Champion",IF(N1722&gt;=3,"Entwicklung",IF(N1722&gt;=2,"Gefährdet","Abwanderung")))))))</f>
        <v/>
      </c>
    </row>
    <row r="1723" spans="2:15" ht="14.25" customHeight="1" x14ac:dyDescent="0.35">
      <c r="B1723" s="37" t="str">
        <f>IF(Kundendaten!C1724="","",Kundendaten!B1724)</f>
        <v/>
      </c>
      <c r="C1723" s="38" t="str">
        <f>IF(Kundendaten!C1724="","",IF(Kundendaten!C1724="","",Kundendaten!C1724))</f>
        <v/>
      </c>
      <c r="D1723" s="38" t="str">
        <f>IF(Kundendaten!C1724="","",IF(Kundendaten!D1724="","",Kundendaten!D1724))</f>
        <v/>
      </c>
      <c r="E1723" s="38" t="str">
        <f>IF(Kundendaten!C1724="","",IF(Kundendaten!E1724="","",Kundendaten!E1724))</f>
        <v/>
      </c>
      <c r="F1723" s="38" t="str">
        <f>IF(Kundendaten!C1724="","",IF(Kundendaten!F1724="","",Kundendaten!F1724))</f>
        <v/>
      </c>
      <c r="G1723" s="37" t="str">
        <f>IF(Kundendaten!C1724="","",IF(Kundendaten!G1724="","",Kundendaten!G1724))</f>
        <v/>
      </c>
      <c r="H1723" s="38" t="str">
        <f>IF(Kundendaten!C1724="","",IF(Kundendaten!H1724="","",Kundendaten!H1724))</f>
        <v/>
      </c>
      <c r="I1723" s="37" t="str">
        <f>IF(Kundendaten!C1724="","",IF(Kundendaten!I1724="","",IF(OR(UPPER(Kundendaten!I1724)="D",UPPER(Kundendaten!I1724)="DE",UPPER(Kundendaten!I1724)="DEU",UPPER(Kundendaten!I1724)="DEUTSCHLAND",UPPER(Kundendaten!I1724)="GERMANY",UPPER(Kundendaten!I1724)="GER"),"",IFERROR(UPPER(VLOOKUP(UPPER(Kundendaten!I1724),Laendercodes!$A:$B,2,FALSE())),UPPER(Kundendaten!I1724)))))</f>
        <v/>
      </c>
      <c r="J1723" s="59" t="str">
        <f>IF(Kundendaten!C1724="","",Einstellungen!$C$9-Kundendaten!J1724)</f>
        <v/>
      </c>
      <c r="K1723" s="37" t="str">
        <f>IF(Kundendaten!C1724="","",IF(J1723&lt;0,-1,IF(J1723&gt;Einstellungen!$C$11,0,IF(J1723&lt;=Einstellungen!$D$15,5,IF(J1723&lt;=Einstellungen!$D$16,4,IF(J1723&lt;=Einstellungen!$D$17,3,IF(J1723&lt;=Einstellungen!$D$18,2,1)))))))</f>
        <v/>
      </c>
      <c r="L1723" s="37" t="str">
        <f>IF(Kundendaten!C1724="","",IF(J1723&lt;0,-1,IF(J1723&gt;Einstellungen!$C$11,0,IF(Kundendaten!K1724&gt;=Einstellungen!$C$24,5,IF(Kundendaten!K1724&gt;=Einstellungen!$C$25,4,IF(Kundendaten!K1724&gt;=Einstellungen!$C$26,3,IF(Kundendaten!K1724&gt;=Einstellungen!$C$27,2,1)))))))</f>
        <v/>
      </c>
      <c r="M1723" s="37" t="str">
        <f>IF(Kundendaten!C1724="","",IF(J1723&lt;0,-1,IF(J1723&gt;Einstellungen!$C$11,0,IF(Kundendaten!L1724&gt;=Einstellungen!$C$32,5,IF(Kundendaten!L1724&gt;=Einstellungen!$C$33,4,IF(Kundendaten!L1724&gt;=Einstellungen!$C$34,3,IF(Kundendaten!L1724&gt;=Einstellungen!$C$35,2,1)))))))</f>
        <v/>
      </c>
      <c r="N1723" s="37" t="str">
        <f>IF(Kundendaten!C1724="","",IF(K1723=-1,"",IF(K1723=0,0,IF(SUM(Einstellungen!$G$15,Einstellungen!$G$24,Einstellungen!$G$32)&lt;&gt;100,"—",ROUND((K1723*Einstellungen!$G$15+L1723*Einstellungen!$G$24+M1723*Einstellungen!$G$32)/100,1)))))</f>
        <v/>
      </c>
      <c r="O1723" s="37" t="str">
        <f>IF(Kundendaten!C1724="","",IF(K1723=-1,"⚠ Datenfehler",IF(K1723=0,"Inaktiv",IF(SUM(Einstellungen!$G$15,Einstellungen!$G$24,Einstellungen!$G$32)&lt;&gt;100,"—",IF(N1723&gt;=4,"Champion",IF(N1723&gt;=3,"Entwicklung",IF(N1723&gt;=2,"Gefährdet","Abwanderung")))))))</f>
        <v/>
      </c>
    </row>
    <row r="1724" spans="2:15" ht="14.25" customHeight="1" x14ac:dyDescent="0.35">
      <c r="B1724" s="37" t="str">
        <f>IF(Kundendaten!C1725="","",Kundendaten!B1725)</f>
        <v/>
      </c>
      <c r="C1724" s="38" t="str">
        <f>IF(Kundendaten!C1725="","",IF(Kundendaten!C1725="","",Kundendaten!C1725))</f>
        <v/>
      </c>
      <c r="D1724" s="38" t="str">
        <f>IF(Kundendaten!C1725="","",IF(Kundendaten!D1725="","",Kundendaten!D1725))</f>
        <v/>
      </c>
      <c r="E1724" s="38" t="str">
        <f>IF(Kundendaten!C1725="","",IF(Kundendaten!E1725="","",Kundendaten!E1725))</f>
        <v/>
      </c>
      <c r="F1724" s="38" t="str">
        <f>IF(Kundendaten!C1725="","",IF(Kundendaten!F1725="","",Kundendaten!F1725))</f>
        <v/>
      </c>
      <c r="G1724" s="37" t="str">
        <f>IF(Kundendaten!C1725="","",IF(Kundendaten!G1725="","",Kundendaten!G1725))</f>
        <v/>
      </c>
      <c r="H1724" s="38" t="str">
        <f>IF(Kundendaten!C1725="","",IF(Kundendaten!H1725="","",Kundendaten!H1725))</f>
        <v/>
      </c>
      <c r="I1724" s="37" t="str">
        <f>IF(Kundendaten!C1725="","",IF(Kundendaten!I1725="","",IF(OR(UPPER(Kundendaten!I1725)="D",UPPER(Kundendaten!I1725)="DE",UPPER(Kundendaten!I1725)="DEU",UPPER(Kundendaten!I1725)="DEUTSCHLAND",UPPER(Kundendaten!I1725)="GERMANY",UPPER(Kundendaten!I1725)="GER"),"",IFERROR(UPPER(VLOOKUP(UPPER(Kundendaten!I1725),Laendercodes!$A:$B,2,FALSE())),UPPER(Kundendaten!I1725)))))</f>
        <v/>
      </c>
      <c r="J1724" s="59" t="str">
        <f>IF(Kundendaten!C1725="","",Einstellungen!$C$9-Kundendaten!J1725)</f>
        <v/>
      </c>
      <c r="K1724" s="37" t="str">
        <f>IF(Kundendaten!C1725="","",IF(J1724&lt;0,-1,IF(J1724&gt;Einstellungen!$C$11,0,IF(J1724&lt;=Einstellungen!$D$15,5,IF(J1724&lt;=Einstellungen!$D$16,4,IF(J1724&lt;=Einstellungen!$D$17,3,IF(J1724&lt;=Einstellungen!$D$18,2,1)))))))</f>
        <v/>
      </c>
      <c r="L1724" s="37" t="str">
        <f>IF(Kundendaten!C1725="","",IF(J1724&lt;0,-1,IF(J1724&gt;Einstellungen!$C$11,0,IF(Kundendaten!K1725&gt;=Einstellungen!$C$24,5,IF(Kundendaten!K1725&gt;=Einstellungen!$C$25,4,IF(Kundendaten!K1725&gt;=Einstellungen!$C$26,3,IF(Kundendaten!K1725&gt;=Einstellungen!$C$27,2,1)))))))</f>
        <v/>
      </c>
      <c r="M1724" s="37" t="str">
        <f>IF(Kundendaten!C1725="","",IF(J1724&lt;0,-1,IF(J1724&gt;Einstellungen!$C$11,0,IF(Kundendaten!L1725&gt;=Einstellungen!$C$32,5,IF(Kundendaten!L1725&gt;=Einstellungen!$C$33,4,IF(Kundendaten!L1725&gt;=Einstellungen!$C$34,3,IF(Kundendaten!L1725&gt;=Einstellungen!$C$35,2,1)))))))</f>
        <v/>
      </c>
      <c r="N1724" s="37" t="str">
        <f>IF(Kundendaten!C1725="","",IF(K1724=-1,"",IF(K1724=0,0,IF(SUM(Einstellungen!$G$15,Einstellungen!$G$24,Einstellungen!$G$32)&lt;&gt;100,"—",ROUND((K1724*Einstellungen!$G$15+L1724*Einstellungen!$G$24+M1724*Einstellungen!$G$32)/100,1)))))</f>
        <v/>
      </c>
      <c r="O1724" s="37" t="str">
        <f>IF(Kundendaten!C1725="","",IF(K1724=-1,"⚠ Datenfehler",IF(K1724=0,"Inaktiv",IF(SUM(Einstellungen!$G$15,Einstellungen!$G$24,Einstellungen!$G$32)&lt;&gt;100,"—",IF(N1724&gt;=4,"Champion",IF(N1724&gt;=3,"Entwicklung",IF(N1724&gt;=2,"Gefährdet","Abwanderung")))))))</f>
        <v/>
      </c>
    </row>
    <row r="1725" spans="2:15" ht="14.25" customHeight="1" x14ac:dyDescent="0.35">
      <c r="B1725" s="37" t="str">
        <f>IF(Kundendaten!C1726="","",Kundendaten!B1726)</f>
        <v/>
      </c>
      <c r="C1725" s="38" t="str">
        <f>IF(Kundendaten!C1726="","",IF(Kundendaten!C1726="","",Kundendaten!C1726))</f>
        <v/>
      </c>
      <c r="D1725" s="38" t="str">
        <f>IF(Kundendaten!C1726="","",IF(Kundendaten!D1726="","",Kundendaten!D1726))</f>
        <v/>
      </c>
      <c r="E1725" s="38" t="str">
        <f>IF(Kundendaten!C1726="","",IF(Kundendaten!E1726="","",Kundendaten!E1726))</f>
        <v/>
      </c>
      <c r="F1725" s="38" t="str">
        <f>IF(Kundendaten!C1726="","",IF(Kundendaten!F1726="","",Kundendaten!F1726))</f>
        <v/>
      </c>
      <c r="G1725" s="37" t="str">
        <f>IF(Kundendaten!C1726="","",IF(Kundendaten!G1726="","",Kundendaten!G1726))</f>
        <v/>
      </c>
      <c r="H1725" s="38" t="str">
        <f>IF(Kundendaten!C1726="","",IF(Kundendaten!H1726="","",Kundendaten!H1726))</f>
        <v/>
      </c>
      <c r="I1725" s="37" t="str">
        <f>IF(Kundendaten!C1726="","",IF(Kundendaten!I1726="","",IF(OR(UPPER(Kundendaten!I1726)="D",UPPER(Kundendaten!I1726)="DE",UPPER(Kundendaten!I1726)="DEU",UPPER(Kundendaten!I1726)="DEUTSCHLAND",UPPER(Kundendaten!I1726)="GERMANY",UPPER(Kundendaten!I1726)="GER"),"",IFERROR(UPPER(VLOOKUP(UPPER(Kundendaten!I1726),Laendercodes!$A:$B,2,FALSE())),UPPER(Kundendaten!I1726)))))</f>
        <v/>
      </c>
      <c r="J1725" s="59" t="str">
        <f>IF(Kundendaten!C1726="","",Einstellungen!$C$9-Kundendaten!J1726)</f>
        <v/>
      </c>
      <c r="K1725" s="37" t="str">
        <f>IF(Kundendaten!C1726="","",IF(J1725&lt;0,-1,IF(J1725&gt;Einstellungen!$C$11,0,IF(J1725&lt;=Einstellungen!$D$15,5,IF(J1725&lt;=Einstellungen!$D$16,4,IF(J1725&lt;=Einstellungen!$D$17,3,IF(J1725&lt;=Einstellungen!$D$18,2,1)))))))</f>
        <v/>
      </c>
      <c r="L1725" s="37" t="str">
        <f>IF(Kundendaten!C1726="","",IF(J1725&lt;0,-1,IF(J1725&gt;Einstellungen!$C$11,0,IF(Kundendaten!K1726&gt;=Einstellungen!$C$24,5,IF(Kundendaten!K1726&gt;=Einstellungen!$C$25,4,IF(Kundendaten!K1726&gt;=Einstellungen!$C$26,3,IF(Kundendaten!K1726&gt;=Einstellungen!$C$27,2,1)))))))</f>
        <v/>
      </c>
      <c r="M1725" s="37" t="str">
        <f>IF(Kundendaten!C1726="","",IF(J1725&lt;0,-1,IF(J1725&gt;Einstellungen!$C$11,0,IF(Kundendaten!L1726&gt;=Einstellungen!$C$32,5,IF(Kundendaten!L1726&gt;=Einstellungen!$C$33,4,IF(Kundendaten!L1726&gt;=Einstellungen!$C$34,3,IF(Kundendaten!L1726&gt;=Einstellungen!$C$35,2,1)))))))</f>
        <v/>
      </c>
      <c r="N1725" s="37" t="str">
        <f>IF(Kundendaten!C1726="","",IF(K1725=-1,"",IF(K1725=0,0,IF(SUM(Einstellungen!$G$15,Einstellungen!$G$24,Einstellungen!$G$32)&lt;&gt;100,"—",ROUND((K1725*Einstellungen!$G$15+L1725*Einstellungen!$G$24+M1725*Einstellungen!$G$32)/100,1)))))</f>
        <v/>
      </c>
      <c r="O1725" s="37" t="str">
        <f>IF(Kundendaten!C1726="","",IF(K1725=-1,"⚠ Datenfehler",IF(K1725=0,"Inaktiv",IF(SUM(Einstellungen!$G$15,Einstellungen!$G$24,Einstellungen!$G$32)&lt;&gt;100,"—",IF(N1725&gt;=4,"Champion",IF(N1725&gt;=3,"Entwicklung",IF(N1725&gt;=2,"Gefährdet","Abwanderung")))))))</f>
        <v/>
      </c>
    </row>
    <row r="1726" spans="2:15" ht="14.25" customHeight="1" x14ac:dyDescent="0.35">
      <c r="B1726" s="37" t="str">
        <f>IF(Kundendaten!C1727="","",Kundendaten!B1727)</f>
        <v/>
      </c>
      <c r="C1726" s="38" t="str">
        <f>IF(Kundendaten!C1727="","",IF(Kundendaten!C1727="","",Kundendaten!C1727))</f>
        <v/>
      </c>
      <c r="D1726" s="38" t="str">
        <f>IF(Kundendaten!C1727="","",IF(Kundendaten!D1727="","",Kundendaten!D1727))</f>
        <v/>
      </c>
      <c r="E1726" s="38" t="str">
        <f>IF(Kundendaten!C1727="","",IF(Kundendaten!E1727="","",Kundendaten!E1727))</f>
        <v/>
      </c>
      <c r="F1726" s="38" t="str">
        <f>IF(Kundendaten!C1727="","",IF(Kundendaten!F1727="","",Kundendaten!F1727))</f>
        <v/>
      </c>
      <c r="G1726" s="37" t="str">
        <f>IF(Kundendaten!C1727="","",IF(Kundendaten!G1727="","",Kundendaten!G1727))</f>
        <v/>
      </c>
      <c r="H1726" s="38" t="str">
        <f>IF(Kundendaten!C1727="","",IF(Kundendaten!H1727="","",Kundendaten!H1727))</f>
        <v/>
      </c>
      <c r="I1726" s="37" t="str">
        <f>IF(Kundendaten!C1727="","",IF(Kundendaten!I1727="","",IF(OR(UPPER(Kundendaten!I1727)="D",UPPER(Kundendaten!I1727)="DE",UPPER(Kundendaten!I1727)="DEU",UPPER(Kundendaten!I1727)="DEUTSCHLAND",UPPER(Kundendaten!I1727)="GERMANY",UPPER(Kundendaten!I1727)="GER"),"",IFERROR(UPPER(VLOOKUP(UPPER(Kundendaten!I1727),Laendercodes!$A:$B,2,FALSE())),UPPER(Kundendaten!I1727)))))</f>
        <v/>
      </c>
      <c r="J1726" s="59" t="str">
        <f>IF(Kundendaten!C1727="","",Einstellungen!$C$9-Kundendaten!J1727)</f>
        <v/>
      </c>
      <c r="K1726" s="37" t="str">
        <f>IF(Kundendaten!C1727="","",IF(J1726&lt;0,-1,IF(J1726&gt;Einstellungen!$C$11,0,IF(J1726&lt;=Einstellungen!$D$15,5,IF(J1726&lt;=Einstellungen!$D$16,4,IF(J1726&lt;=Einstellungen!$D$17,3,IF(J1726&lt;=Einstellungen!$D$18,2,1)))))))</f>
        <v/>
      </c>
      <c r="L1726" s="37" t="str">
        <f>IF(Kundendaten!C1727="","",IF(J1726&lt;0,-1,IF(J1726&gt;Einstellungen!$C$11,0,IF(Kundendaten!K1727&gt;=Einstellungen!$C$24,5,IF(Kundendaten!K1727&gt;=Einstellungen!$C$25,4,IF(Kundendaten!K1727&gt;=Einstellungen!$C$26,3,IF(Kundendaten!K1727&gt;=Einstellungen!$C$27,2,1)))))))</f>
        <v/>
      </c>
      <c r="M1726" s="37" t="str">
        <f>IF(Kundendaten!C1727="","",IF(J1726&lt;0,-1,IF(J1726&gt;Einstellungen!$C$11,0,IF(Kundendaten!L1727&gt;=Einstellungen!$C$32,5,IF(Kundendaten!L1727&gt;=Einstellungen!$C$33,4,IF(Kundendaten!L1727&gt;=Einstellungen!$C$34,3,IF(Kundendaten!L1727&gt;=Einstellungen!$C$35,2,1)))))))</f>
        <v/>
      </c>
      <c r="N1726" s="37" t="str">
        <f>IF(Kundendaten!C1727="","",IF(K1726=-1,"",IF(K1726=0,0,IF(SUM(Einstellungen!$G$15,Einstellungen!$G$24,Einstellungen!$G$32)&lt;&gt;100,"—",ROUND((K1726*Einstellungen!$G$15+L1726*Einstellungen!$G$24+M1726*Einstellungen!$G$32)/100,1)))))</f>
        <v/>
      </c>
      <c r="O1726" s="37" t="str">
        <f>IF(Kundendaten!C1727="","",IF(K1726=-1,"⚠ Datenfehler",IF(K1726=0,"Inaktiv",IF(SUM(Einstellungen!$G$15,Einstellungen!$G$24,Einstellungen!$G$32)&lt;&gt;100,"—",IF(N1726&gt;=4,"Champion",IF(N1726&gt;=3,"Entwicklung",IF(N1726&gt;=2,"Gefährdet","Abwanderung")))))))</f>
        <v/>
      </c>
    </row>
    <row r="1727" spans="2:15" ht="14.25" customHeight="1" x14ac:dyDescent="0.35">
      <c r="B1727" s="37" t="str">
        <f>IF(Kundendaten!C1728="","",Kundendaten!B1728)</f>
        <v/>
      </c>
      <c r="C1727" s="38" t="str">
        <f>IF(Kundendaten!C1728="","",IF(Kundendaten!C1728="","",Kundendaten!C1728))</f>
        <v/>
      </c>
      <c r="D1727" s="38" t="str">
        <f>IF(Kundendaten!C1728="","",IF(Kundendaten!D1728="","",Kundendaten!D1728))</f>
        <v/>
      </c>
      <c r="E1727" s="38" t="str">
        <f>IF(Kundendaten!C1728="","",IF(Kundendaten!E1728="","",Kundendaten!E1728))</f>
        <v/>
      </c>
      <c r="F1727" s="38" t="str">
        <f>IF(Kundendaten!C1728="","",IF(Kundendaten!F1728="","",Kundendaten!F1728))</f>
        <v/>
      </c>
      <c r="G1727" s="37" t="str">
        <f>IF(Kundendaten!C1728="","",IF(Kundendaten!G1728="","",Kundendaten!G1728))</f>
        <v/>
      </c>
      <c r="H1727" s="38" t="str">
        <f>IF(Kundendaten!C1728="","",IF(Kundendaten!H1728="","",Kundendaten!H1728))</f>
        <v/>
      </c>
      <c r="I1727" s="37" t="str">
        <f>IF(Kundendaten!C1728="","",IF(Kundendaten!I1728="","",IF(OR(UPPER(Kundendaten!I1728)="D",UPPER(Kundendaten!I1728)="DE",UPPER(Kundendaten!I1728)="DEU",UPPER(Kundendaten!I1728)="DEUTSCHLAND",UPPER(Kundendaten!I1728)="GERMANY",UPPER(Kundendaten!I1728)="GER"),"",IFERROR(UPPER(VLOOKUP(UPPER(Kundendaten!I1728),Laendercodes!$A:$B,2,FALSE())),UPPER(Kundendaten!I1728)))))</f>
        <v/>
      </c>
      <c r="J1727" s="59" t="str">
        <f>IF(Kundendaten!C1728="","",Einstellungen!$C$9-Kundendaten!J1728)</f>
        <v/>
      </c>
      <c r="K1727" s="37" t="str">
        <f>IF(Kundendaten!C1728="","",IF(J1727&lt;0,-1,IF(J1727&gt;Einstellungen!$C$11,0,IF(J1727&lt;=Einstellungen!$D$15,5,IF(J1727&lt;=Einstellungen!$D$16,4,IF(J1727&lt;=Einstellungen!$D$17,3,IF(J1727&lt;=Einstellungen!$D$18,2,1)))))))</f>
        <v/>
      </c>
      <c r="L1727" s="37" t="str">
        <f>IF(Kundendaten!C1728="","",IF(J1727&lt;0,-1,IF(J1727&gt;Einstellungen!$C$11,0,IF(Kundendaten!K1728&gt;=Einstellungen!$C$24,5,IF(Kundendaten!K1728&gt;=Einstellungen!$C$25,4,IF(Kundendaten!K1728&gt;=Einstellungen!$C$26,3,IF(Kundendaten!K1728&gt;=Einstellungen!$C$27,2,1)))))))</f>
        <v/>
      </c>
      <c r="M1727" s="37" t="str">
        <f>IF(Kundendaten!C1728="","",IF(J1727&lt;0,-1,IF(J1727&gt;Einstellungen!$C$11,0,IF(Kundendaten!L1728&gt;=Einstellungen!$C$32,5,IF(Kundendaten!L1728&gt;=Einstellungen!$C$33,4,IF(Kundendaten!L1728&gt;=Einstellungen!$C$34,3,IF(Kundendaten!L1728&gt;=Einstellungen!$C$35,2,1)))))))</f>
        <v/>
      </c>
      <c r="N1727" s="37" t="str">
        <f>IF(Kundendaten!C1728="","",IF(K1727=-1,"",IF(K1727=0,0,IF(SUM(Einstellungen!$G$15,Einstellungen!$G$24,Einstellungen!$G$32)&lt;&gt;100,"—",ROUND((K1727*Einstellungen!$G$15+L1727*Einstellungen!$G$24+M1727*Einstellungen!$G$32)/100,1)))))</f>
        <v/>
      </c>
      <c r="O1727" s="37" t="str">
        <f>IF(Kundendaten!C1728="","",IF(K1727=-1,"⚠ Datenfehler",IF(K1727=0,"Inaktiv",IF(SUM(Einstellungen!$G$15,Einstellungen!$G$24,Einstellungen!$G$32)&lt;&gt;100,"—",IF(N1727&gt;=4,"Champion",IF(N1727&gt;=3,"Entwicklung",IF(N1727&gt;=2,"Gefährdet","Abwanderung")))))))</f>
        <v/>
      </c>
    </row>
    <row r="1728" spans="2:15" ht="14.25" customHeight="1" x14ac:dyDescent="0.35">
      <c r="B1728" s="37" t="str">
        <f>IF(Kundendaten!C1729="","",Kundendaten!B1729)</f>
        <v/>
      </c>
      <c r="C1728" s="38" t="str">
        <f>IF(Kundendaten!C1729="","",IF(Kundendaten!C1729="","",Kundendaten!C1729))</f>
        <v/>
      </c>
      <c r="D1728" s="38" t="str">
        <f>IF(Kundendaten!C1729="","",IF(Kundendaten!D1729="","",Kundendaten!D1729))</f>
        <v/>
      </c>
      <c r="E1728" s="38" t="str">
        <f>IF(Kundendaten!C1729="","",IF(Kundendaten!E1729="","",Kundendaten!E1729))</f>
        <v/>
      </c>
      <c r="F1728" s="38" t="str">
        <f>IF(Kundendaten!C1729="","",IF(Kundendaten!F1729="","",Kundendaten!F1729))</f>
        <v/>
      </c>
      <c r="G1728" s="37" t="str">
        <f>IF(Kundendaten!C1729="","",IF(Kundendaten!G1729="","",Kundendaten!G1729))</f>
        <v/>
      </c>
      <c r="H1728" s="38" t="str">
        <f>IF(Kundendaten!C1729="","",IF(Kundendaten!H1729="","",Kundendaten!H1729))</f>
        <v/>
      </c>
      <c r="I1728" s="37" t="str">
        <f>IF(Kundendaten!C1729="","",IF(Kundendaten!I1729="","",IF(OR(UPPER(Kundendaten!I1729)="D",UPPER(Kundendaten!I1729)="DE",UPPER(Kundendaten!I1729)="DEU",UPPER(Kundendaten!I1729)="DEUTSCHLAND",UPPER(Kundendaten!I1729)="GERMANY",UPPER(Kundendaten!I1729)="GER"),"",IFERROR(UPPER(VLOOKUP(UPPER(Kundendaten!I1729),Laendercodes!$A:$B,2,FALSE())),UPPER(Kundendaten!I1729)))))</f>
        <v/>
      </c>
      <c r="J1728" s="59" t="str">
        <f>IF(Kundendaten!C1729="","",Einstellungen!$C$9-Kundendaten!J1729)</f>
        <v/>
      </c>
      <c r="K1728" s="37" t="str">
        <f>IF(Kundendaten!C1729="","",IF(J1728&lt;0,-1,IF(J1728&gt;Einstellungen!$C$11,0,IF(J1728&lt;=Einstellungen!$D$15,5,IF(J1728&lt;=Einstellungen!$D$16,4,IF(J1728&lt;=Einstellungen!$D$17,3,IF(J1728&lt;=Einstellungen!$D$18,2,1)))))))</f>
        <v/>
      </c>
      <c r="L1728" s="37" t="str">
        <f>IF(Kundendaten!C1729="","",IF(J1728&lt;0,-1,IF(J1728&gt;Einstellungen!$C$11,0,IF(Kundendaten!K1729&gt;=Einstellungen!$C$24,5,IF(Kundendaten!K1729&gt;=Einstellungen!$C$25,4,IF(Kundendaten!K1729&gt;=Einstellungen!$C$26,3,IF(Kundendaten!K1729&gt;=Einstellungen!$C$27,2,1)))))))</f>
        <v/>
      </c>
      <c r="M1728" s="37" t="str">
        <f>IF(Kundendaten!C1729="","",IF(J1728&lt;0,-1,IF(J1728&gt;Einstellungen!$C$11,0,IF(Kundendaten!L1729&gt;=Einstellungen!$C$32,5,IF(Kundendaten!L1729&gt;=Einstellungen!$C$33,4,IF(Kundendaten!L1729&gt;=Einstellungen!$C$34,3,IF(Kundendaten!L1729&gt;=Einstellungen!$C$35,2,1)))))))</f>
        <v/>
      </c>
      <c r="N1728" s="37" t="str">
        <f>IF(Kundendaten!C1729="","",IF(K1728=-1,"",IF(K1728=0,0,IF(SUM(Einstellungen!$G$15,Einstellungen!$G$24,Einstellungen!$G$32)&lt;&gt;100,"—",ROUND((K1728*Einstellungen!$G$15+L1728*Einstellungen!$G$24+M1728*Einstellungen!$G$32)/100,1)))))</f>
        <v/>
      </c>
      <c r="O1728" s="37" t="str">
        <f>IF(Kundendaten!C1729="","",IF(K1728=-1,"⚠ Datenfehler",IF(K1728=0,"Inaktiv",IF(SUM(Einstellungen!$G$15,Einstellungen!$G$24,Einstellungen!$G$32)&lt;&gt;100,"—",IF(N1728&gt;=4,"Champion",IF(N1728&gt;=3,"Entwicklung",IF(N1728&gt;=2,"Gefährdet","Abwanderung")))))))</f>
        <v/>
      </c>
    </row>
    <row r="1729" spans="2:15" ht="14.25" customHeight="1" x14ac:dyDescent="0.35">
      <c r="B1729" s="37" t="str">
        <f>IF(Kundendaten!C1730="","",Kundendaten!B1730)</f>
        <v/>
      </c>
      <c r="C1729" s="38" t="str">
        <f>IF(Kundendaten!C1730="","",IF(Kundendaten!C1730="","",Kundendaten!C1730))</f>
        <v/>
      </c>
      <c r="D1729" s="38" t="str">
        <f>IF(Kundendaten!C1730="","",IF(Kundendaten!D1730="","",Kundendaten!D1730))</f>
        <v/>
      </c>
      <c r="E1729" s="38" t="str">
        <f>IF(Kundendaten!C1730="","",IF(Kundendaten!E1730="","",Kundendaten!E1730))</f>
        <v/>
      </c>
      <c r="F1729" s="38" t="str">
        <f>IF(Kundendaten!C1730="","",IF(Kundendaten!F1730="","",Kundendaten!F1730))</f>
        <v/>
      </c>
      <c r="G1729" s="37" t="str">
        <f>IF(Kundendaten!C1730="","",IF(Kundendaten!G1730="","",Kundendaten!G1730))</f>
        <v/>
      </c>
      <c r="H1729" s="38" t="str">
        <f>IF(Kundendaten!C1730="","",IF(Kundendaten!H1730="","",Kundendaten!H1730))</f>
        <v/>
      </c>
      <c r="I1729" s="37" t="str">
        <f>IF(Kundendaten!C1730="","",IF(Kundendaten!I1730="","",IF(OR(UPPER(Kundendaten!I1730)="D",UPPER(Kundendaten!I1730)="DE",UPPER(Kundendaten!I1730)="DEU",UPPER(Kundendaten!I1730)="DEUTSCHLAND",UPPER(Kundendaten!I1730)="GERMANY",UPPER(Kundendaten!I1730)="GER"),"",IFERROR(UPPER(VLOOKUP(UPPER(Kundendaten!I1730),Laendercodes!$A:$B,2,FALSE())),UPPER(Kundendaten!I1730)))))</f>
        <v/>
      </c>
      <c r="J1729" s="59" t="str">
        <f>IF(Kundendaten!C1730="","",Einstellungen!$C$9-Kundendaten!J1730)</f>
        <v/>
      </c>
      <c r="K1729" s="37" t="str">
        <f>IF(Kundendaten!C1730="","",IF(J1729&lt;0,-1,IF(J1729&gt;Einstellungen!$C$11,0,IF(J1729&lt;=Einstellungen!$D$15,5,IF(J1729&lt;=Einstellungen!$D$16,4,IF(J1729&lt;=Einstellungen!$D$17,3,IF(J1729&lt;=Einstellungen!$D$18,2,1)))))))</f>
        <v/>
      </c>
      <c r="L1729" s="37" t="str">
        <f>IF(Kundendaten!C1730="","",IF(J1729&lt;0,-1,IF(J1729&gt;Einstellungen!$C$11,0,IF(Kundendaten!K1730&gt;=Einstellungen!$C$24,5,IF(Kundendaten!K1730&gt;=Einstellungen!$C$25,4,IF(Kundendaten!K1730&gt;=Einstellungen!$C$26,3,IF(Kundendaten!K1730&gt;=Einstellungen!$C$27,2,1)))))))</f>
        <v/>
      </c>
      <c r="M1729" s="37" t="str">
        <f>IF(Kundendaten!C1730="","",IF(J1729&lt;0,-1,IF(J1729&gt;Einstellungen!$C$11,0,IF(Kundendaten!L1730&gt;=Einstellungen!$C$32,5,IF(Kundendaten!L1730&gt;=Einstellungen!$C$33,4,IF(Kundendaten!L1730&gt;=Einstellungen!$C$34,3,IF(Kundendaten!L1730&gt;=Einstellungen!$C$35,2,1)))))))</f>
        <v/>
      </c>
      <c r="N1729" s="37" t="str">
        <f>IF(Kundendaten!C1730="","",IF(K1729=-1,"",IF(K1729=0,0,IF(SUM(Einstellungen!$G$15,Einstellungen!$G$24,Einstellungen!$G$32)&lt;&gt;100,"—",ROUND((K1729*Einstellungen!$G$15+L1729*Einstellungen!$G$24+M1729*Einstellungen!$G$32)/100,1)))))</f>
        <v/>
      </c>
      <c r="O1729" s="37" t="str">
        <f>IF(Kundendaten!C1730="","",IF(K1729=-1,"⚠ Datenfehler",IF(K1729=0,"Inaktiv",IF(SUM(Einstellungen!$G$15,Einstellungen!$G$24,Einstellungen!$G$32)&lt;&gt;100,"—",IF(N1729&gt;=4,"Champion",IF(N1729&gt;=3,"Entwicklung",IF(N1729&gt;=2,"Gefährdet","Abwanderung")))))))</f>
        <v/>
      </c>
    </row>
    <row r="1730" spans="2:15" ht="14.25" customHeight="1" x14ac:dyDescent="0.35">
      <c r="B1730" s="37" t="str">
        <f>IF(Kundendaten!C1731="","",Kundendaten!B1731)</f>
        <v/>
      </c>
      <c r="C1730" s="38" t="str">
        <f>IF(Kundendaten!C1731="","",IF(Kundendaten!C1731="","",Kundendaten!C1731))</f>
        <v/>
      </c>
      <c r="D1730" s="38" t="str">
        <f>IF(Kundendaten!C1731="","",IF(Kundendaten!D1731="","",Kundendaten!D1731))</f>
        <v/>
      </c>
      <c r="E1730" s="38" t="str">
        <f>IF(Kundendaten!C1731="","",IF(Kundendaten!E1731="","",Kundendaten!E1731))</f>
        <v/>
      </c>
      <c r="F1730" s="38" t="str">
        <f>IF(Kundendaten!C1731="","",IF(Kundendaten!F1731="","",Kundendaten!F1731))</f>
        <v/>
      </c>
      <c r="G1730" s="37" t="str">
        <f>IF(Kundendaten!C1731="","",IF(Kundendaten!G1731="","",Kundendaten!G1731))</f>
        <v/>
      </c>
      <c r="H1730" s="38" t="str">
        <f>IF(Kundendaten!C1731="","",IF(Kundendaten!H1731="","",Kundendaten!H1731))</f>
        <v/>
      </c>
      <c r="I1730" s="37" t="str">
        <f>IF(Kundendaten!C1731="","",IF(Kundendaten!I1731="","",IF(OR(UPPER(Kundendaten!I1731)="D",UPPER(Kundendaten!I1731)="DE",UPPER(Kundendaten!I1731)="DEU",UPPER(Kundendaten!I1731)="DEUTSCHLAND",UPPER(Kundendaten!I1731)="GERMANY",UPPER(Kundendaten!I1731)="GER"),"",IFERROR(UPPER(VLOOKUP(UPPER(Kundendaten!I1731),Laendercodes!$A:$B,2,FALSE())),UPPER(Kundendaten!I1731)))))</f>
        <v/>
      </c>
      <c r="J1730" s="59" t="str">
        <f>IF(Kundendaten!C1731="","",Einstellungen!$C$9-Kundendaten!J1731)</f>
        <v/>
      </c>
      <c r="K1730" s="37" t="str">
        <f>IF(Kundendaten!C1731="","",IF(J1730&lt;0,-1,IF(J1730&gt;Einstellungen!$C$11,0,IF(J1730&lt;=Einstellungen!$D$15,5,IF(J1730&lt;=Einstellungen!$D$16,4,IF(J1730&lt;=Einstellungen!$D$17,3,IF(J1730&lt;=Einstellungen!$D$18,2,1)))))))</f>
        <v/>
      </c>
      <c r="L1730" s="37" t="str">
        <f>IF(Kundendaten!C1731="","",IF(J1730&lt;0,-1,IF(J1730&gt;Einstellungen!$C$11,0,IF(Kundendaten!K1731&gt;=Einstellungen!$C$24,5,IF(Kundendaten!K1731&gt;=Einstellungen!$C$25,4,IF(Kundendaten!K1731&gt;=Einstellungen!$C$26,3,IF(Kundendaten!K1731&gt;=Einstellungen!$C$27,2,1)))))))</f>
        <v/>
      </c>
      <c r="M1730" s="37" t="str">
        <f>IF(Kundendaten!C1731="","",IF(J1730&lt;0,-1,IF(J1730&gt;Einstellungen!$C$11,0,IF(Kundendaten!L1731&gt;=Einstellungen!$C$32,5,IF(Kundendaten!L1731&gt;=Einstellungen!$C$33,4,IF(Kundendaten!L1731&gt;=Einstellungen!$C$34,3,IF(Kundendaten!L1731&gt;=Einstellungen!$C$35,2,1)))))))</f>
        <v/>
      </c>
      <c r="N1730" s="37" t="str">
        <f>IF(Kundendaten!C1731="","",IF(K1730=-1,"",IF(K1730=0,0,IF(SUM(Einstellungen!$G$15,Einstellungen!$G$24,Einstellungen!$G$32)&lt;&gt;100,"—",ROUND((K1730*Einstellungen!$G$15+L1730*Einstellungen!$G$24+M1730*Einstellungen!$G$32)/100,1)))))</f>
        <v/>
      </c>
      <c r="O1730" s="37" t="str">
        <f>IF(Kundendaten!C1731="","",IF(K1730=-1,"⚠ Datenfehler",IF(K1730=0,"Inaktiv",IF(SUM(Einstellungen!$G$15,Einstellungen!$G$24,Einstellungen!$G$32)&lt;&gt;100,"—",IF(N1730&gt;=4,"Champion",IF(N1730&gt;=3,"Entwicklung",IF(N1730&gt;=2,"Gefährdet","Abwanderung")))))))</f>
        <v/>
      </c>
    </row>
    <row r="1731" spans="2:15" ht="14.25" customHeight="1" x14ac:dyDescent="0.35">
      <c r="B1731" s="37" t="str">
        <f>IF(Kundendaten!C1732="","",Kundendaten!B1732)</f>
        <v/>
      </c>
      <c r="C1731" s="38" t="str">
        <f>IF(Kundendaten!C1732="","",IF(Kundendaten!C1732="","",Kundendaten!C1732))</f>
        <v/>
      </c>
      <c r="D1731" s="38" t="str">
        <f>IF(Kundendaten!C1732="","",IF(Kundendaten!D1732="","",Kundendaten!D1732))</f>
        <v/>
      </c>
      <c r="E1731" s="38" t="str">
        <f>IF(Kundendaten!C1732="","",IF(Kundendaten!E1732="","",Kundendaten!E1732))</f>
        <v/>
      </c>
      <c r="F1731" s="38" t="str">
        <f>IF(Kundendaten!C1732="","",IF(Kundendaten!F1732="","",Kundendaten!F1732))</f>
        <v/>
      </c>
      <c r="G1731" s="37" t="str">
        <f>IF(Kundendaten!C1732="","",IF(Kundendaten!G1732="","",Kundendaten!G1732))</f>
        <v/>
      </c>
      <c r="H1731" s="38" t="str">
        <f>IF(Kundendaten!C1732="","",IF(Kundendaten!H1732="","",Kundendaten!H1732))</f>
        <v/>
      </c>
      <c r="I1731" s="37" t="str">
        <f>IF(Kundendaten!C1732="","",IF(Kundendaten!I1732="","",IF(OR(UPPER(Kundendaten!I1732)="D",UPPER(Kundendaten!I1732)="DE",UPPER(Kundendaten!I1732)="DEU",UPPER(Kundendaten!I1732)="DEUTSCHLAND",UPPER(Kundendaten!I1732)="GERMANY",UPPER(Kundendaten!I1732)="GER"),"",IFERROR(UPPER(VLOOKUP(UPPER(Kundendaten!I1732),Laendercodes!$A:$B,2,FALSE())),UPPER(Kundendaten!I1732)))))</f>
        <v/>
      </c>
      <c r="J1731" s="59" t="str">
        <f>IF(Kundendaten!C1732="","",Einstellungen!$C$9-Kundendaten!J1732)</f>
        <v/>
      </c>
      <c r="K1731" s="37" t="str">
        <f>IF(Kundendaten!C1732="","",IF(J1731&lt;0,-1,IF(J1731&gt;Einstellungen!$C$11,0,IF(J1731&lt;=Einstellungen!$D$15,5,IF(J1731&lt;=Einstellungen!$D$16,4,IF(J1731&lt;=Einstellungen!$D$17,3,IF(J1731&lt;=Einstellungen!$D$18,2,1)))))))</f>
        <v/>
      </c>
      <c r="L1731" s="37" t="str">
        <f>IF(Kundendaten!C1732="","",IF(J1731&lt;0,-1,IF(J1731&gt;Einstellungen!$C$11,0,IF(Kundendaten!K1732&gt;=Einstellungen!$C$24,5,IF(Kundendaten!K1732&gt;=Einstellungen!$C$25,4,IF(Kundendaten!K1732&gt;=Einstellungen!$C$26,3,IF(Kundendaten!K1732&gt;=Einstellungen!$C$27,2,1)))))))</f>
        <v/>
      </c>
      <c r="M1731" s="37" t="str">
        <f>IF(Kundendaten!C1732="","",IF(J1731&lt;0,-1,IF(J1731&gt;Einstellungen!$C$11,0,IF(Kundendaten!L1732&gt;=Einstellungen!$C$32,5,IF(Kundendaten!L1732&gt;=Einstellungen!$C$33,4,IF(Kundendaten!L1732&gt;=Einstellungen!$C$34,3,IF(Kundendaten!L1732&gt;=Einstellungen!$C$35,2,1)))))))</f>
        <v/>
      </c>
      <c r="N1731" s="37" t="str">
        <f>IF(Kundendaten!C1732="","",IF(K1731=-1,"",IF(K1731=0,0,IF(SUM(Einstellungen!$G$15,Einstellungen!$G$24,Einstellungen!$G$32)&lt;&gt;100,"—",ROUND((K1731*Einstellungen!$G$15+L1731*Einstellungen!$G$24+M1731*Einstellungen!$G$32)/100,1)))))</f>
        <v/>
      </c>
      <c r="O1731" s="37" t="str">
        <f>IF(Kundendaten!C1732="","",IF(K1731=-1,"⚠ Datenfehler",IF(K1731=0,"Inaktiv",IF(SUM(Einstellungen!$G$15,Einstellungen!$G$24,Einstellungen!$G$32)&lt;&gt;100,"—",IF(N1731&gt;=4,"Champion",IF(N1731&gt;=3,"Entwicklung",IF(N1731&gt;=2,"Gefährdet","Abwanderung")))))))</f>
        <v/>
      </c>
    </row>
    <row r="1732" spans="2:15" ht="14.25" customHeight="1" x14ac:dyDescent="0.35">
      <c r="B1732" s="37" t="str">
        <f>IF(Kundendaten!C1733="","",Kundendaten!B1733)</f>
        <v/>
      </c>
      <c r="C1732" s="38" t="str">
        <f>IF(Kundendaten!C1733="","",IF(Kundendaten!C1733="","",Kundendaten!C1733))</f>
        <v/>
      </c>
      <c r="D1732" s="38" t="str">
        <f>IF(Kundendaten!C1733="","",IF(Kundendaten!D1733="","",Kundendaten!D1733))</f>
        <v/>
      </c>
      <c r="E1732" s="38" t="str">
        <f>IF(Kundendaten!C1733="","",IF(Kundendaten!E1733="","",Kundendaten!E1733))</f>
        <v/>
      </c>
      <c r="F1732" s="38" t="str">
        <f>IF(Kundendaten!C1733="","",IF(Kundendaten!F1733="","",Kundendaten!F1733))</f>
        <v/>
      </c>
      <c r="G1732" s="37" t="str">
        <f>IF(Kundendaten!C1733="","",IF(Kundendaten!G1733="","",Kundendaten!G1733))</f>
        <v/>
      </c>
      <c r="H1732" s="38" t="str">
        <f>IF(Kundendaten!C1733="","",IF(Kundendaten!H1733="","",Kundendaten!H1733))</f>
        <v/>
      </c>
      <c r="I1732" s="37" t="str">
        <f>IF(Kundendaten!C1733="","",IF(Kundendaten!I1733="","",IF(OR(UPPER(Kundendaten!I1733)="D",UPPER(Kundendaten!I1733)="DE",UPPER(Kundendaten!I1733)="DEU",UPPER(Kundendaten!I1733)="DEUTSCHLAND",UPPER(Kundendaten!I1733)="GERMANY",UPPER(Kundendaten!I1733)="GER"),"",IFERROR(UPPER(VLOOKUP(UPPER(Kundendaten!I1733),Laendercodes!$A:$B,2,FALSE())),UPPER(Kundendaten!I1733)))))</f>
        <v/>
      </c>
      <c r="J1732" s="59" t="str">
        <f>IF(Kundendaten!C1733="","",Einstellungen!$C$9-Kundendaten!J1733)</f>
        <v/>
      </c>
      <c r="K1732" s="37" t="str">
        <f>IF(Kundendaten!C1733="","",IF(J1732&lt;0,-1,IF(J1732&gt;Einstellungen!$C$11,0,IF(J1732&lt;=Einstellungen!$D$15,5,IF(J1732&lt;=Einstellungen!$D$16,4,IF(J1732&lt;=Einstellungen!$D$17,3,IF(J1732&lt;=Einstellungen!$D$18,2,1)))))))</f>
        <v/>
      </c>
      <c r="L1732" s="37" t="str">
        <f>IF(Kundendaten!C1733="","",IF(J1732&lt;0,-1,IF(J1732&gt;Einstellungen!$C$11,0,IF(Kundendaten!K1733&gt;=Einstellungen!$C$24,5,IF(Kundendaten!K1733&gt;=Einstellungen!$C$25,4,IF(Kundendaten!K1733&gt;=Einstellungen!$C$26,3,IF(Kundendaten!K1733&gt;=Einstellungen!$C$27,2,1)))))))</f>
        <v/>
      </c>
      <c r="M1732" s="37" t="str">
        <f>IF(Kundendaten!C1733="","",IF(J1732&lt;0,-1,IF(J1732&gt;Einstellungen!$C$11,0,IF(Kundendaten!L1733&gt;=Einstellungen!$C$32,5,IF(Kundendaten!L1733&gt;=Einstellungen!$C$33,4,IF(Kundendaten!L1733&gt;=Einstellungen!$C$34,3,IF(Kundendaten!L1733&gt;=Einstellungen!$C$35,2,1)))))))</f>
        <v/>
      </c>
      <c r="N1732" s="37" t="str">
        <f>IF(Kundendaten!C1733="","",IF(K1732=-1,"",IF(K1732=0,0,IF(SUM(Einstellungen!$G$15,Einstellungen!$G$24,Einstellungen!$G$32)&lt;&gt;100,"—",ROUND((K1732*Einstellungen!$G$15+L1732*Einstellungen!$G$24+M1732*Einstellungen!$G$32)/100,1)))))</f>
        <v/>
      </c>
      <c r="O1732" s="37" t="str">
        <f>IF(Kundendaten!C1733="","",IF(K1732=-1,"⚠ Datenfehler",IF(K1732=0,"Inaktiv",IF(SUM(Einstellungen!$G$15,Einstellungen!$G$24,Einstellungen!$G$32)&lt;&gt;100,"—",IF(N1732&gt;=4,"Champion",IF(N1732&gt;=3,"Entwicklung",IF(N1732&gt;=2,"Gefährdet","Abwanderung")))))))</f>
        <v/>
      </c>
    </row>
    <row r="1733" spans="2:15" ht="14.25" customHeight="1" x14ac:dyDescent="0.35">
      <c r="B1733" s="37" t="str">
        <f>IF(Kundendaten!C1734="","",Kundendaten!B1734)</f>
        <v/>
      </c>
      <c r="C1733" s="38" t="str">
        <f>IF(Kundendaten!C1734="","",IF(Kundendaten!C1734="","",Kundendaten!C1734))</f>
        <v/>
      </c>
      <c r="D1733" s="38" t="str">
        <f>IF(Kundendaten!C1734="","",IF(Kundendaten!D1734="","",Kundendaten!D1734))</f>
        <v/>
      </c>
      <c r="E1733" s="38" t="str">
        <f>IF(Kundendaten!C1734="","",IF(Kundendaten!E1734="","",Kundendaten!E1734))</f>
        <v/>
      </c>
      <c r="F1733" s="38" t="str">
        <f>IF(Kundendaten!C1734="","",IF(Kundendaten!F1734="","",Kundendaten!F1734))</f>
        <v/>
      </c>
      <c r="G1733" s="37" t="str">
        <f>IF(Kundendaten!C1734="","",IF(Kundendaten!G1734="","",Kundendaten!G1734))</f>
        <v/>
      </c>
      <c r="H1733" s="38" t="str">
        <f>IF(Kundendaten!C1734="","",IF(Kundendaten!H1734="","",Kundendaten!H1734))</f>
        <v/>
      </c>
      <c r="I1733" s="37" t="str">
        <f>IF(Kundendaten!C1734="","",IF(Kundendaten!I1734="","",IF(OR(UPPER(Kundendaten!I1734)="D",UPPER(Kundendaten!I1734)="DE",UPPER(Kundendaten!I1734)="DEU",UPPER(Kundendaten!I1734)="DEUTSCHLAND",UPPER(Kundendaten!I1734)="GERMANY",UPPER(Kundendaten!I1734)="GER"),"",IFERROR(UPPER(VLOOKUP(UPPER(Kundendaten!I1734),Laendercodes!$A:$B,2,FALSE())),UPPER(Kundendaten!I1734)))))</f>
        <v/>
      </c>
      <c r="J1733" s="59" t="str">
        <f>IF(Kundendaten!C1734="","",Einstellungen!$C$9-Kundendaten!J1734)</f>
        <v/>
      </c>
      <c r="K1733" s="37" t="str">
        <f>IF(Kundendaten!C1734="","",IF(J1733&lt;0,-1,IF(J1733&gt;Einstellungen!$C$11,0,IF(J1733&lt;=Einstellungen!$D$15,5,IF(J1733&lt;=Einstellungen!$D$16,4,IF(J1733&lt;=Einstellungen!$D$17,3,IF(J1733&lt;=Einstellungen!$D$18,2,1)))))))</f>
        <v/>
      </c>
      <c r="L1733" s="37" t="str">
        <f>IF(Kundendaten!C1734="","",IF(J1733&lt;0,-1,IF(J1733&gt;Einstellungen!$C$11,0,IF(Kundendaten!K1734&gt;=Einstellungen!$C$24,5,IF(Kundendaten!K1734&gt;=Einstellungen!$C$25,4,IF(Kundendaten!K1734&gt;=Einstellungen!$C$26,3,IF(Kundendaten!K1734&gt;=Einstellungen!$C$27,2,1)))))))</f>
        <v/>
      </c>
      <c r="M1733" s="37" t="str">
        <f>IF(Kundendaten!C1734="","",IF(J1733&lt;0,-1,IF(J1733&gt;Einstellungen!$C$11,0,IF(Kundendaten!L1734&gt;=Einstellungen!$C$32,5,IF(Kundendaten!L1734&gt;=Einstellungen!$C$33,4,IF(Kundendaten!L1734&gt;=Einstellungen!$C$34,3,IF(Kundendaten!L1734&gt;=Einstellungen!$C$35,2,1)))))))</f>
        <v/>
      </c>
      <c r="N1733" s="37" t="str">
        <f>IF(Kundendaten!C1734="","",IF(K1733=-1,"",IF(K1733=0,0,IF(SUM(Einstellungen!$G$15,Einstellungen!$G$24,Einstellungen!$G$32)&lt;&gt;100,"—",ROUND((K1733*Einstellungen!$G$15+L1733*Einstellungen!$G$24+M1733*Einstellungen!$G$32)/100,1)))))</f>
        <v/>
      </c>
      <c r="O1733" s="37" t="str">
        <f>IF(Kundendaten!C1734="","",IF(K1733=-1,"⚠ Datenfehler",IF(K1733=0,"Inaktiv",IF(SUM(Einstellungen!$G$15,Einstellungen!$G$24,Einstellungen!$G$32)&lt;&gt;100,"—",IF(N1733&gt;=4,"Champion",IF(N1733&gt;=3,"Entwicklung",IF(N1733&gt;=2,"Gefährdet","Abwanderung")))))))</f>
        <v/>
      </c>
    </row>
    <row r="1734" spans="2:15" ht="14.25" customHeight="1" x14ac:dyDescent="0.35">
      <c r="B1734" s="37" t="str">
        <f>IF(Kundendaten!C1735="","",Kundendaten!B1735)</f>
        <v/>
      </c>
      <c r="C1734" s="38" t="str">
        <f>IF(Kundendaten!C1735="","",IF(Kundendaten!C1735="","",Kundendaten!C1735))</f>
        <v/>
      </c>
      <c r="D1734" s="38" t="str">
        <f>IF(Kundendaten!C1735="","",IF(Kundendaten!D1735="","",Kundendaten!D1735))</f>
        <v/>
      </c>
      <c r="E1734" s="38" t="str">
        <f>IF(Kundendaten!C1735="","",IF(Kundendaten!E1735="","",Kundendaten!E1735))</f>
        <v/>
      </c>
      <c r="F1734" s="38" t="str">
        <f>IF(Kundendaten!C1735="","",IF(Kundendaten!F1735="","",Kundendaten!F1735))</f>
        <v/>
      </c>
      <c r="G1734" s="37" t="str">
        <f>IF(Kundendaten!C1735="","",IF(Kundendaten!G1735="","",Kundendaten!G1735))</f>
        <v/>
      </c>
      <c r="H1734" s="38" t="str">
        <f>IF(Kundendaten!C1735="","",IF(Kundendaten!H1735="","",Kundendaten!H1735))</f>
        <v/>
      </c>
      <c r="I1734" s="37" t="str">
        <f>IF(Kundendaten!C1735="","",IF(Kundendaten!I1735="","",IF(OR(UPPER(Kundendaten!I1735)="D",UPPER(Kundendaten!I1735)="DE",UPPER(Kundendaten!I1735)="DEU",UPPER(Kundendaten!I1735)="DEUTSCHLAND",UPPER(Kundendaten!I1735)="GERMANY",UPPER(Kundendaten!I1735)="GER"),"",IFERROR(UPPER(VLOOKUP(UPPER(Kundendaten!I1735),Laendercodes!$A:$B,2,FALSE())),UPPER(Kundendaten!I1735)))))</f>
        <v/>
      </c>
      <c r="J1734" s="59" t="str">
        <f>IF(Kundendaten!C1735="","",Einstellungen!$C$9-Kundendaten!J1735)</f>
        <v/>
      </c>
      <c r="K1734" s="37" t="str">
        <f>IF(Kundendaten!C1735="","",IF(J1734&lt;0,-1,IF(J1734&gt;Einstellungen!$C$11,0,IF(J1734&lt;=Einstellungen!$D$15,5,IF(J1734&lt;=Einstellungen!$D$16,4,IF(J1734&lt;=Einstellungen!$D$17,3,IF(J1734&lt;=Einstellungen!$D$18,2,1)))))))</f>
        <v/>
      </c>
      <c r="L1734" s="37" t="str">
        <f>IF(Kundendaten!C1735="","",IF(J1734&lt;0,-1,IF(J1734&gt;Einstellungen!$C$11,0,IF(Kundendaten!K1735&gt;=Einstellungen!$C$24,5,IF(Kundendaten!K1735&gt;=Einstellungen!$C$25,4,IF(Kundendaten!K1735&gt;=Einstellungen!$C$26,3,IF(Kundendaten!K1735&gt;=Einstellungen!$C$27,2,1)))))))</f>
        <v/>
      </c>
      <c r="M1734" s="37" t="str">
        <f>IF(Kundendaten!C1735="","",IF(J1734&lt;0,-1,IF(J1734&gt;Einstellungen!$C$11,0,IF(Kundendaten!L1735&gt;=Einstellungen!$C$32,5,IF(Kundendaten!L1735&gt;=Einstellungen!$C$33,4,IF(Kundendaten!L1735&gt;=Einstellungen!$C$34,3,IF(Kundendaten!L1735&gt;=Einstellungen!$C$35,2,1)))))))</f>
        <v/>
      </c>
      <c r="N1734" s="37" t="str">
        <f>IF(Kundendaten!C1735="","",IF(K1734=-1,"",IF(K1734=0,0,IF(SUM(Einstellungen!$G$15,Einstellungen!$G$24,Einstellungen!$G$32)&lt;&gt;100,"—",ROUND((K1734*Einstellungen!$G$15+L1734*Einstellungen!$G$24+M1734*Einstellungen!$G$32)/100,1)))))</f>
        <v/>
      </c>
      <c r="O1734" s="37" t="str">
        <f>IF(Kundendaten!C1735="","",IF(K1734=-1,"⚠ Datenfehler",IF(K1734=0,"Inaktiv",IF(SUM(Einstellungen!$G$15,Einstellungen!$G$24,Einstellungen!$G$32)&lt;&gt;100,"—",IF(N1734&gt;=4,"Champion",IF(N1734&gt;=3,"Entwicklung",IF(N1734&gt;=2,"Gefährdet","Abwanderung")))))))</f>
        <v/>
      </c>
    </row>
    <row r="1735" spans="2:15" ht="14.25" customHeight="1" x14ac:dyDescent="0.35">
      <c r="B1735" s="37" t="str">
        <f>IF(Kundendaten!C1736="","",Kundendaten!B1736)</f>
        <v/>
      </c>
      <c r="C1735" s="38" t="str">
        <f>IF(Kundendaten!C1736="","",IF(Kundendaten!C1736="","",Kundendaten!C1736))</f>
        <v/>
      </c>
      <c r="D1735" s="38" t="str">
        <f>IF(Kundendaten!C1736="","",IF(Kundendaten!D1736="","",Kundendaten!D1736))</f>
        <v/>
      </c>
      <c r="E1735" s="38" t="str">
        <f>IF(Kundendaten!C1736="","",IF(Kundendaten!E1736="","",Kundendaten!E1736))</f>
        <v/>
      </c>
      <c r="F1735" s="38" t="str">
        <f>IF(Kundendaten!C1736="","",IF(Kundendaten!F1736="","",Kundendaten!F1736))</f>
        <v/>
      </c>
      <c r="G1735" s="37" t="str">
        <f>IF(Kundendaten!C1736="","",IF(Kundendaten!G1736="","",Kundendaten!G1736))</f>
        <v/>
      </c>
      <c r="H1735" s="38" t="str">
        <f>IF(Kundendaten!C1736="","",IF(Kundendaten!H1736="","",Kundendaten!H1736))</f>
        <v/>
      </c>
      <c r="I1735" s="37" t="str">
        <f>IF(Kundendaten!C1736="","",IF(Kundendaten!I1736="","",IF(OR(UPPER(Kundendaten!I1736)="D",UPPER(Kundendaten!I1736)="DE",UPPER(Kundendaten!I1736)="DEU",UPPER(Kundendaten!I1736)="DEUTSCHLAND",UPPER(Kundendaten!I1736)="GERMANY",UPPER(Kundendaten!I1736)="GER"),"",IFERROR(UPPER(VLOOKUP(UPPER(Kundendaten!I1736),Laendercodes!$A:$B,2,FALSE())),UPPER(Kundendaten!I1736)))))</f>
        <v/>
      </c>
      <c r="J1735" s="59" t="str">
        <f>IF(Kundendaten!C1736="","",Einstellungen!$C$9-Kundendaten!J1736)</f>
        <v/>
      </c>
      <c r="K1735" s="37" t="str">
        <f>IF(Kundendaten!C1736="","",IF(J1735&lt;0,-1,IF(J1735&gt;Einstellungen!$C$11,0,IF(J1735&lt;=Einstellungen!$D$15,5,IF(J1735&lt;=Einstellungen!$D$16,4,IF(J1735&lt;=Einstellungen!$D$17,3,IF(J1735&lt;=Einstellungen!$D$18,2,1)))))))</f>
        <v/>
      </c>
      <c r="L1735" s="37" t="str">
        <f>IF(Kundendaten!C1736="","",IF(J1735&lt;0,-1,IF(J1735&gt;Einstellungen!$C$11,0,IF(Kundendaten!K1736&gt;=Einstellungen!$C$24,5,IF(Kundendaten!K1736&gt;=Einstellungen!$C$25,4,IF(Kundendaten!K1736&gt;=Einstellungen!$C$26,3,IF(Kundendaten!K1736&gt;=Einstellungen!$C$27,2,1)))))))</f>
        <v/>
      </c>
      <c r="M1735" s="37" t="str">
        <f>IF(Kundendaten!C1736="","",IF(J1735&lt;0,-1,IF(J1735&gt;Einstellungen!$C$11,0,IF(Kundendaten!L1736&gt;=Einstellungen!$C$32,5,IF(Kundendaten!L1736&gt;=Einstellungen!$C$33,4,IF(Kundendaten!L1736&gt;=Einstellungen!$C$34,3,IF(Kundendaten!L1736&gt;=Einstellungen!$C$35,2,1)))))))</f>
        <v/>
      </c>
      <c r="N1735" s="37" t="str">
        <f>IF(Kundendaten!C1736="","",IF(K1735=-1,"",IF(K1735=0,0,IF(SUM(Einstellungen!$G$15,Einstellungen!$G$24,Einstellungen!$G$32)&lt;&gt;100,"—",ROUND((K1735*Einstellungen!$G$15+L1735*Einstellungen!$G$24+M1735*Einstellungen!$G$32)/100,1)))))</f>
        <v/>
      </c>
      <c r="O1735" s="37" t="str">
        <f>IF(Kundendaten!C1736="","",IF(K1735=-1,"⚠ Datenfehler",IF(K1735=0,"Inaktiv",IF(SUM(Einstellungen!$G$15,Einstellungen!$G$24,Einstellungen!$G$32)&lt;&gt;100,"—",IF(N1735&gt;=4,"Champion",IF(N1735&gt;=3,"Entwicklung",IF(N1735&gt;=2,"Gefährdet","Abwanderung")))))))</f>
        <v/>
      </c>
    </row>
    <row r="1736" spans="2:15" ht="14.25" customHeight="1" x14ac:dyDescent="0.35">
      <c r="B1736" s="37" t="str">
        <f>IF(Kundendaten!C1737="","",Kundendaten!B1737)</f>
        <v/>
      </c>
      <c r="C1736" s="38" t="str">
        <f>IF(Kundendaten!C1737="","",IF(Kundendaten!C1737="","",Kundendaten!C1737))</f>
        <v/>
      </c>
      <c r="D1736" s="38" t="str">
        <f>IF(Kundendaten!C1737="","",IF(Kundendaten!D1737="","",Kundendaten!D1737))</f>
        <v/>
      </c>
      <c r="E1736" s="38" t="str">
        <f>IF(Kundendaten!C1737="","",IF(Kundendaten!E1737="","",Kundendaten!E1737))</f>
        <v/>
      </c>
      <c r="F1736" s="38" t="str">
        <f>IF(Kundendaten!C1737="","",IF(Kundendaten!F1737="","",Kundendaten!F1737))</f>
        <v/>
      </c>
      <c r="G1736" s="37" t="str">
        <f>IF(Kundendaten!C1737="","",IF(Kundendaten!G1737="","",Kundendaten!G1737))</f>
        <v/>
      </c>
      <c r="H1736" s="38" t="str">
        <f>IF(Kundendaten!C1737="","",IF(Kundendaten!H1737="","",Kundendaten!H1737))</f>
        <v/>
      </c>
      <c r="I1736" s="37" t="str">
        <f>IF(Kundendaten!C1737="","",IF(Kundendaten!I1737="","",IF(OR(UPPER(Kundendaten!I1737)="D",UPPER(Kundendaten!I1737)="DE",UPPER(Kundendaten!I1737)="DEU",UPPER(Kundendaten!I1737)="DEUTSCHLAND",UPPER(Kundendaten!I1737)="GERMANY",UPPER(Kundendaten!I1737)="GER"),"",IFERROR(UPPER(VLOOKUP(UPPER(Kundendaten!I1737),Laendercodes!$A:$B,2,FALSE())),UPPER(Kundendaten!I1737)))))</f>
        <v/>
      </c>
      <c r="J1736" s="59" t="str">
        <f>IF(Kundendaten!C1737="","",Einstellungen!$C$9-Kundendaten!J1737)</f>
        <v/>
      </c>
      <c r="K1736" s="37" t="str">
        <f>IF(Kundendaten!C1737="","",IF(J1736&lt;0,-1,IF(J1736&gt;Einstellungen!$C$11,0,IF(J1736&lt;=Einstellungen!$D$15,5,IF(J1736&lt;=Einstellungen!$D$16,4,IF(J1736&lt;=Einstellungen!$D$17,3,IF(J1736&lt;=Einstellungen!$D$18,2,1)))))))</f>
        <v/>
      </c>
      <c r="L1736" s="37" t="str">
        <f>IF(Kundendaten!C1737="","",IF(J1736&lt;0,-1,IF(J1736&gt;Einstellungen!$C$11,0,IF(Kundendaten!K1737&gt;=Einstellungen!$C$24,5,IF(Kundendaten!K1737&gt;=Einstellungen!$C$25,4,IF(Kundendaten!K1737&gt;=Einstellungen!$C$26,3,IF(Kundendaten!K1737&gt;=Einstellungen!$C$27,2,1)))))))</f>
        <v/>
      </c>
      <c r="M1736" s="37" t="str">
        <f>IF(Kundendaten!C1737="","",IF(J1736&lt;0,-1,IF(J1736&gt;Einstellungen!$C$11,0,IF(Kundendaten!L1737&gt;=Einstellungen!$C$32,5,IF(Kundendaten!L1737&gt;=Einstellungen!$C$33,4,IF(Kundendaten!L1737&gt;=Einstellungen!$C$34,3,IF(Kundendaten!L1737&gt;=Einstellungen!$C$35,2,1)))))))</f>
        <v/>
      </c>
      <c r="N1736" s="37" t="str">
        <f>IF(Kundendaten!C1737="","",IF(K1736=-1,"",IF(K1736=0,0,IF(SUM(Einstellungen!$G$15,Einstellungen!$G$24,Einstellungen!$G$32)&lt;&gt;100,"—",ROUND((K1736*Einstellungen!$G$15+L1736*Einstellungen!$G$24+M1736*Einstellungen!$G$32)/100,1)))))</f>
        <v/>
      </c>
      <c r="O1736" s="37" t="str">
        <f>IF(Kundendaten!C1737="","",IF(K1736=-1,"⚠ Datenfehler",IF(K1736=0,"Inaktiv",IF(SUM(Einstellungen!$G$15,Einstellungen!$G$24,Einstellungen!$G$32)&lt;&gt;100,"—",IF(N1736&gt;=4,"Champion",IF(N1736&gt;=3,"Entwicklung",IF(N1736&gt;=2,"Gefährdet","Abwanderung")))))))</f>
        <v/>
      </c>
    </row>
    <row r="1737" spans="2:15" ht="14.25" customHeight="1" x14ac:dyDescent="0.35">
      <c r="B1737" s="37" t="str">
        <f>IF(Kundendaten!C1738="","",Kundendaten!B1738)</f>
        <v/>
      </c>
      <c r="C1737" s="38" t="str">
        <f>IF(Kundendaten!C1738="","",IF(Kundendaten!C1738="","",Kundendaten!C1738))</f>
        <v/>
      </c>
      <c r="D1737" s="38" t="str">
        <f>IF(Kundendaten!C1738="","",IF(Kundendaten!D1738="","",Kundendaten!D1738))</f>
        <v/>
      </c>
      <c r="E1737" s="38" t="str">
        <f>IF(Kundendaten!C1738="","",IF(Kundendaten!E1738="","",Kundendaten!E1738))</f>
        <v/>
      </c>
      <c r="F1737" s="38" t="str">
        <f>IF(Kundendaten!C1738="","",IF(Kundendaten!F1738="","",Kundendaten!F1738))</f>
        <v/>
      </c>
      <c r="G1737" s="37" t="str">
        <f>IF(Kundendaten!C1738="","",IF(Kundendaten!G1738="","",Kundendaten!G1738))</f>
        <v/>
      </c>
      <c r="H1737" s="38" t="str">
        <f>IF(Kundendaten!C1738="","",IF(Kundendaten!H1738="","",Kundendaten!H1738))</f>
        <v/>
      </c>
      <c r="I1737" s="37" t="str">
        <f>IF(Kundendaten!C1738="","",IF(Kundendaten!I1738="","",IF(OR(UPPER(Kundendaten!I1738)="D",UPPER(Kundendaten!I1738)="DE",UPPER(Kundendaten!I1738)="DEU",UPPER(Kundendaten!I1738)="DEUTSCHLAND",UPPER(Kundendaten!I1738)="GERMANY",UPPER(Kundendaten!I1738)="GER"),"",IFERROR(UPPER(VLOOKUP(UPPER(Kundendaten!I1738),Laendercodes!$A:$B,2,FALSE())),UPPER(Kundendaten!I1738)))))</f>
        <v/>
      </c>
      <c r="J1737" s="59" t="str">
        <f>IF(Kundendaten!C1738="","",Einstellungen!$C$9-Kundendaten!J1738)</f>
        <v/>
      </c>
      <c r="K1737" s="37" t="str">
        <f>IF(Kundendaten!C1738="","",IF(J1737&lt;0,-1,IF(J1737&gt;Einstellungen!$C$11,0,IF(J1737&lt;=Einstellungen!$D$15,5,IF(J1737&lt;=Einstellungen!$D$16,4,IF(J1737&lt;=Einstellungen!$D$17,3,IF(J1737&lt;=Einstellungen!$D$18,2,1)))))))</f>
        <v/>
      </c>
      <c r="L1737" s="37" t="str">
        <f>IF(Kundendaten!C1738="","",IF(J1737&lt;0,-1,IF(J1737&gt;Einstellungen!$C$11,0,IF(Kundendaten!K1738&gt;=Einstellungen!$C$24,5,IF(Kundendaten!K1738&gt;=Einstellungen!$C$25,4,IF(Kundendaten!K1738&gt;=Einstellungen!$C$26,3,IF(Kundendaten!K1738&gt;=Einstellungen!$C$27,2,1)))))))</f>
        <v/>
      </c>
      <c r="M1737" s="37" t="str">
        <f>IF(Kundendaten!C1738="","",IF(J1737&lt;0,-1,IF(J1737&gt;Einstellungen!$C$11,0,IF(Kundendaten!L1738&gt;=Einstellungen!$C$32,5,IF(Kundendaten!L1738&gt;=Einstellungen!$C$33,4,IF(Kundendaten!L1738&gt;=Einstellungen!$C$34,3,IF(Kundendaten!L1738&gt;=Einstellungen!$C$35,2,1)))))))</f>
        <v/>
      </c>
      <c r="N1737" s="37" t="str">
        <f>IF(Kundendaten!C1738="","",IF(K1737=-1,"",IF(K1737=0,0,IF(SUM(Einstellungen!$G$15,Einstellungen!$G$24,Einstellungen!$G$32)&lt;&gt;100,"—",ROUND((K1737*Einstellungen!$G$15+L1737*Einstellungen!$G$24+M1737*Einstellungen!$G$32)/100,1)))))</f>
        <v/>
      </c>
      <c r="O1737" s="37" t="str">
        <f>IF(Kundendaten!C1738="","",IF(K1737=-1,"⚠ Datenfehler",IF(K1737=0,"Inaktiv",IF(SUM(Einstellungen!$G$15,Einstellungen!$G$24,Einstellungen!$G$32)&lt;&gt;100,"—",IF(N1737&gt;=4,"Champion",IF(N1737&gt;=3,"Entwicklung",IF(N1737&gt;=2,"Gefährdet","Abwanderung")))))))</f>
        <v/>
      </c>
    </row>
    <row r="1738" spans="2:15" ht="14.25" customHeight="1" x14ac:dyDescent="0.35">
      <c r="B1738" s="37" t="str">
        <f>IF(Kundendaten!C1739="","",Kundendaten!B1739)</f>
        <v/>
      </c>
      <c r="C1738" s="38" t="str">
        <f>IF(Kundendaten!C1739="","",IF(Kundendaten!C1739="","",Kundendaten!C1739))</f>
        <v/>
      </c>
      <c r="D1738" s="38" t="str">
        <f>IF(Kundendaten!C1739="","",IF(Kundendaten!D1739="","",Kundendaten!D1739))</f>
        <v/>
      </c>
      <c r="E1738" s="38" t="str">
        <f>IF(Kundendaten!C1739="","",IF(Kundendaten!E1739="","",Kundendaten!E1739))</f>
        <v/>
      </c>
      <c r="F1738" s="38" t="str">
        <f>IF(Kundendaten!C1739="","",IF(Kundendaten!F1739="","",Kundendaten!F1739))</f>
        <v/>
      </c>
      <c r="G1738" s="37" t="str">
        <f>IF(Kundendaten!C1739="","",IF(Kundendaten!G1739="","",Kundendaten!G1739))</f>
        <v/>
      </c>
      <c r="H1738" s="38" t="str">
        <f>IF(Kundendaten!C1739="","",IF(Kundendaten!H1739="","",Kundendaten!H1739))</f>
        <v/>
      </c>
      <c r="I1738" s="37" t="str">
        <f>IF(Kundendaten!C1739="","",IF(Kundendaten!I1739="","",IF(OR(UPPER(Kundendaten!I1739)="D",UPPER(Kundendaten!I1739)="DE",UPPER(Kundendaten!I1739)="DEU",UPPER(Kundendaten!I1739)="DEUTSCHLAND",UPPER(Kundendaten!I1739)="GERMANY",UPPER(Kundendaten!I1739)="GER"),"",IFERROR(UPPER(VLOOKUP(UPPER(Kundendaten!I1739),Laendercodes!$A:$B,2,FALSE())),UPPER(Kundendaten!I1739)))))</f>
        <v/>
      </c>
      <c r="J1738" s="59" t="str">
        <f>IF(Kundendaten!C1739="","",Einstellungen!$C$9-Kundendaten!J1739)</f>
        <v/>
      </c>
      <c r="K1738" s="37" t="str">
        <f>IF(Kundendaten!C1739="","",IF(J1738&lt;0,-1,IF(J1738&gt;Einstellungen!$C$11,0,IF(J1738&lt;=Einstellungen!$D$15,5,IF(J1738&lt;=Einstellungen!$D$16,4,IF(J1738&lt;=Einstellungen!$D$17,3,IF(J1738&lt;=Einstellungen!$D$18,2,1)))))))</f>
        <v/>
      </c>
      <c r="L1738" s="37" t="str">
        <f>IF(Kundendaten!C1739="","",IF(J1738&lt;0,-1,IF(J1738&gt;Einstellungen!$C$11,0,IF(Kundendaten!K1739&gt;=Einstellungen!$C$24,5,IF(Kundendaten!K1739&gt;=Einstellungen!$C$25,4,IF(Kundendaten!K1739&gt;=Einstellungen!$C$26,3,IF(Kundendaten!K1739&gt;=Einstellungen!$C$27,2,1)))))))</f>
        <v/>
      </c>
      <c r="M1738" s="37" t="str">
        <f>IF(Kundendaten!C1739="","",IF(J1738&lt;0,-1,IF(J1738&gt;Einstellungen!$C$11,0,IF(Kundendaten!L1739&gt;=Einstellungen!$C$32,5,IF(Kundendaten!L1739&gt;=Einstellungen!$C$33,4,IF(Kundendaten!L1739&gt;=Einstellungen!$C$34,3,IF(Kundendaten!L1739&gt;=Einstellungen!$C$35,2,1)))))))</f>
        <v/>
      </c>
      <c r="N1738" s="37" t="str">
        <f>IF(Kundendaten!C1739="","",IF(K1738=-1,"",IF(K1738=0,0,IF(SUM(Einstellungen!$G$15,Einstellungen!$G$24,Einstellungen!$G$32)&lt;&gt;100,"—",ROUND((K1738*Einstellungen!$G$15+L1738*Einstellungen!$G$24+M1738*Einstellungen!$G$32)/100,1)))))</f>
        <v/>
      </c>
      <c r="O1738" s="37" t="str">
        <f>IF(Kundendaten!C1739="","",IF(K1738=-1,"⚠ Datenfehler",IF(K1738=0,"Inaktiv",IF(SUM(Einstellungen!$G$15,Einstellungen!$G$24,Einstellungen!$G$32)&lt;&gt;100,"—",IF(N1738&gt;=4,"Champion",IF(N1738&gt;=3,"Entwicklung",IF(N1738&gt;=2,"Gefährdet","Abwanderung")))))))</f>
        <v/>
      </c>
    </row>
    <row r="1739" spans="2:15" ht="14.25" customHeight="1" x14ac:dyDescent="0.35">
      <c r="B1739" s="37" t="str">
        <f>IF(Kundendaten!C1740="","",Kundendaten!B1740)</f>
        <v/>
      </c>
      <c r="C1739" s="38" t="str">
        <f>IF(Kundendaten!C1740="","",IF(Kundendaten!C1740="","",Kundendaten!C1740))</f>
        <v/>
      </c>
      <c r="D1739" s="38" t="str">
        <f>IF(Kundendaten!C1740="","",IF(Kundendaten!D1740="","",Kundendaten!D1740))</f>
        <v/>
      </c>
      <c r="E1739" s="38" t="str">
        <f>IF(Kundendaten!C1740="","",IF(Kundendaten!E1740="","",Kundendaten!E1740))</f>
        <v/>
      </c>
      <c r="F1739" s="38" t="str">
        <f>IF(Kundendaten!C1740="","",IF(Kundendaten!F1740="","",Kundendaten!F1740))</f>
        <v/>
      </c>
      <c r="G1739" s="37" t="str">
        <f>IF(Kundendaten!C1740="","",IF(Kundendaten!G1740="","",Kundendaten!G1740))</f>
        <v/>
      </c>
      <c r="H1739" s="38" t="str">
        <f>IF(Kundendaten!C1740="","",IF(Kundendaten!H1740="","",Kundendaten!H1740))</f>
        <v/>
      </c>
      <c r="I1739" s="37" t="str">
        <f>IF(Kundendaten!C1740="","",IF(Kundendaten!I1740="","",IF(OR(UPPER(Kundendaten!I1740)="D",UPPER(Kundendaten!I1740)="DE",UPPER(Kundendaten!I1740)="DEU",UPPER(Kundendaten!I1740)="DEUTSCHLAND",UPPER(Kundendaten!I1740)="GERMANY",UPPER(Kundendaten!I1740)="GER"),"",IFERROR(UPPER(VLOOKUP(UPPER(Kundendaten!I1740),Laendercodes!$A:$B,2,FALSE())),UPPER(Kundendaten!I1740)))))</f>
        <v/>
      </c>
      <c r="J1739" s="59" t="str">
        <f>IF(Kundendaten!C1740="","",Einstellungen!$C$9-Kundendaten!J1740)</f>
        <v/>
      </c>
      <c r="K1739" s="37" t="str">
        <f>IF(Kundendaten!C1740="","",IF(J1739&lt;0,-1,IF(J1739&gt;Einstellungen!$C$11,0,IF(J1739&lt;=Einstellungen!$D$15,5,IF(J1739&lt;=Einstellungen!$D$16,4,IF(J1739&lt;=Einstellungen!$D$17,3,IF(J1739&lt;=Einstellungen!$D$18,2,1)))))))</f>
        <v/>
      </c>
      <c r="L1739" s="37" t="str">
        <f>IF(Kundendaten!C1740="","",IF(J1739&lt;0,-1,IF(J1739&gt;Einstellungen!$C$11,0,IF(Kundendaten!K1740&gt;=Einstellungen!$C$24,5,IF(Kundendaten!K1740&gt;=Einstellungen!$C$25,4,IF(Kundendaten!K1740&gt;=Einstellungen!$C$26,3,IF(Kundendaten!K1740&gt;=Einstellungen!$C$27,2,1)))))))</f>
        <v/>
      </c>
      <c r="M1739" s="37" t="str">
        <f>IF(Kundendaten!C1740="","",IF(J1739&lt;0,-1,IF(J1739&gt;Einstellungen!$C$11,0,IF(Kundendaten!L1740&gt;=Einstellungen!$C$32,5,IF(Kundendaten!L1740&gt;=Einstellungen!$C$33,4,IF(Kundendaten!L1740&gt;=Einstellungen!$C$34,3,IF(Kundendaten!L1740&gt;=Einstellungen!$C$35,2,1)))))))</f>
        <v/>
      </c>
      <c r="N1739" s="37" t="str">
        <f>IF(Kundendaten!C1740="","",IF(K1739=-1,"",IF(K1739=0,0,IF(SUM(Einstellungen!$G$15,Einstellungen!$G$24,Einstellungen!$G$32)&lt;&gt;100,"—",ROUND((K1739*Einstellungen!$G$15+L1739*Einstellungen!$G$24+M1739*Einstellungen!$G$32)/100,1)))))</f>
        <v/>
      </c>
      <c r="O1739" s="37" t="str">
        <f>IF(Kundendaten!C1740="","",IF(K1739=-1,"⚠ Datenfehler",IF(K1739=0,"Inaktiv",IF(SUM(Einstellungen!$G$15,Einstellungen!$G$24,Einstellungen!$G$32)&lt;&gt;100,"—",IF(N1739&gt;=4,"Champion",IF(N1739&gt;=3,"Entwicklung",IF(N1739&gt;=2,"Gefährdet","Abwanderung")))))))</f>
        <v/>
      </c>
    </row>
    <row r="1740" spans="2:15" ht="14.25" customHeight="1" x14ac:dyDescent="0.35">
      <c r="B1740" s="37" t="str">
        <f>IF(Kundendaten!C1741="","",Kundendaten!B1741)</f>
        <v/>
      </c>
      <c r="C1740" s="38" t="str">
        <f>IF(Kundendaten!C1741="","",IF(Kundendaten!C1741="","",Kundendaten!C1741))</f>
        <v/>
      </c>
      <c r="D1740" s="38" t="str">
        <f>IF(Kundendaten!C1741="","",IF(Kundendaten!D1741="","",Kundendaten!D1741))</f>
        <v/>
      </c>
      <c r="E1740" s="38" t="str">
        <f>IF(Kundendaten!C1741="","",IF(Kundendaten!E1741="","",Kundendaten!E1741))</f>
        <v/>
      </c>
      <c r="F1740" s="38" t="str">
        <f>IF(Kundendaten!C1741="","",IF(Kundendaten!F1741="","",Kundendaten!F1741))</f>
        <v/>
      </c>
      <c r="G1740" s="37" t="str">
        <f>IF(Kundendaten!C1741="","",IF(Kundendaten!G1741="","",Kundendaten!G1741))</f>
        <v/>
      </c>
      <c r="H1740" s="38" t="str">
        <f>IF(Kundendaten!C1741="","",IF(Kundendaten!H1741="","",Kundendaten!H1741))</f>
        <v/>
      </c>
      <c r="I1740" s="37" t="str">
        <f>IF(Kundendaten!C1741="","",IF(Kundendaten!I1741="","",IF(OR(UPPER(Kundendaten!I1741)="D",UPPER(Kundendaten!I1741)="DE",UPPER(Kundendaten!I1741)="DEU",UPPER(Kundendaten!I1741)="DEUTSCHLAND",UPPER(Kundendaten!I1741)="GERMANY",UPPER(Kundendaten!I1741)="GER"),"",IFERROR(UPPER(VLOOKUP(UPPER(Kundendaten!I1741),Laendercodes!$A:$B,2,FALSE())),UPPER(Kundendaten!I1741)))))</f>
        <v/>
      </c>
      <c r="J1740" s="59" t="str">
        <f>IF(Kundendaten!C1741="","",Einstellungen!$C$9-Kundendaten!J1741)</f>
        <v/>
      </c>
      <c r="K1740" s="37" t="str">
        <f>IF(Kundendaten!C1741="","",IF(J1740&lt;0,-1,IF(J1740&gt;Einstellungen!$C$11,0,IF(J1740&lt;=Einstellungen!$D$15,5,IF(J1740&lt;=Einstellungen!$D$16,4,IF(J1740&lt;=Einstellungen!$D$17,3,IF(J1740&lt;=Einstellungen!$D$18,2,1)))))))</f>
        <v/>
      </c>
      <c r="L1740" s="37" t="str">
        <f>IF(Kundendaten!C1741="","",IF(J1740&lt;0,-1,IF(J1740&gt;Einstellungen!$C$11,0,IF(Kundendaten!K1741&gt;=Einstellungen!$C$24,5,IF(Kundendaten!K1741&gt;=Einstellungen!$C$25,4,IF(Kundendaten!K1741&gt;=Einstellungen!$C$26,3,IF(Kundendaten!K1741&gt;=Einstellungen!$C$27,2,1)))))))</f>
        <v/>
      </c>
      <c r="M1740" s="37" t="str">
        <f>IF(Kundendaten!C1741="","",IF(J1740&lt;0,-1,IF(J1740&gt;Einstellungen!$C$11,0,IF(Kundendaten!L1741&gt;=Einstellungen!$C$32,5,IF(Kundendaten!L1741&gt;=Einstellungen!$C$33,4,IF(Kundendaten!L1741&gt;=Einstellungen!$C$34,3,IF(Kundendaten!L1741&gt;=Einstellungen!$C$35,2,1)))))))</f>
        <v/>
      </c>
      <c r="N1740" s="37" t="str">
        <f>IF(Kundendaten!C1741="","",IF(K1740=-1,"",IF(K1740=0,0,IF(SUM(Einstellungen!$G$15,Einstellungen!$G$24,Einstellungen!$G$32)&lt;&gt;100,"—",ROUND((K1740*Einstellungen!$G$15+L1740*Einstellungen!$G$24+M1740*Einstellungen!$G$32)/100,1)))))</f>
        <v/>
      </c>
      <c r="O1740" s="37" t="str">
        <f>IF(Kundendaten!C1741="","",IF(K1740=-1,"⚠ Datenfehler",IF(K1740=0,"Inaktiv",IF(SUM(Einstellungen!$G$15,Einstellungen!$G$24,Einstellungen!$G$32)&lt;&gt;100,"—",IF(N1740&gt;=4,"Champion",IF(N1740&gt;=3,"Entwicklung",IF(N1740&gt;=2,"Gefährdet","Abwanderung")))))))</f>
        <v/>
      </c>
    </row>
    <row r="1741" spans="2:15" ht="14.25" customHeight="1" x14ac:dyDescent="0.35">
      <c r="B1741" s="37" t="str">
        <f>IF(Kundendaten!C1742="","",Kundendaten!B1742)</f>
        <v/>
      </c>
      <c r="C1741" s="38" t="str">
        <f>IF(Kundendaten!C1742="","",IF(Kundendaten!C1742="","",Kundendaten!C1742))</f>
        <v/>
      </c>
      <c r="D1741" s="38" t="str">
        <f>IF(Kundendaten!C1742="","",IF(Kundendaten!D1742="","",Kundendaten!D1742))</f>
        <v/>
      </c>
      <c r="E1741" s="38" t="str">
        <f>IF(Kundendaten!C1742="","",IF(Kundendaten!E1742="","",Kundendaten!E1742))</f>
        <v/>
      </c>
      <c r="F1741" s="38" t="str">
        <f>IF(Kundendaten!C1742="","",IF(Kundendaten!F1742="","",Kundendaten!F1742))</f>
        <v/>
      </c>
      <c r="G1741" s="37" t="str">
        <f>IF(Kundendaten!C1742="","",IF(Kundendaten!G1742="","",Kundendaten!G1742))</f>
        <v/>
      </c>
      <c r="H1741" s="38" t="str">
        <f>IF(Kundendaten!C1742="","",IF(Kundendaten!H1742="","",Kundendaten!H1742))</f>
        <v/>
      </c>
      <c r="I1741" s="37" t="str">
        <f>IF(Kundendaten!C1742="","",IF(Kundendaten!I1742="","",IF(OR(UPPER(Kundendaten!I1742)="D",UPPER(Kundendaten!I1742)="DE",UPPER(Kundendaten!I1742)="DEU",UPPER(Kundendaten!I1742)="DEUTSCHLAND",UPPER(Kundendaten!I1742)="GERMANY",UPPER(Kundendaten!I1742)="GER"),"",IFERROR(UPPER(VLOOKUP(UPPER(Kundendaten!I1742),Laendercodes!$A:$B,2,FALSE())),UPPER(Kundendaten!I1742)))))</f>
        <v/>
      </c>
      <c r="J1741" s="59" t="str">
        <f>IF(Kundendaten!C1742="","",Einstellungen!$C$9-Kundendaten!J1742)</f>
        <v/>
      </c>
      <c r="K1741" s="37" t="str">
        <f>IF(Kundendaten!C1742="","",IF(J1741&lt;0,-1,IF(J1741&gt;Einstellungen!$C$11,0,IF(J1741&lt;=Einstellungen!$D$15,5,IF(J1741&lt;=Einstellungen!$D$16,4,IF(J1741&lt;=Einstellungen!$D$17,3,IF(J1741&lt;=Einstellungen!$D$18,2,1)))))))</f>
        <v/>
      </c>
      <c r="L1741" s="37" t="str">
        <f>IF(Kundendaten!C1742="","",IF(J1741&lt;0,-1,IF(J1741&gt;Einstellungen!$C$11,0,IF(Kundendaten!K1742&gt;=Einstellungen!$C$24,5,IF(Kundendaten!K1742&gt;=Einstellungen!$C$25,4,IF(Kundendaten!K1742&gt;=Einstellungen!$C$26,3,IF(Kundendaten!K1742&gt;=Einstellungen!$C$27,2,1)))))))</f>
        <v/>
      </c>
      <c r="M1741" s="37" t="str">
        <f>IF(Kundendaten!C1742="","",IF(J1741&lt;0,-1,IF(J1741&gt;Einstellungen!$C$11,0,IF(Kundendaten!L1742&gt;=Einstellungen!$C$32,5,IF(Kundendaten!L1742&gt;=Einstellungen!$C$33,4,IF(Kundendaten!L1742&gt;=Einstellungen!$C$34,3,IF(Kundendaten!L1742&gt;=Einstellungen!$C$35,2,1)))))))</f>
        <v/>
      </c>
      <c r="N1741" s="37" t="str">
        <f>IF(Kundendaten!C1742="","",IF(K1741=-1,"",IF(K1741=0,0,IF(SUM(Einstellungen!$G$15,Einstellungen!$G$24,Einstellungen!$G$32)&lt;&gt;100,"—",ROUND((K1741*Einstellungen!$G$15+L1741*Einstellungen!$G$24+M1741*Einstellungen!$G$32)/100,1)))))</f>
        <v/>
      </c>
      <c r="O1741" s="37" t="str">
        <f>IF(Kundendaten!C1742="","",IF(K1741=-1,"⚠ Datenfehler",IF(K1741=0,"Inaktiv",IF(SUM(Einstellungen!$G$15,Einstellungen!$G$24,Einstellungen!$G$32)&lt;&gt;100,"—",IF(N1741&gt;=4,"Champion",IF(N1741&gt;=3,"Entwicklung",IF(N1741&gt;=2,"Gefährdet","Abwanderung")))))))</f>
        <v/>
      </c>
    </row>
    <row r="1742" spans="2:15" ht="14.25" customHeight="1" x14ac:dyDescent="0.35">
      <c r="B1742" s="37" t="str">
        <f>IF(Kundendaten!C1743="","",Kundendaten!B1743)</f>
        <v/>
      </c>
      <c r="C1742" s="38" t="str">
        <f>IF(Kundendaten!C1743="","",IF(Kundendaten!C1743="","",Kundendaten!C1743))</f>
        <v/>
      </c>
      <c r="D1742" s="38" t="str">
        <f>IF(Kundendaten!C1743="","",IF(Kundendaten!D1743="","",Kundendaten!D1743))</f>
        <v/>
      </c>
      <c r="E1742" s="38" t="str">
        <f>IF(Kundendaten!C1743="","",IF(Kundendaten!E1743="","",Kundendaten!E1743))</f>
        <v/>
      </c>
      <c r="F1742" s="38" t="str">
        <f>IF(Kundendaten!C1743="","",IF(Kundendaten!F1743="","",Kundendaten!F1743))</f>
        <v/>
      </c>
      <c r="G1742" s="37" t="str">
        <f>IF(Kundendaten!C1743="","",IF(Kundendaten!G1743="","",Kundendaten!G1743))</f>
        <v/>
      </c>
      <c r="H1742" s="38" t="str">
        <f>IF(Kundendaten!C1743="","",IF(Kundendaten!H1743="","",Kundendaten!H1743))</f>
        <v/>
      </c>
      <c r="I1742" s="37" t="str">
        <f>IF(Kundendaten!C1743="","",IF(Kundendaten!I1743="","",IF(OR(UPPER(Kundendaten!I1743)="D",UPPER(Kundendaten!I1743)="DE",UPPER(Kundendaten!I1743)="DEU",UPPER(Kundendaten!I1743)="DEUTSCHLAND",UPPER(Kundendaten!I1743)="GERMANY",UPPER(Kundendaten!I1743)="GER"),"",IFERROR(UPPER(VLOOKUP(UPPER(Kundendaten!I1743),Laendercodes!$A:$B,2,FALSE())),UPPER(Kundendaten!I1743)))))</f>
        <v/>
      </c>
      <c r="J1742" s="59" t="str">
        <f>IF(Kundendaten!C1743="","",Einstellungen!$C$9-Kundendaten!J1743)</f>
        <v/>
      </c>
      <c r="K1742" s="37" t="str">
        <f>IF(Kundendaten!C1743="","",IF(J1742&lt;0,-1,IF(J1742&gt;Einstellungen!$C$11,0,IF(J1742&lt;=Einstellungen!$D$15,5,IF(J1742&lt;=Einstellungen!$D$16,4,IF(J1742&lt;=Einstellungen!$D$17,3,IF(J1742&lt;=Einstellungen!$D$18,2,1)))))))</f>
        <v/>
      </c>
      <c r="L1742" s="37" t="str">
        <f>IF(Kundendaten!C1743="","",IF(J1742&lt;0,-1,IF(J1742&gt;Einstellungen!$C$11,0,IF(Kundendaten!K1743&gt;=Einstellungen!$C$24,5,IF(Kundendaten!K1743&gt;=Einstellungen!$C$25,4,IF(Kundendaten!K1743&gt;=Einstellungen!$C$26,3,IF(Kundendaten!K1743&gt;=Einstellungen!$C$27,2,1)))))))</f>
        <v/>
      </c>
      <c r="M1742" s="37" t="str">
        <f>IF(Kundendaten!C1743="","",IF(J1742&lt;0,-1,IF(J1742&gt;Einstellungen!$C$11,0,IF(Kundendaten!L1743&gt;=Einstellungen!$C$32,5,IF(Kundendaten!L1743&gt;=Einstellungen!$C$33,4,IF(Kundendaten!L1743&gt;=Einstellungen!$C$34,3,IF(Kundendaten!L1743&gt;=Einstellungen!$C$35,2,1)))))))</f>
        <v/>
      </c>
      <c r="N1742" s="37" t="str">
        <f>IF(Kundendaten!C1743="","",IF(K1742=-1,"",IF(K1742=0,0,IF(SUM(Einstellungen!$G$15,Einstellungen!$G$24,Einstellungen!$G$32)&lt;&gt;100,"—",ROUND((K1742*Einstellungen!$G$15+L1742*Einstellungen!$G$24+M1742*Einstellungen!$G$32)/100,1)))))</f>
        <v/>
      </c>
      <c r="O1742" s="37" t="str">
        <f>IF(Kundendaten!C1743="","",IF(K1742=-1,"⚠ Datenfehler",IF(K1742=0,"Inaktiv",IF(SUM(Einstellungen!$G$15,Einstellungen!$G$24,Einstellungen!$G$32)&lt;&gt;100,"—",IF(N1742&gt;=4,"Champion",IF(N1742&gt;=3,"Entwicklung",IF(N1742&gt;=2,"Gefährdet","Abwanderung")))))))</f>
        <v/>
      </c>
    </row>
    <row r="1743" spans="2:15" ht="14.25" customHeight="1" x14ac:dyDescent="0.35">
      <c r="B1743" s="37" t="str">
        <f>IF(Kundendaten!C1744="","",Kundendaten!B1744)</f>
        <v/>
      </c>
      <c r="C1743" s="38" t="str">
        <f>IF(Kundendaten!C1744="","",IF(Kundendaten!C1744="","",Kundendaten!C1744))</f>
        <v/>
      </c>
      <c r="D1743" s="38" t="str">
        <f>IF(Kundendaten!C1744="","",IF(Kundendaten!D1744="","",Kundendaten!D1744))</f>
        <v/>
      </c>
      <c r="E1743" s="38" t="str">
        <f>IF(Kundendaten!C1744="","",IF(Kundendaten!E1744="","",Kundendaten!E1744))</f>
        <v/>
      </c>
      <c r="F1743" s="38" t="str">
        <f>IF(Kundendaten!C1744="","",IF(Kundendaten!F1744="","",Kundendaten!F1744))</f>
        <v/>
      </c>
      <c r="G1743" s="37" t="str">
        <f>IF(Kundendaten!C1744="","",IF(Kundendaten!G1744="","",Kundendaten!G1744))</f>
        <v/>
      </c>
      <c r="H1743" s="38" t="str">
        <f>IF(Kundendaten!C1744="","",IF(Kundendaten!H1744="","",Kundendaten!H1744))</f>
        <v/>
      </c>
      <c r="I1743" s="37" t="str">
        <f>IF(Kundendaten!C1744="","",IF(Kundendaten!I1744="","",IF(OR(UPPER(Kundendaten!I1744)="D",UPPER(Kundendaten!I1744)="DE",UPPER(Kundendaten!I1744)="DEU",UPPER(Kundendaten!I1744)="DEUTSCHLAND",UPPER(Kundendaten!I1744)="GERMANY",UPPER(Kundendaten!I1744)="GER"),"",IFERROR(UPPER(VLOOKUP(UPPER(Kundendaten!I1744),Laendercodes!$A:$B,2,FALSE())),UPPER(Kundendaten!I1744)))))</f>
        <v/>
      </c>
      <c r="J1743" s="59" t="str">
        <f>IF(Kundendaten!C1744="","",Einstellungen!$C$9-Kundendaten!J1744)</f>
        <v/>
      </c>
      <c r="K1743" s="37" t="str">
        <f>IF(Kundendaten!C1744="","",IF(J1743&lt;0,-1,IF(J1743&gt;Einstellungen!$C$11,0,IF(J1743&lt;=Einstellungen!$D$15,5,IF(J1743&lt;=Einstellungen!$D$16,4,IF(J1743&lt;=Einstellungen!$D$17,3,IF(J1743&lt;=Einstellungen!$D$18,2,1)))))))</f>
        <v/>
      </c>
      <c r="L1743" s="37" t="str">
        <f>IF(Kundendaten!C1744="","",IF(J1743&lt;0,-1,IF(J1743&gt;Einstellungen!$C$11,0,IF(Kundendaten!K1744&gt;=Einstellungen!$C$24,5,IF(Kundendaten!K1744&gt;=Einstellungen!$C$25,4,IF(Kundendaten!K1744&gt;=Einstellungen!$C$26,3,IF(Kundendaten!K1744&gt;=Einstellungen!$C$27,2,1)))))))</f>
        <v/>
      </c>
      <c r="M1743" s="37" t="str">
        <f>IF(Kundendaten!C1744="","",IF(J1743&lt;0,-1,IF(J1743&gt;Einstellungen!$C$11,0,IF(Kundendaten!L1744&gt;=Einstellungen!$C$32,5,IF(Kundendaten!L1744&gt;=Einstellungen!$C$33,4,IF(Kundendaten!L1744&gt;=Einstellungen!$C$34,3,IF(Kundendaten!L1744&gt;=Einstellungen!$C$35,2,1)))))))</f>
        <v/>
      </c>
      <c r="N1743" s="37" t="str">
        <f>IF(Kundendaten!C1744="","",IF(K1743=-1,"",IF(K1743=0,0,IF(SUM(Einstellungen!$G$15,Einstellungen!$G$24,Einstellungen!$G$32)&lt;&gt;100,"—",ROUND((K1743*Einstellungen!$G$15+L1743*Einstellungen!$G$24+M1743*Einstellungen!$G$32)/100,1)))))</f>
        <v/>
      </c>
      <c r="O1743" s="37" t="str">
        <f>IF(Kundendaten!C1744="","",IF(K1743=-1,"⚠ Datenfehler",IF(K1743=0,"Inaktiv",IF(SUM(Einstellungen!$G$15,Einstellungen!$G$24,Einstellungen!$G$32)&lt;&gt;100,"—",IF(N1743&gt;=4,"Champion",IF(N1743&gt;=3,"Entwicklung",IF(N1743&gt;=2,"Gefährdet","Abwanderung")))))))</f>
        <v/>
      </c>
    </row>
    <row r="1744" spans="2:15" ht="14.25" customHeight="1" x14ac:dyDescent="0.35">
      <c r="B1744" s="37" t="str">
        <f>IF(Kundendaten!C1745="","",Kundendaten!B1745)</f>
        <v/>
      </c>
      <c r="C1744" s="38" t="str">
        <f>IF(Kundendaten!C1745="","",IF(Kundendaten!C1745="","",Kundendaten!C1745))</f>
        <v/>
      </c>
      <c r="D1744" s="38" t="str">
        <f>IF(Kundendaten!C1745="","",IF(Kundendaten!D1745="","",Kundendaten!D1745))</f>
        <v/>
      </c>
      <c r="E1744" s="38" t="str">
        <f>IF(Kundendaten!C1745="","",IF(Kundendaten!E1745="","",Kundendaten!E1745))</f>
        <v/>
      </c>
      <c r="F1744" s="38" t="str">
        <f>IF(Kundendaten!C1745="","",IF(Kundendaten!F1745="","",Kundendaten!F1745))</f>
        <v/>
      </c>
      <c r="G1744" s="37" t="str">
        <f>IF(Kundendaten!C1745="","",IF(Kundendaten!G1745="","",Kundendaten!G1745))</f>
        <v/>
      </c>
      <c r="H1744" s="38" t="str">
        <f>IF(Kundendaten!C1745="","",IF(Kundendaten!H1745="","",Kundendaten!H1745))</f>
        <v/>
      </c>
      <c r="I1744" s="37" t="str">
        <f>IF(Kundendaten!C1745="","",IF(Kundendaten!I1745="","",IF(OR(UPPER(Kundendaten!I1745)="D",UPPER(Kundendaten!I1745)="DE",UPPER(Kundendaten!I1745)="DEU",UPPER(Kundendaten!I1745)="DEUTSCHLAND",UPPER(Kundendaten!I1745)="GERMANY",UPPER(Kundendaten!I1745)="GER"),"",IFERROR(UPPER(VLOOKUP(UPPER(Kundendaten!I1745),Laendercodes!$A:$B,2,FALSE())),UPPER(Kundendaten!I1745)))))</f>
        <v/>
      </c>
      <c r="J1744" s="59" t="str">
        <f>IF(Kundendaten!C1745="","",Einstellungen!$C$9-Kundendaten!J1745)</f>
        <v/>
      </c>
      <c r="K1744" s="37" t="str">
        <f>IF(Kundendaten!C1745="","",IF(J1744&lt;0,-1,IF(J1744&gt;Einstellungen!$C$11,0,IF(J1744&lt;=Einstellungen!$D$15,5,IF(J1744&lt;=Einstellungen!$D$16,4,IF(J1744&lt;=Einstellungen!$D$17,3,IF(J1744&lt;=Einstellungen!$D$18,2,1)))))))</f>
        <v/>
      </c>
      <c r="L1744" s="37" t="str">
        <f>IF(Kundendaten!C1745="","",IF(J1744&lt;0,-1,IF(J1744&gt;Einstellungen!$C$11,0,IF(Kundendaten!K1745&gt;=Einstellungen!$C$24,5,IF(Kundendaten!K1745&gt;=Einstellungen!$C$25,4,IF(Kundendaten!K1745&gt;=Einstellungen!$C$26,3,IF(Kundendaten!K1745&gt;=Einstellungen!$C$27,2,1)))))))</f>
        <v/>
      </c>
      <c r="M1744" s="37" t="str">
        <f>IF(Kundendaten!C1745="","",IF(J1744&lt;0,-1,IF(J1744&gt;Einstellungen!$C$11,0,IF(Kundendaten!L1745&gt;=Einstellungen!$C$32,5,IF(Kundendaten!L1745&gt;=Einstellungen!$C$33,4,IF(Kundendaten!L1745&gt;=Einstellungen!$C$34,3,IF(Kundendaten!L1745&gt;=Einstellungen!$C$35,2,1)))))))</f>
        <v/>
      </c>
      <c r="N1744" s="37" t="str">
        <f>IF(Kundendaten!C1745="","",IF(K1744=-1,"",IF(K1744=0,0,IF(SUM(Einstellungen!$G$15,Einstellungen!$G$24,Einstellungen!$G$32)&lt;&gt;100,"—",ROUND((K1744*Einstellungen!$G$15+L1744*Einstellungen!$G$24+M1744*Einstellungen!$G$32)/100,1)))))</f>
        <v/>
      </c>
      <c r="O1744" s="37" t="str">
        <f>IF(Kundendaten!C1745="","",IF(K1744=-1,"⚠ Datenfehler",IF(K1744=0,"Inaktiv",IF(SUM(Einstellungen!$G$15,Einstellungen!$G$24,Einstellungen!$G$32)&lt;&gt;100,"—",IF(N1744&gt;=4,"Champion",IF(N1744&gt;=3,"Entwicklung",IF(N1744&gt;=2,"Gefährdet","Abwanderung")))))))</f>
        <v/>
      </c>
    </row>
    <row r="1745" spans="2:15" ht="14.25" customHeight="1" x14ac:dyDescent="0.35">
      <c r="B1745" s="37" t="str">
        <f>IF(Kundendaten!C1746="","",Kundendaten!B1746)</f>
        <v/>
      </c>
      <c r="C1745" s="38" t="str">
        <f>IF(Kundendaten!C1746="","",IF(Kundendaten!C1746="","",Kundendaten!C1746))</f>
        <v/>
      </c>
      <c r="D1745" s="38" t="str">
        <f>IF(Kundendaten!C1746="","",IF(Kundendaten!D1746="","",Kundendaten!D1746))</f>
        <v/>
      </c>
      <c r="E1745" s="38" t="str">
        <f>IF(Kundendaten!C1746="","",IF(Kundendaten!E1746="","",Kundendaten!E1746))</f>
        <v/>
      </c>
      <c r="F1745" s="38" t="str">
        <f>IF(Kundendaten!C1746="","",IF(Kundendaten!F1746="","",Kundendaten!F1746))</f>
        <v/>
      </c>
      <c r="G1745" s="37" t="str">
        <f>IF(Kundendaten!C1746="","",IF(Kundendaten!G1746="","",Kundendaten!G1746))</f>
        <v/>
      </c>
      <c r="H1745" s="38" t="str">
        <f>IF(Kundendaten!C1746="","",IF(Kundendaten!H1746="","",Kundendaten!H1746))</f>
        <v/>
      </c>
      <c r="I1745" s="37" t="str">
        <f>IF(Kundendaten!C1746="","",IF(Kundendaten!I1746="","",IF(OR(UPPER(Kundendaten!I1746)="D",UPPER(Kundendaten!I1746)="DE",UPPER(Kundendaten!I1746)="DEU",UPPER(Kundendaten!I1746)="DEUTSCHLAND",UPPER(Kundendaten!I1746)="GERMANY",UPPER(Kundendaten!I1746)="GER"),"",IFERROR(UPPER(VLOOKUP(UPPER(Kundendaten!I1746),Laendercodes!$A:$B,2,FALSE())),UPPER(Kundendaten!I1746)))))</f>
        <v/>
      </c>
      <c r="J1745" s="59" t="str">
        <f>IF(Kundendaten!C1746="","",Einstellungen!$C$9-Kundendaten!J1746)</f>
        <v/>
      </c>
      <c r="K1745" s="37" t="str">
        <f>IF(Kundendaten!C1746="","",IF(J1745&lt;0,-1,IF(J1745&gt;Einstellungen!$C$11,0,IF(J1745&lt;=Einstellungen!$D$15,5,IF(J1745&lt;=Einstellungen!$D$16,4,IF(J1745&lt;=Einstellungen!$D$17,3,IF(J1745&lt;=Einstellungen!$D$18,2,1)))))))</f>
        <v/>
      </c>
      <c r="L1745" s="37" t="str">
        <f>IF(Kundendaten!C1746="","",IF(J1745&lt;0,-1,IF(J1745&gt;Einstellungen!$C$11,0,IF(Kundendaten!K1746&gt;=Einstellungen!$C$24,5,IF(Kundendaten!K1746&gt;=Einstellungen!$C$25,4,IF(Kundendaten!K1746&gt;=Einstellungen!$C$26,3,IF(Kundendaten!K1746&gt;=Einstellungen!$C$27,2,1)))))))</f>
        <v/>
      </c>
      <c r="M1745" s="37" t="str">
        <f>IF(Kundendaten!C1746="","",IF(J1745&lt;0,-1,IF(J1745&gt;Einstellungen!$C$11,0,IF(Kundendaten!L1746&gt;=Einstellungen!$C$32,5,IF(Kundendaten!L1746&gt;=Einstellungen!$C$33,4,IF(Kundendaten!L1746&gt;=Einstellungen!$C$34,3,IF(Kundendaten!L1746&gt;=Einstellungen!$C$35,2,1)))))))</f>
        <v/>
      </c>
      <c r="N1745" s="37" t="str">
        <f>IF(Kundendaten!C1746="","",IF(K1745=-1,"",IF(K1745=0,0,IF(SUM(Einstellungen!$G$15,Einstellungen!$G$24,Einstellungen!$G$32)&lt;&gt;100,"—",ROUND((K1745*Einstellungen!$G$15+L1745*Einstellungen!$G$24+M1745*Einstellungen!$G$32)/100,1)))))</f>
        <v/>
      </c>
      <c r="O1745" s="37" t="str">
        <f>IF(Kundendaten!C1746="","",IF(K1745=-1,"⚠ Datenfehler",IF(K1745=0,"Inaktiv",IF(SUM(Einstellungen!$G$15,Einstellungen!$G$24,Einstellungen!$G$32)&lt;&gt;100,"—",IF(N1745&gt;=4,"Champion",IF(N1745&gt;=3,"Entwicklung",IF(N1745&gt;=2,"Gefährdet","Abwanderung")))))))</f>
        <v/>
      </c>
    </row>
    <row r="1746" spans="2:15" ht="14.25" customHeight="1" x14ac:dyDescent="0.35">
      <c r="B1746" s="37" t="str">
        <f>IF(Kundendaten!C1747="","",Kundendaten!B1747)</f>
        <v/>
      </c>
      <c r="C1746" s="38" t="str">
        <f>IF(Kundendaten!C1747="","",IF(Kundendaten!C1747="","",Kundendaten!C1747))</f>
        <v/>
      </c>
      <c r="D1746" s="38" t="str">
        <f>IF(Kundendaten!C1747="","",IF(Kundendaten!D1747="","",Kundendaten!D1747))</f>
        <v/>
      </c>
      <c r="E1746" s="38" t="str">
        <f>IF(Kundendaten!C1747="","",IF(Kundendaten!E1747="","",Kundendaten!E1747))</f>
        <v/>
      </c>
      <c r="F1746" s="38" t="str">
        <f>IF(Kundendaten!C1747="","",IF(Kundendaten!F1747="","",Kundendaten!F1747))</f>
        <v/>
      </c>
      <c r="G1746" s="37" t="str">
        <f>IF(Kundendaten!C1747="","",IF(Kundendaten!G1747="","",Kundendaten!G1747))</f>
        <v/>
      </c>
      <c r="H1746" s="38" t="str">
        <f>IF(Kundendaten!C1747="","",IF(Kundendaten!H1747="","",Kundendaten!H1747))</f>
        <v/>
      </c>
      <c r="I1746" s="37" t="str">
        <f>IF(Kundendaten!C1747="","",IF(Kundendaten!I1747="","",IF(OR(UPPER(Kundendaten!I1747)="D",UPPER(Kundendaten!I1747)="DE",UPPER(Kundendaten!I1747)="DEU",UPPER(Kundendaten!I1747)="DEUTSCHLAND",UPPER(Kundendaten!I1747)="GERMANY",UPPER(Kundendaten!I1747)="GER"),"",IFERROR(UPPER(VLOOKUP(UPPER(Kundendaten!I1747),Laendercodes!$A:$B,2,FALSE())),UPPER(Kundendaten!I1747)))))</f>
        <v/>
      </c>
      <c r="J1746" s="59" t="str">
        <f>IF(Kundendaten!C1747="","",Einstellungen!$C$9-Kundendaten!J1747)</f>
        <v/>
      </c>
      <c r="K1746" s="37" t="str">
        <f>IF(Kundendaten!C1747="","",IF(J1746&lt;0,-1,IF(J1746&gt;Einstellungen!$C$11,0,IF(J1746&lt;=Einstellungen!$D$15,5,IF(J1746&lt;=Einstellungen!$D$16,4,IF(J1746&lt;=Einstellungen!$D$17,3,IF(J1746&lt;=Einstellungen!$D$18,2,1)))))))</f>
        <v/>
      </c>
      <c r="L1746" s="37" t="str">
        <f>IF(Kundendaten!C1747="","",IF(J1746&lt;0,-1,IF(J1746&gt;Einstellungen!$C$11,0,IF(Kundendaten!K1747&gt;=Einstellungen!$C$24,5,IF(Kundendaten!K1747&gt;=Einstellungen!$C$25,4,IF(Kundendaten!K1747&gt;=Einstellungen!$C$26,3,IF(Kundendaten!K1747&gt;=Einstellungen!$C$27,2,1)))))))</f>
        <v/>
      </c>
      <c r="M1746" s="37" t="str">
        <f>IF(Kundendaten!C1747="","",IF(J1746&lt;0,-1,IF(J1746&gt;Einstellungen!$C$11,0,IF(Kundendaten!L1747&gt;=Einstellungen!$C$32,5,IF(Kundendaten!L1747&gt;=Einstellungen!$C$33,4,IF(Kundendaten!L1747&gt;=Einstellungen!$C$34,3,IF(Kundendaten!L1747&gt;=Einstellungen!$C$35,2,1)))))))</f>
        <v/>
      </c>
      <c r="N1746" s="37" t="str">
        <f>IF(Kundendaten!C1747="","",IF(K1746=-1,"",IF(K1746=0,0,IF(SUM(Einstellungen!$G$15,Einstellungen!$G$24,Einstellungen!$G$32)&lt;&gt;100,"—",ROUND((K1746*Einstellungen!$G$15+L1746*Einstellungen!$G$24+M1746*Einstellungen!$G$32)/100,1)))))</f>
        <v/>
      </c>
      <c r="O1746" s="37" t="str">
        <f>IF(Kundendaten!C1747="","",IF(K1746=-1,"⚠ Datenfehler",IF(K1746=0,"Inaktiv",IF(SUM(Einstellungen!$G$15,Einstellungen!$G$24,Einstellungen!$G$32)&lt;&gt;100,"—",IF(N1746&gt;=4,"Champion",IF(N1746&gt;=3,"Entwicklung",IF(N1746&gt;=2,"Gefährdet","Abwanderung")))))))</f>
        <v/>
      </c>
    </row>
    <row r="1747" spans="2:15" ht="14.25" customHeight="1" x14ac:dyDescent="0.35">
      <c r="B1747" s="37" t="str">
        <f>IF(Kundendaten!C1748="","",Kundendaten!B1748)</f>
        <v/>
      </c>
      <c r="C1747" s="38" t="str">
        <f>IF(Kundendaten!C1748="","",IF(Kundendaten!C1748="","",Kundendaten!C1748))</f>
        <v/>
      </c>
      <c r="D1747" s="38" t="str">
        <f>IF(Kundendaten!C1748="","",IF(Kundendaten!D1748="","",Kundendaten!D1748))</f>
        <v/>
      </c>
      <c r="E1747" s="38" t="str">
        <f>IF(Kundendaten!C1748="","",IF(Kundendaten!E1748="","",Kundendaten!E1748))</f>
        <v/>
      </c>
      <c r="F1747" s="38" t="str">
        <f>IF(Kundendaten!C1748="","",IF(Kundendaten!F1748="","",Kundendaten!F1748))</f>
        <v/>
      </c>
      <c r="G1747" s="37" t="str">
        <f>IF(Kundendaten!C1748="","",IF(Kundendaten!G1748="","",Kundendaten!G1748))</f>
        <v/>
      </c>
      <c r="H1747" s="38" t="str">
        <f>IF(Kundendaten!C1748="","",IF(Kundendaten!H1748="","",Kundendaten!H1748))</f>
        <v/>
      </c>
      <c r="I1747" s="37" t="str">
        <f>IF(Kundendaten!C1748="","",IF(Kundendaten!I1748="","",IF(OR(UPPER(Kundendaten!I1748)="D",UPPER(Kundendaten!I1748)="DE",UPPER(Kundendaten!I1748)="DEU",UPPER(Kundendaten!I1748)="DEUTSCHLAND",UPPER(Kundendaten!I1748)="GERMANY",UPPER(Kundendaten!I1748)="GER"),"",IFERROR(UPPER(VLOOKUP(UPPER(Kundendaten!I1748),Laendercodes!$A:$B,2,FALSE())),UPPER(Kundendaten!I1748)))))</f>
        <v/>
      </c>
      <c r="J1747" s="59" t="str">
        <f>IF(Kundendaten!C1748="","",Einstellungen!$C$9-Kundendaten!J1748)</f>
        <v/>
      </c>
      <c r="K1747" s="37" t="str">
        <f>IF(Kundendaten!C1748="","",IF(J1747&lt;0,-1,IF(J1747&gt;Einstellungen!$C$11,0,IF(J1747&lt;=Einstellungen!$D$15,5,IF(J1747&lt;=Einstellungen!$D$16,4,IF(J1747&lt;=Einstellungen!$D$17,3,IF(J1747&lt;=Einstellungen!$D$18,2,1)))))))</f>
        <v/>
      </c>
      <c r="L1747" s="37" t="str">
        <f>IF(Kundendaten!C1748="","",IF(J1747&lt;0,-1,IF(J1747&gt;Einstellungen!$C$11,0,IF(Kundendaten!K1748&gt;=Einstellungen!$C$24,5,IF(Kundendaten!K1748&gt;=Einstellungen!$C$25,4,IF(Kundendaten!K1748&gt;=Einstellungen!$C$26,3,IF(Kundendaten!K1748&gt;=Einstellungen!$C$27,2,1)))))))</f>
        <v/>
      </c>
      <c r="M1747" s="37" t="str">
        <f>IF(Kundendaten!C1748="","",IF(J1747&lt;0,-1,IF(J1747&gt;Einstellungen!$C$11,0,IF(Kundendaten!L1748&gt;=Einstellungen!$C$32,5,IF(Kundendaten!L1748&gt;=Einstellungen!$C$33,4,IF(Kundendaten!L1748&gt;=Einstellungen!$C$34,3,IF(Kundendaten!L1748&gt;=Einstellungen!$C$35,2,1)))))))</f>
        <v/>
      </c>
      <c r="N1747" s="37" t="str">
        <f>IF(Kundendaten!C1748="","",IF(K1747=-1,"",IF(K1747=0,0,IF(SUM(Einstellungen!$G$15,Einstellungen!$G$24,Einstellungen!$G$32)&lt;&gt;100,"—",ROUND((K1747*Einstellungen!$G$15+L1747*Einstellungen!$G$24+M1747*Einstellungen!$G$32)/100,1)))))</f>
        <v/>
      </c>
      <c r="O1747" s="37" t="str">
        <f>IF(Kundendaten!C1748="","",IF(K1747=-1,"⚠ Datenfehler",IF(K1747=0,"Inaktiv",IF(SUM(Einstellungen!$G$15,Einstellungen!$G$24,Einstellungen!$G$32)&lt;&gt;100,"—",IF(N1747&gt;=4,"Champion",IF(N1747&gt;=3,"Entwicklung",IF(N1747&gt;=2,"Gefährdet","Abwanderung")))))))</f>
        <v/>
      </c>
    </row>
    <row r="1748" spans="2:15" ht="14.25" customHeight="1" x14ac:dyDescent="0.35">
      <c r="B1748" s="37" t="str">
        <f>IF(Kundendaten!C1749="","",Kundendaten!B1749)</f>
        <v/>
      </c>
      <c r="C1748" s="38" t="str">
        <f>IF(Kundendaten!C1749="","",IF(Kundendaten!C1749="","",Kundendaten!C1749))</f>
        <v/>
      </c>
      <c r="D1748" s="38" t="str">
        <f>IF(Kundendaten!C1749="","",IF(Kundendaten!D1749="","",Kundendaten!D1749))</f>
        <v/>
      </c>
      <c r="E1748" s="38" t="str">
        <f>IF(Kundendaten!C1749="","",IF(Kundendaten!E1749="","",Kundendaten!E1749))</f>
        <v/>
      </c>
      <c r="F1748" s="38" t="str">
        <f>IF(Kundendaten!C1749="","",IF(Kundendaten!F1749="","",Kundendaten!F1749))</f>
        <v/>
      </c>
      <c r="G1748" s="37" t="str">
        <f>IF(Kundendaten!C1749="","",IF(Kundendaten!G1749="","",Kundendaten!G1749))</f>
        <v/>
      </c>
      <c r="H1748" s="38" t="str">
        <f>IF(Kundendaten!C1749="","",IF(Kundendaten!H1749="","",Kundendaten!H1749))</f>
        <v/>
      </c>
      <c r="I1748" s="37" t="str">
        <f>IF(Kundendaten!C1749="","",IF(Kundendaten!I1749="","",IF(OR(UPPER(Kundendaten!I1749)="D",UPPER(Kundendaten!I1749)="DE",UPPER(Kundendaten!I1749)="DEU",UPPER(Kundendaten!I1749)="DEUTSCHLAND",UPPER(Kundendaten!I1749)="GERMANY",UPPER(Kundendaten!I1749)="GER"),"",IFERROR(UPPER(VLOOKUP(UPPER(Kundendaten!I1749),Laendercodes!$A:$B,2,FALSE())),UPPER(Kundendaten!I1749)))))</f>
        <v/>
      </c>
      <c r="J1748" s="59" t="str">
        <f>IF(Kundendaten!C1749="","",Einstellungen!$C$9-Kundendaten!J1749)</f>
        <v/>
      </c>
      <c r="K1748" s="37" t="str">
        <f>IF(Kundendaten!C1749="","",IF(J1748&lt;0,-1,IF(J1748&gt;Einstellungen!$C$11,0,IF(J1748&lt;=Einstellungen!$D$15,5,IF(J1748&lt;=Einstellungen!$D$16,4,IF(J1748&lt;=Einstellungen!$D$17,3,IF(J1748&lt;=Einstellungen!$D$18,2,1)))))))</f>
        <v/>
      </c>
      <c r="L1748" s="37" t="str">
        <f>IF(Kundendaten!C1749="","",IF(J1748&lt;0,-1,IF(J1748&gt;Einstellungen!$C$11,0,IF(Kundendaten!K1749&gt;=Einstellungen!$C$24,5,IF(Kundendaten!K1749&gt;=Einstellungen!$C$25,4,IF(Kundendaten!K1749&gt;=Einstellungen!$C$26,3,IF(Kundendaten!K1749&gt;=Einstellungen!$C$27,2,1)))))))</f>
        <v/>
      </c>
      <c r="M1748" s="37" t="str">
        <f>IF(Kundendaten!C1749="","",IF(J1748&lt;0,-1,IF(J1748&gt;Einstellungen!$C$11,0,IF(Kundendaten!L1749&gt;=Einstellungen!$C$32,5,IF(Kundendaten!L1749&gt;=Einstellungen!$C$33,4,IF(Kundendaten!L1749&gt;=Einstellungen!$C$34,3,IF(Kundendaten!L1749&gt;=Einstellungen!$C$35,2,1)))))))</f>
        <v/>
      </c>
      <c r="N1748" s="37" t="str">
        <f>IF(Kundendaten!C1749="","",IF(K1748=-1,"",IF(K1748=0,0,IF(SUM(Einstellungen!$G$15,Einstellungen!$G$24,Einstellungen!$G$32)&lt;&gt;100,"—",ROUND((K1748*Einstellungen!$G$15+L1748*Einstellungen!$G$24+M1748*Einstellungen!$G$32)/100,1)))))</f>
        <v/>
      </c>
      <c r="O1748" s="37" t="str">
        <f>IF(Kundendaten!C1749="","",IF(K1748=-1,"⚠ Datenfehler",IF(K1748=0,"Inaktiv",IF(SUM(Einstellungen!$G$15,Einstellungen!$G$24,Einstellungen!$G$32)&lt;&gt;100,"—",IF(N1748&gt;=4,"Champion",IF(N1748&gt;=3,"Entwicklung",IF(N1748&gt;=2,"Gefährdet","Abwanderung")))))))</f>
        <v/>
      </c>
    </row>
    <row r="1749" spans="2:15" ht="14.25" customHeight="1" x14ac:dyDescent="0.35">
      <c r="B1749" s="37" t="str">
        <f>IF(Kundendaten!C1750="","",Kundendaten!B1750)</f>
        <v/>
      </c>
      <c r="C1749" s="38" t="str">
        <f>IF(Kundendaten!C1750="","",IF(Kundendaten!C1750="","",Kundendaten!C1750))</f>
        <v/>
      </c>
      <c r="D1749" s="38" t="str">
        <f>IF(Kundendaten!C1750="","",IF(Kundendaten!D1750="","",Kundendaten!D1750))</f>
        <v/>
      </c>
      <c r="E1749" s="38" t="str">
        <f>IF(Kundendaten!C1750="","",IF(Kundendaten!E1750="","",Kundendaten!E1750))</f>
        <v/>
      </c>
      <c r="F1749" s="38" t="str">
        <f>IF(Kundendaten!C1750="","",IF(Kundendaten!F1750="","",Kundendaten!F1750))</f>
        <v/>
      </c>
      <c r="G1749" s="37" t="str">
        <f>IF(Kundendaten!C1750="","",IF(Kundendaten!G1750="","",Kundendaten!G1750))</f>
        <v/>
      </c>
      <c r="H1749" s="38" t="str">
        <f>IF(Kundendaten!C1750="","",IF(Kundendaten!H1750="","",Kundendaten!H1750))</f>
        <v/>
      </c>
      <c r="I1749" s="37" t="str">
        <f>IF(Kundendaten!C1750="","",IF(Kundendaten!I1750="","",IF(OR(UPPER(Kundendaten!I1750)="D",UPPER(Kundendaten!I1750)="DE",UPPER(Kundendaten!I1750)="DEU",UPPER(Kundendaten!I1750)="DEUTSCHLAND",UPPER(Kundendaten!I1750)="GERMANY",UPPER(Kundendaten!I1750)="GER"),"",IFERROR(UPPER(VLOOKUP(UPPER(Kundendaten!I1750),Laendercodes!$A:$B,2,FALSE())),UPPER(Kundendaten!I1750)))))</f>
        <v/>
      </c>
      <c r="J1749" s="59" t="str">
        <f>IF(Kundendaten!C1750="","",Einstellungen!$C$9-Kundendaten!J1750)</f>
        <v/>
      </c>
      <c r="K1749" s="37" t="str">
        <f>IF(Kundendaten!C1750="","",IF(J1749&lt;0,-1,IF(J1749&gt;Einstellungen!$C$11,0,IF(J1749&lt;=Einstellungen!$D$15,5,IF(J1749&lt;=Einstellungen!$D$16,4,IF(J1749&lt;=Einstellungen!$D$17,3,IF(J1749&lt;=Einstellungen!$D$18,2,1)))))))</f>
        <v/>
      </c>
      <c r="L1749" s="37" t="str">
        <f>IF(Kundendaten!C1750="","",IF(J1749&lt;0,-1,IF(J1749&gt;Einstellungen!$C$11,0,IF(Kundendaten!K1750&gt;=Einstellungen!$C$24,5,IF(Kundendaten!K1750&gt;=Einstellungen!$C$25,4,IF(Kundendaten!K1750&gt;=Einstellungen!$C$26,3,IF(Kundendaten!K1750&gt;=Einstellungen!$C$27,2,1)))))))</f>
        <v/>
      </c>
      <c r="M1749" s="37" t="str">
        <f>IF(Kundendaten!C1750="","",IF(J1749&lt;0,-1,IF(J1749&gt;Einstellungen!$C$11,0,IF(Kundendaten!L1750&gt;=Einstellungen!$C$32,5,IF(Kundendaten!L1750&gt;=Einstellungen!$C$33,4,IF(Kundendaten!L1750&gt;=Einstellungen!$C$34,3,IF(Kundendaten!L1750&gt;=Einstellungen!$C$35,2,1)))))))</f>
        <v/>
      </c>
      <c r="N1749" s="37" t="str">
        <f>IF(Kundendaten!C1750="","",IF(K1749=-1,"",IF(K1749=0,0,IF(SUM(Einstellungen!$G$15,Einstellungen!$G$24,Einstellungen!$G$32)&lt;&gt;100,"—",ROUND((K1749*Einstellungen!$G$15+L1749*Einstellungen!$G$24+M1749*Einstellungen!$G$32)/100,1)))))</f>
        <v/>
      </c>
      <c r="O1749" s="37" t="str">
        <f>IF(Kundendaten!C1750="","",IF(K1749=-1,"⚠ Datenfehler",IF(K1749=0,"Inaktiv",IF(SUM(Einstellungen!$G$15,Einstellungen!$G$24,Einstellungen!$G$32)&lt;&gt;100,"—",IF(N1749&gt;=4,"Champion",IF(N1749&gt;=3,"Entwicklung",IF(N1749&gt;=2,"Gefährdet","Abwanderung")))))))</f>
        <v/>
      </c>
    </row>
    <row r="1750" spans="2:15" ht="14.25" customHeight="1" x14ac:dyDescent="0.35">
      <c r="B1750" s="37" t="str">
        <f>IF(Kundendaten!C1751="","",Kundendaten!B1751)</f>
        <v/>
      </c>
      <c r="C1750" s="38" t="str">
        <f>IF(Kundendaten!C1751="","",IF(Kundendaten!C1751="","",Kundendaten!C1751))</f>
        <v/>
      </c>
      <c r="D1750" s="38" t="str">
        <f>IF(Kundendaten!C1751="","",IF(Kundendaten!D1751="","",Kundendaten!D1751))</f>
        <v/>
      </c>
      <c r="E1750" s="38" t="str">
        <f>IF(Kundendaten!C1751="","",IF(Kundendaten!E1751="","",Kundendaten!E1751))</f>
        <v/>
      </c>
      <c r="F1750" s="38" t="str">
        <f>IF(Kundendaten!C1751="","",IF(Kundendaten!F1751="","",Kundendaten!F1751))</f>
        <v/>
      </c>
      <c r="G1750" s="37" t="str">
        <f>IF(Kundendaten!C1751="","",IF(Kundendaten!G1751="","",Kundendaten!G1751))</f>
        <v/>
      </c>
      <c r="H1750" s="38" t="str">
        <f>IF(Kundendaten!C1751="","",IF(Kundendaten!H1751="","",Kundendaten!H1751))</f>
        <v/>
      </c>
      <c r="I1750" s="37" t="str">
        <f>IF(Kundendaten!C1751="","",IF(Kundendaten!I1751="","",IF(OR(UPPER(Kundendaten!I1751)="D",UPPER(Kundendaten!I1751)="DE",UPPER(Kundendaten!I1751)="DEU",UPPER(Kundendaten!I1751)="DEUTSCHLAND",UPPER(Kundendaten!I1751)="GERMANY",UPPER(Kundendaten!I1751)="GER"),"",IFERROR(UPPER(VLOOKUP(UPPER(Kundendaten!I1751),Laendercodes!$A:$B,2,FALSE())),UPPER(Kundendaten!I1751)))))</f>
        <v/>
      </c>
      <c r="J1750" s="59" t="str">
        <f>IF(Kundendaten!C1751="","",Einstellungen!$C$9-Kundendaten!J1751)</f>
        <v/>
      </c>
      <c r="K1750" s="37" t="str">
        <f>IF(Kundendaten!C1751="","",IF(J1750&lt;0,-1,IF(J1750&gt;Einstellungen!$C$11,0,IF(J1750&lt;=Einstellungen!$D$15,5,IF(J1750&lt;=Einstellungen!$D$16,4,IF(J1750&lt;=Einstellungen!$D$17,3,IF(J1750&lt;=Einstellungen!$D$18,2,1)))))))</f>
        <v/>
      </c>
      <c r="L1750" s="37" t="str">
        <f>IF(Kundendaten!C1751="","",IF(J1750&lt;0,-1,IF(J1750&gt;Einstellungen!$C$11,0,IF(Kundendaten!K1751&gt;=Einstellungen!$C$24,5,IF(Kundendaten!K1751&gt;=Einstellungen!$C$25,4,IF(Kundendaten!K1751&gt;=Einstellungen!$C$26,3,IF(Kundendaten!K1751&gt;=Einstellungen!$C$27,2,1)))))))</f>
        <v/>
      </c>
      <c r="M1750" s="37" t="str">
        <f>IF(Kundendaten!C1751="","",IF(J1750&lt;0,-1,IF(J1750&gt;Einstellungen!$C$11,0,IF(Kundendaten!L1751&gt;=Einstellungen!$C$32,5,IF(Kundendaten!L1751&gt;=Einstellungen!$C$33,4,IF(Kundendaten!L1751&gt;=Einstellungen!$C$34,3,IF(Kundendaten!L1751&gt;=Einstellungen!$C$35,2,1)))))))</f>
        <v/>
      </c>
      <c r="N1750" s="37" t="str">
        <f>IF(Kundendaten!C1751="","",IF(K1750=-1,"",IF(K1750=0,0,IF(SUM(Einstellungen!$G$15,Einstellungen!$G$24,Einstellungen!$G$32)&lt;&gt;100,"—",ROUND((K1750*Einstellungen!$G$15+L1750*Einstellungen!$G$24+M1750*Einstellungen!$G$32)/100,1)))))</f>
        <v/>
      </c>
      <c r="O1750" s="37" t="str">
        <f>IF(Kundendaten!C1751="","",IF(K1750=-1,"⚠ Datenfehler",IF(K1750=0,"Inaktiv",IF(SUM(Einstellungen!$G$15,Einstellungen!$G$24,Einstellungen!$G$32)&lt;&gt;100,"—",IF(N1750&gt;=4,"Champion",IF(N1750&gt;=3,"Entwicklung",IF(N1750&gt;=2,"Gefährdet","Abwanderung")))))))</f>
        <v/>
      </c>
    </row>
    <row r="1751" spans="2:15" ht="14.25" customHeight="1" x14ac:dyDescent="0.35">
      <c r="B1751" s="37" t="str">
        <f>IF(Kundendaten!C1752="","",Kundendaten!B1752)</f>
        <v/>
      </c>
      <c r="C1751" s="38" t="str">
        <f>IF(Kundendaten!C1752="","",IF(Kundendaten!C1752="","",Kundendaten!C1752))</f>
        <v/>
      </c>
      <c r="D1751" s="38" t="str">
        <f>IF(Kundendaten!C1752="","",IF(Kundendaten!D1752="","",Kundendaten!D1752))</f>
        <v/>
      </c>
      <c r="E1751" s="38" t="str">
        <f>IF(Kundendaten!C1752="","",IF(Kundendaten!E1752="","",Kundendaten!E1752))</f>
        <v/>
      </c>
      <c r="F1751" s="38" t="str">
        <f>IF(Kundendaten!C1752="","",IF(Kundendaten!F1752="","",Kundendaten!F1752))</f>
        <v/>
      </c>
      <c r="G1751" s="37" t="str">
        <f>IF(Kundendaten!C1752="","",IF(Kundendaten!G1752="","",Kundendaten!G1752))</f>
        <v/>
      </c>
      <c r="H1751" s="38" t="str">
        <f>IF(Kundendaten!C1752="","",IF(Kundendaten!H1752="","",Kundendaten!H1752))</f>
        <v/>
      </c>
      <c r="I1751" s="37" t="str">
        <f>IF(Kundendaten!C1752="","",IF(Kundendaten!I1752="","",IF(OR(UPPER(Kundendaten!I1752)="D",UPPER(Kundendaten!I1752)="DE",UPPER(Kundendaten!I1752)="DEU",UPPER(Kundendaten!I1752)="DEUTSCHLAND",UPPER(Kundendaten!I1752)="GERMANY",UPPER(Kundendaten!I1752)="GER"),"",IFERROR(UPPER(VLOOKUP(UPPER(Kundendaten!I1752),Laendercodes!$A:$B,2,FALSE())),UPPER(Kundendaten!I1752)))))</f>
        <v/>
      </c>
      <c r="J1751" s="59" t="str">
        <f>IF(Kundendaten!C1752="","",Einstellungen!$C$9-Kundendaten!J1752)</f>
        <v/>
      </c>
      <c r="K1751" s="37" t="str">
        <f>IF(Kundendaten!C1752="","",IF(J1751&lt;0,-1,IF(J1751&gt;Einstellungen!$C$11,0,IF(J1751&lt;=Einstellungen!$D$15,5,IF(J1751&lt;=Einstellungen!$D$16,4,IF(J1751&lt;=Einstellungen!$D$17,3,IF(J1751&lt;=Einstellungen!$D$18,2,1)))))))</f>
        <v/>
      </c>
      <c r="L1751" s="37" t="str">
        <f>IF(Kundendaten!C1752="","",IF(J1751&lt;0,-1,IF(J1751&gt;Einstellungen!$C$11,0,IF(Kundendaten!K1752&gt;=Einstellungen!$C$24,5,IF(Kundendaten!K1752&gt;=Einstellungen!$C$25,4,IF(Kundendaten!K1752&gt;=Einstellungen!$C$26,3,IF(Kundendaten!K1752&gt;=Einstellungen!$C$27,2,1)))))))</f>
        <v/>
      </c>
      <c r="M1751" s="37" t="str">
        <f>IF(Kundendaten!C1752="","",IF(J1751&lt;0,-1,IF(J1751&gt;Einstellungen!$C$11,0,IF(Kundendaten!L1752&gt;=Einstellungen!$C$32,5,IF(Kundendaten!L1752&gt;=Einstellungen!$C$33,4,IF(Kundendaten!L1752&gt;=Einstellungen!$C$34,3,IF(Kundendaten!L1752&gt;=Einstellungen!$C$35,2,1)))))))</f>
        <v/>
      </c>
      <c r="N1751" s="37" t="str">
        <f>IF(Kundendaten!C1752="","",IF(K1751=-1,"",IF(K1751=0,0,IF(SUM(Einstellungen!$G$15,Einstellungen!$G$24,Einstellungen!$G$32)&lt;&gt;100,"—",ROUND((K1751*Einstellungen!$G$15+L1751*Einstellungen!$G$24+M1751*Einstellungen!$G$32)/100,1)))))</f>
        <v/>
      </c>
      <c r="O1751" s="37" t="str">
        <f>IF(Kundendaten!C1752="","",IF(K1751=-1,"⚠ Datenfehler",IF(K1751=0,"Inaktiv",IF(SUM(Einstellungen!$G$15,Einstellungen!$G$24,Einstellungen!$G$32)&lt;&gt;100,"—",IF(N1751&gt;=4,"Champion",IF(N1751&gt;=3,"Entwicklung",IF(N1751&gt;=2,"Gefährdet","Abwanderung")))))))</f>
        <v/>
      </c>
    </row>
    <row r="1752" spans="2:15" ht="14.25" customHeight="1" x14ac:dyDescent="0.35">
      <c r="B1752" s="37" t="str">
        <f>IF(Kundendaten!C1753="","",Kundendaten!B1753)</f>
        <v/>
      </c>
      <c r="C1752" s="38" t="str">
        <f>IF(Kundendaten!C1753="","",IF(Kundendaten!C1753="","",Kundendaten!C1753))</f>
        <v/>
      </c>
      <c r="D1752" s="38" t="str">
        <f>IF(Kundendaten!C1753="","",IF(Kundendaten!D1753="","",Kundendaten!D1753))</f>
        <v/>
      </c>
      <c r="E1752" s="38" t="str">
        <f>IF(Kundendaten!C1753="","",IF(Kundendaten!E1753="","",Kundendaten!E1753))</f>
        <v/>
      </c>
      <c r="F1752" s="38" t="str">
        <f>IF(Kundendaten!C1753="","",IF(Kundendaten!F1753="","",Kundendaten!F1753))</f>
        <v/>
      </c>
      <c r="G1752" s="37" t="str">
        <f>IF(Kundendaten!C1753="","",IF(Kundendaten!G1753="","",Kundendaten!G1753))</f>
        <v/>
      </c>
      <c r="H1752" s="38" t="str">
        <f>IF(Kundendaten!C1753="","",IF(Kundendaten!H1753="","",Kundendaten!H1753))</f>
        <v/>
      </c>
      <c r="I1752" s="37" t="str">
        <f>IF(Kundendaten!C1753="","",IF(Kundendaten!I1753="","",IF(OR(UPPER(Kundendaten!I1753)="D",UPPER(Kundendaten!I1753)="DE",UPPER(Kundendaten!I1753)="DEU",UPPER(Kundendaten!I1753)="DEUTSCHLAND",UPPER(Kundendaten!I1753)="GERMANY",UPPER(Kundendaten!I1753)="GER"),"",IFERROR(UPPER(VLOOKUP(UPPER(Kundendaten!I1753),Laendercodes!$A:$B,2,FALSE())),UPPER(Kundendaten!I1753)))))</f>
        <v/>
      </c>
      <c r="J1752" s="59" t="str">
        <f>IF(Kundendaten!C1753="","",Einstellungen!$C$9-Kundendaten!J1753)</f>
        <v/>
      </c>
      <c r="K1752" s="37" t="str">
        <f>IF(Kundendaten!C1753="","",IF(J1752&lt;0,-1,IF(J1752&gt;Einstellungen!$C$11,0,IF(J1752&lt;=Einstellungen!$D$15,5,IF(J1752&lt;=Einstellungen!$D$16,4,IF(J1752&lt;=Einstellungen!$D$17,3,IF(J1752&lt;=Einstellungen!$D$18,2,1)))))))</f>
        <v/>
      </c>
      <c r="L1752" s="37" t="str">
        <f>IF(Kundendaten!C1753="","",IF(J1752&lt;0,-1,IF(J1752&gt;Einstellungen!$C$11,0,IF(Kundendaten!K1753&gt;=Einstellungen!$C$24,5,IF(Kundendaten!K1753&gt;=Einstellungen!$C$25,4,IF(Kundendaten!K1753&gt;=Einstellungen!$C$26,3,IF(Kundendaten!K1753&gt;=Einstellungen!$C$27,2,1)))))))</f>
        <v/>
      </c>
      <c r="M1752" s="37" t="str">
        <f>IF(Kundendaten!C1753="","",IF(J1752&lt;0,-1,IF(J1752&gt;Einstellungen!$C$11,0,IF(Kundendaten!L1753&gt;=Einstellungen!$C$32,5,IF(Kundendaten!L1753&gt;=Einstellungen!$C$33,4,IF(Kundendaten!L1753&gt;=Einstellungen!$C$34,3,IF(Kundendaten!L1753&gt;=Einstellungen!$C$35,2,1)))))))</f>
        <v/>
      </c>
      <c r="N1752" s="37" t="str">
        <f>IF(Kundendaten!C1753="","",IF(K1752=-1,"",IF(K1752=0,0,IF(SUM(Einstellungen!$G$15,Einstellungen!$G$24,Einstellungen!$G$32)&lt;&gt;100,"—",ROUND((K1752*Einstellungen!$G$15+L1752*Einstellungen!$G$24+M1752*Einstellungen!$G$32)/100,1)))))</f>
        <v/>
      </c>
      <c r="O1752" s="37" t="str">
        <f>IF(Kundendaten!C1753="","",IF(K1752=-1,"⚠ Datenfehler",IF(K1752=0,"Inaktiv",IF(SUM(Einstellungen!$G$15,Einstellungen!$G$24,Einstellungen!$G$32)&lt;&gt;100,"—",IF(N1752&gt;=4,"Champion",IF(N1752&gt;=3,"Entwicklung",IF(N1752&gt;=2,"Gefährdet","Abwanderung")))))))</f>
        <v/>
      </c>
    </row>
    <row r="1753" spans="2:15" ht="14.25" customHeight="1" x14ac:dyDescent="0.35">
      <c r="B1753" s="37" t="str">
        <f>IF(Kundendaten!C1754="","",Kundendaten!B1754)</f>
        <v/>
      </c>
      <c r="C1753" s="38" t="str">
        <f>IF(Kundendaten!C1754="","",IF(Kundendaten!C1754="","",Kundendaten!C1754))</f>
        <v/>
      </c>
      <c r="D1753" s="38" t="str">
        <f>IF(Kundendaten!C1754="","",IF(Kundendaten!D1754="","",Kundendaten!D1754))</f>
        <v/>
      </c>
      <c r="E1753" s="38" t="str">
        <f>IF(Kundendaten!C1754="","",IF(Kundendaten!E1754="","",Kundendaten!E1754))</f>
        <v/>
      </c>
      <c r="F1753" s="38" t="str">
        <f>IF(Kundendaten!C1754="","",IF(Kundendaten!F1754="","",Kundendaten!F1754))</f>
        <v/>
      </c>
      <c r="G1753" s="37" t="str">
        <f>IF(Kundendaten!C1754="","",IF(Kundendaten!G1754="","",Kundendaten!G1754))</f>
        <v/>
      </c>
      <c r="H1753" s="38" t="str">
        <f>IF(Kundendaten!C1754="","",IF(Kundendaten!H1754="","",Kundendaten!H1754))</f>
        <v/>
      </c>
      <c r="I1753" s="37" t="str">
        <f>IF(Kundendaten!C1754="","",IF(Kundendaten!I1754="","",IF(OR(UPPER(Kundendaten!I1754)="D",UPPER(Kundendaten!I1754)="DE",UPPER(Kundendaten!I1754)="DEU",UPPER(Kundendaten!I1754)="DEUTSCHLAND",UPPER(Kundendaten!I1754)="GERMANY",UPPER(Kundendaten!I1754)="GER"),"",IFERROR(UPPER(VLOOKUP(UPPER(Kundendaten!I1754),Laendercodes!$A:$B,2,FALSE())),UPPER(Kundendaten!I1754)))))</f>
        <v/>
      </c>
      <c r="J1753" s="59" t="str">
        <f>IF(Kundendaten!C1754="","",Einstellungen!$C$9-Kundendaten!J1754)</f>
        <v/>
      </c>
      <c r="K1753" s="37" t="str">
        <f>IF(Kundendaten!C1754="","",IF(J1753&lt;0,-1,IF(J1753&gt;Einstellungen!$C$11,0,IF(J1753&lt;=Einstellungen!$D$15,5,IF(J1753&lt;=Einstellungen!$D$16,4,IF(J1753&lt;=Einstellungen!$D$17,3,IF(J1753&lt;=Einstellungen!$D$18,2,1)))))))</f>
        <v/>
      </c>
      <c r="L1753" s="37" t="str">
        <f>IF(Kundendaten!C1754="","",IF(J1753&lt;0,-1,IF(J1753&gt;Einstellungen!$C$11,0,IF(Kundendaten!K1754&gt;=Einstellungen!$C$24,5,IF(Kundendaten!K1754&gt;=Einstellungen!$C$25,4,IF(Kundendaten!K1754&gt;=Einstellungen!$C$26,3,IF(Kundendaten!K1754&gt;=Einstellungen!$C$27,2,1)))))))</f>
        <v/>
      </c>
      <c r="M1753" s="37" t="str">
        <f>IF(Kundendaten!C1754="","",IF(J1753&lt;0,-1,IF(J1753&gt;Einstellungen!$C$11,0,IF(Kundendaten!L1754&gt;=Einstellungen!$C$32,5,IF(Kundendaten!L1754&gt;=Einstellungen!$C$33,4,IF(Kundendaten!L1754&gt;=Einstellungen!$C$34,3,IF(Kundendaten!L1754&gt;=Einstellungen!$C$35,2,1)))))))</f>
        <v/>
      </c>
      <c r="N1753" s="37" t="str">
        <f>IF(Kundendaten!C1754="","",IF(K1753=-1,"",IF(K1753=0,0,IF(SUM(Einstellungen!$G$15,Einstellungen!$G$24,Einstellungen!$G$32)&lt;&gt;100,"—",ROUND((K1753*Einstellungen!$G$15+L1753*Einstellungen!$G$24+M1753*Einstellungen!$G$32)/100,1)))))</f>
        <v/>
      </c>
      <c r="O1753" s="37" t="str">
        <f>IF(Kundendaten!C1754="","",IF(K1753=-1,"⚠ Datenfehler",IF(K1753=0,"Inaktiv",IF(SUM(Einstellungen!$G$15,Einstellungen!$G$24,Einstellungen!$G$32)&lt;&gt;100,"—",IF(N1753&gt;=4,"Champion",IF(N1753&gt;=3,"Entwicklung",IF(N1753&gt;=2,"Gefährdet","Abwanderung")))))))</f>
        <v/>
      </c>
    </row>
    <row r="1754" spans="2:15" ht="14.25" customHeight="1" x14ac:dyDescent="0.35">
      <c r="B1754" s="37" t="str">
        <f>IF(Kundendaten!C1755="","",Kundendaten!B1755)</f>
        <v/>
      </c>
      <c r="C1754" s="38" t="str">
        <f>IF(Kundendaten!C1755="","",IF(Kundendaten!C1755="","",Kundendaten!C1755))</f>
        <v/>
      </c>
      <c r="D1754" s="38" t="str">
        <f>IF(Kundendaten!C1755="","",IF(Kundendaten!D1755="","",Kundendaten!D1755))</f>
        <v/>
      </c>
      <c r="E1754" s="38" t="str">
        <f>IF(Kundendaten!C1755="","",IF(Kundendaten!E1755="","",Kundendaten!E1755))</f>
        <v/>
      </c>
      <c r="F1754" s="38" t="str">
        <f>IF(Kundendaten!C1755="","",IF(Kundendaten!F1755="","",Kundendaten!F1755))</f>
        <v/>
      </c>
      <c r="G1754" s="37" t="str">
        <f>IF(Kundendaten!C1755="","",IF(Kundendaten!G1755="","",Kundendaten!G1755))</f>
        <v/>
      </c>
      <c r="H1754" s="38" t="str">
        <f>IF(Kundendaten!C1755="","",IF(Kundendaten!H1755="","",Kundendaten!H1755))</f>
        <v/>
      </c>
      <c r="I1754" s="37" t="str">
        <f>IF(Kundendaten!C1755="","",IF(Kundendaten!I1755="","",IF(OR(UPPER(Kundendaten!I1755)="D",UPPER(Kundendaten!I1755)="DE",UPPER(Kundendaten!I1755)="DEU",UPPER(Kundendaten!I1755)="DEUTSCHLAND",UPPER(Kundendaten!I1755)="GERMANY",UPPER(Kundendaten!I1755)="GER"),"",IFERROR(UPPER(VLOOKUP(UPPER(Kundendaten!I1755),Laendercodes!$A:$B,2,FALSE())),UPPER(Kundendaten!I1755)))))</f>
        <v/>
      </c>
      <c r="J1754" s="59" t="str">
        <f>IF(Kundendaten!C1755="","",Einstellungen!$C$9-Kundendaten!J1755)</f>
        <v/>
      </c>
      <c r="K1754" s="37" t="str">
        <f>IF(Kundendaten!C1755="","",IF(J1754&lt;0,-1,IF(J1754&gt;Einstellungen!$C$11,0,IF(J1754&lt;=Einstellungen!$D$15,5,IF(J1754&lt;=Einstellungen!$D$16,4,IF(J1754&lt;=Einstellungen!$D$17,3,IF(J1754&lt;=Einstellungen!$D$18,2,1)))))))</f>
        <v/>
      </c>
      <c r="L1754" s="37" t="str">
        <f>IF(Kundendaten!C1755="","",IF(J1754&lt;0,-1,IF(J1754&gt;Einstellungen!$C$11,0,IF(Kundendaten!K1755&gt;=Einstellungen!$C$24,5,IF(Kundendaten!K1755&gt;=Einstellungen!$C$25,4,IF(Kundendaten!K1755&gt;=Einstellungen!$C$26,3,IF(Kundendaten!K1755&gt;=Einstellungen!$C$27,2,1)))))))</f>
        <v/>
      </c>
      <c r="M1754" s="37" t="str">
        <f>IF(Kundendaten!C1755="","",IF(J1754&lt;0,-1,IF(J1754&gt;Einstellungen!$C$11,0,IF(Kundendaten!L1755&gt;=Einstellungen!$C$32,5,IF(Kundendaten!L1755&gt;=Einstellungen!$C$33,4,IF(Kundendaten!L1755&gt;=Einstellungen!$C$34,3,IF(Kundendaten!L1755&gt;=Einstellungen!$C$35,2,1)))))))</f>
        <v/>
      </c>
      <c r="N1754" s="37" t="str">
        <f>IF(Kundendaten!C1755="","",IF(K1754=-1,"",IF(K1754=0,0,IF(SUM(Einstellungen!$G$15,Einstellungen!$G$24,Einstellungen!$G$32)&lt;&gt;100,"—",ROUND((K1754*Einstellungen!$G$15+L1754*Einstellungen!$G$24+M1754*Einstellungen!$G$32)/100,1)))))</f>
        <v/>
      </c>
      <c r="O1754" s="37" t="str">
        <f>IF(Kundendaten!C1755="","",IF(K1754=-1,"⚠ Datenfehler",IF(K1754=0,"Inaktiv",IF(SUM(Einstellungen!$G$15,Einstellungen!$G$24,Einstellungen!$G$32)&lt;&gt;100,"—",IF(N1754&gt;=4,"Champion",IF(N1754&gt;=3,"Entwicklung",IF(N1754&gt;=2,"Gefährdet","Abwanderung")))))))</f>
        <v/>
      </c>
    </row>
    <row r="1755" spans="2:15" ht="14.25" customHeight="1" x14ac:dyDescent="0.35">
      <c r="B1755" s="37" t="str">
        <f>IF(Kundendaten!C1756="","",Kundendaten!B1756)</f>
        <v/>
      </c>
      <c r="C1755" s="38" t="str">
        <f>IF(Kundendaten!C1756="","",IF(Kundendaten!C1756="","",Kundendaten!C1756))</f>
        <v/>
      </c>
      <c r="D1755" s="38" t="str">
        <f>IF(Kundendaten!C1756="","",IF(Kundendaten!D1756="","",Kundendaten!D1756))</f>
        <v/>
      </c>
      <c r="E1755" s="38" t="str">
        <f>IF(Kundendaten!C1756="","",IF(Kundendaten!E1756="","",Kundendaten!E1756))</f>
        <v/>
      </c>
      <c r="F1755" s="38" t="str">
        <f>IF(Kundendaten!C1756="","",IF(Kundendaten!F1756="","",Kundendaten!F1756))</f>
        <v/>
      </c>
      <c r="G1755" s="37" t="str">
        <f>IF(Kundendaten!C1756="","",IF(Kundendaten!G1756="","",Kundendaten!G1756))</f>
        <v/>
      </c>
      <c r="H1755" s="38" t="str">
        <f>IF(Kundendaten!C1756="","",IF(Kundendaten!H1756="","",Kundendaten!H1756))</f>
        <v/>
      </c>
      <c r="I1755" s="37" t="str">
        <f>IF(Kundendaten!C1756="","",IF(Kundendaten!I1756="","",IF(OR(UPPER(Kundendaten!I1756)="D",UPPER(Kundendaten!I1756)="DE",UPPER(Kundendaten!I1756)="DEU",UPPER(Kundendaten!I1756)="DEUTSCHLAND",UPPER(Kundendaten!I1756)="GERMANY",UPPER(Kundendaten!I1756)="GER"),"",IFERROR(UPPER(VLOOKUP(UPPER(Kundendaten!I1756),Laendercodes!$A:$B,2,FALSE())),UPPER(Kundendaten!I1756)))))</f>
        <v/>
      </c>
      <c r="J1755" s="59" t="str">
        <f>IF(Kundendaten!C1756="","",Einstellungen!$C$9-Kundendaten!J1756)</f>
        <v/>
      </c>
      <c r="K1755" s="37" t="str">
        <f>IF(Kundendaten!C1756="","",IF(J1755&lt;0,-1,IF(J1755&gt;Einstellungen!$C$11,0,IF(J1755&lt;=Einstellungen!$D$15,5,IF(J1755&lt;=Einstellungen!$D$16,4,IF(J1755&lt;=Einstellungen!$D$17,3,IF(J1755&lt;=Einstellungen!$D$18,2,1)))))))</f>
        <v/>
      </c>
      <c r="L1755" s="37" t="str">
        <f>IF(Kundendaten!C1756="","",IF(J1755&lt;0,-1,IF(J1755&gt;Einstellungen!$C$11,0,IF(Kundendaten!K1756&gt;=Einstellungen!$C$24,5,IF(Kundendaten!K1756&gt;=Einstellungen!$C$25,4,IF(Kundendaten!K1756&gt;=Einstellungen!$C$26,3,IF(Kundendaten!K1756&gt;=Einstellungen!$C$27,2,1)))))))</f>
        <v/>
      </c>
      <c r="M1755" s="37" t="str">
        <f>IF(Kundendaten!C1756="","",IF(J1755&lt;0,-1,IF(J1755&gt;Einstellungen!$C$11,0,IF(Kundendaten!L1756&gt;=Einstellungen!$C$32,5,IF(Kundendaten!L1756&gt;=Einstellungen!$C$33,4,IF(Kundendaten!L1756&gt;=Einstellungen!$C$34,3,IF(Kundendaten!L1756&gt;=Einstellungen!$C$35,2,1)))))))</f>
        <v/>
      </c>
      <c r="N1755" s="37" t="str">
        <f>IF(Kundendaten!C1756="","",IF(K1755=-1,"",IF(K1755=0,0,IF(SUM(Einstellungen!$G$15,Einstellungen!$G$24,Einstellungen!$G$32)&lt;&gt;100,"—",ROUND((K1755*Einstellungen!$G$15+L1755*Einstellungen!$G$24+M1755*Einstellungen!$G$32)/100,1)))))</f>
        <v/>
      </c>
      <c r="O1755" s="37" t="str">
        <f>IF(Kundendaten!C1756="","",IF(K1755=-1,"⚠ Datenfehler",IF(K1755=0,"Inaktiv",IF(SUM(Einstellungen!$G$15,Einstellungen!$G$24,Einstellungen!$G$32)&lt;&gt;100,"—",IF(N1755&gt;=4,"Champion",IF(N1755&gt;=3,"Entwicklung",IF(N1755&gt;=2,"Gefährdet","Abwanderung")))))))</f>
        <v/>
      </c>
    </row>
    <row r="1756" spans="2:15" ht="14.25" customHeight="1" x14ac:dyDescent="0.35">
      <c r="B1756" s="37" t="str">
        <f>IF(Kundendaten!C1757="","",Kundendaten!B1757)</f>
        <v/>
      </c>
      <c r="C1756" s="38" t="str">
        <f>IF(Kundendaten!C1757="","",IF(Kundendaten!C1757="","",Kundendaten!C1757))</f>
        <v/>
      </c>
      <c r="D1756" s="38" t="str">
        <f>IF(Kundendaten!C1757="","",IF(Kundendaten!D1757="","",Kundendaten!D1757))</f>
        <v/>
      </c>
      <c r="E1756" s="38" t="str">
        <f>IF(Kundendaten!C1757="","",IF(Kundendaten!E1757="","",Kundendaten!E1757))</f>
        <v/>
      </c>
      <c r="F1756" s="38" t="str">
        <f>IF(Kundendaten!C1757="","",IF(Kundendaten!F1757="","",Kundendaten!F1757))</f>
        <v/>
      </c>
      <c r="G1756" s="37" t="str">
        <f>IF(Kundendaten!C1757="","",IF(Kundendaten!G1757="","",Kundendaten!G1757))</f>
        <v/>
      </c>
      <c r="H1756" s="38" t="str">
        <f>IF(Kundendaten!C1757="","",IF(Kundendaten!H1757="","",Kundendaten!H1757))</f>
        <v/>
      </c>
      <c r="I1756" s="37" t="str">
        <f>IF(Kundendaten!C1757="","",IF(Kundendaten!I1757="","",IF(OR(UPPER(Kundendaten!I1757)="D",UPPER(Kundendaten!I1757)="DE",UPPER(Kundendaten!I1757)="DEU",UPPER(Kundendaten!I1757)="DEUTSCHLAND",UPPER(Kundendaten!I1757)="GERMANY",UPPER(Kundendaten!I1757)="GER"),"",IFERROR(UPPER(VLOOKUP(UPPER(Kundendaten!I1757),Laendercodes!$A:$B,2,FALSE())),UPPER(Kundendaten!I1757)))))</f>
        <v/>
      </c>
      <c r="J1756" s="59" t="str">
        <f>IF(Kundendaten!C1757="","",Einstellungen!$C$9-Kundendaten!J1757)</f>
        <v/>
      </c>
      <c r="K1756" s="37" t="str">
        <f>IF(Kundendaten!C1757="","",IF(J1756&lt;0,-1,IF(J1756&gt;Einstellungen!$C$11,0,IF(J1756&lt;=Einstellungen!$D$15,5,IF(J1756&lt;=Einstellungen!$D$16,4,IF(J1756&lt;=Einstellungen!$D$17,3,IF(J1756&lt;=Einstellungen!$D$18,2,1)))))))</f>
        <v/>
      </c>
      <c r="L1756" s="37" t="str">
        <f>IF(Kundendaten!C1757="","",IF(J1756&lt;0,-1,IF(J1756&gt;Einstellungen!$C$11,0,IF(Kundendaten!K1757&gt;=Einstellungen!$C$24,5,IF(Kundendaten!K1757&gt;=Einstellungen!$C$25,4,IF(Kundendaten!K1757&gt;=Einstellungen!$C$26,3,IF(Kundendaten!K1757&gt;=Einstellungen!$C$27,2,1)))))))</f>
        <v/>
      </c>
      <c r="M1756" s="37" t="str">
        <f>IF(Kundendaten!C1757="","",IF(J1756&lt;0,-1,IF(J1756&gt;Einstellungen!$C$11,0,IF(Kundendaten!L1757&gt;=Einstellungen!$C$32,5,IF(Kundendaten!L1757&gt;=Einstellungen!$C$33,4,IF(Kundendaten!L1757&gt;=Einstellungen!$C$34,3,IF(Kundendaten!L1757&gt;=Einstellungen!$C$35,2,1)))))))</f>
        <v/>
      </c>
      <c r="N1756" s="37" t="str">
        <f>IF(Kundendaten!C1757="","",IF(K1756=-1,"",IF(K1756=0,0,IF(SUM(Einstellungen!$G$15,Einstellungen!$G$24,Einstellungen!$G$32)&lt;&gt;100,"—",ROUND((K1756*Einstellungen!$G$15+L1756*Einstellungen!$G$24+M1756*Einstellungen!$G$32)/100,1)))))</f>
        <v/>
      </c>
      <c r="O1756" s="37" t="str">
        <f>IF(Kundendaten!C1757="","",IF(K1756=-1,"⚠ Datenfehler",IF(K1756=0,"Inaktiv",IF(SUM(Einstellungen!$G$15,Einstellungen!$G$24,Einstellungen!$G$32)&lt;&gt;100,"—",IF(N1756&gt;=4,"Champion",IF(N1756&gt;=3,"Entwicklung",IF(N1756&gt;=2,"Gefährdet","Abwanderung")))))))</f>
        <v/>
      </c>
    </row>
    <row r="1757" spans="2:15" ht="14.25" customHeight="1" x14ac:dyDescent="0.35">
      <c r="B1757" s="37" t="str">
        <f>IF(Kundendaten!C1758="","",Kundendaten!B1758)</f>
        <v/>
      </c>
      <c r="C1757" s="38" t="str">
        <f>IF(Kundendaten!C1758="","",IF(Kundendaten!C1758="","",Kundendaten!C1758))</f>
        <v/>
      </c>
      <c r="D1757" s="38" t="str">
        <f>IF(Kundendaten!C1758="","",IF(Kundendaten!D1758="","",Kundendaten!D1758))</f>
        <v/>
      </c>
      <c r="E1757" s="38" t="str">
        <f>IF(Kundendaten!C1758="","",IF(Kundendaten!E1758="","",Kundendaten!E1758))</f>
        <v/>
      </c>
      <c r="F1757" s="38" t="str">
        <f>IF(Kundendaten!C1758="","",IF(Kundendaten!F1758="","",Kundendaten!F1758))</f>
        <v/>
      </c>
      <c r="G1757" s="37" t="str">
        <f>IF(Kundendaten!C1758="","",IF(Kundendaten!G1758="","",Kundendaten!G1758))</f>
        <v/>
      </c>
      <c r="H1757" s="38" t="str">
        <f>IF(Kundendaten!C1758="","",IF(Kundendaten!H1758="","",Kundendaten!H1758))</f>
        <v/>
      </c>
      <c r="I1757" s="37" t="str">
        <f>IF(Kundendaten!C1758="","",IF(Kundendaten!I1758="","",IF(OR(UPPER(Kundendaten!I1758)="D",UPPER(Kundendaten!I1758)="DE",UPPER(Kundendaten!I1758)="DEU",UPPER(Kundendaten!I1758)="DEUTSCHLAND",UPPER(Kundendaten!I1758)="GERMANY",UPPER(Kundendaten!I1758)="GER"),"",IFERROR(UPPER(VLOOKUP(UPPER(Kundendaten!I1758),Laendercodes!$A:$B,2,FALSE())),UPPER(Kundendaten!I1758)))))</f>
        <v/>
      </c>
      <c r="J1757" s="59" t="str">
        <f>IF(Kundendaten!C1758="","",Einstellungen!$C$9-Kundendaten!J1758)</f>
        <v/>
      </c>
      <c r="K1757" s="37" t="str">
        <f>IF(Kundendaten!C1758="","",IF(J1757&lt;0,-1,IF(J1757&gt;Einstellungen!$C$11,0,IF(J1757&lt;=Einstellungen!$D$15,5,IF(J1757&lt;=Einstellungen!$D$16,4,IF(J1757&lt;=Einstellungen!$D$17,3,IF(J1757&lt;=Einstellungen!$D$18,2,1)))))))</f>
        <v/>
      </c>
      <c r="L1757" s="37" t="str">
        <f>IF(Kundendaten!C1758="","",IF(J1757&lt;0,-1,IF(J1757&gt;Einstellungen!$C$11,0,IF(Kundendaten!K1758&gt;=Einstellungen!$C$24,5,IF(Kundendaten!K1758&gt;=Einstellungen!$C$25,4,IF(Kundendaten!K1758&gt;=Einstellungen!$C$26,3,IF(Kundendaten!K1758&gt;=Einstellungen!$C$27,2,1)))))))</f>
        <v/>
      </c>
      <c r="M1757" s="37" t="str">
        <f>IF(Kundendaten!C1758="","",IF(J1757&lt;0,-1,IF(J1757&gt;Einstellungen!$C$11,0,IF(Kundendaten!L1758&gt;=Einstellungen!$C$32,5,IF(Kundendaten!L1758&gt;=Einstellungen!$C$33,4,IF(Kundendaten!L1758&gt;=Einstellungen!$C$34,3,IF(Kundendaten!L1758&gt;=Einstellungen!$C$35,2,1)))))))</f>
        <v/>
      </c>
      <c r="N1757" s="37" t="str">
        <f>IF(Kundendaten!C1758="","",IF(K1757=-1,"",IF(K1757=0,0,IF(SUM(Einstellungen!$G$15,Einstellungen!$G$24,Einstellungen!$G$32)&lt;&gt;100,"—",ROUND((K1757*Einstellungen!$G$15+L1757*Einstellungen!$G$24+M1757*Einstellungen!$G$32)/100,1)))))</f>
        <v/>
      </c>
      <c r="O1757" s="37" t="str">
        <f>IF(Kundendaten!C1758="","",IF(K1757=-1,"⚠ Datenfehler",IF(K1757=0,"Inaktiv",IF(SUM(Einstellungen!$G$15,Einstellungen!$G$24,Einstellungen!$G$32)&lt;&gt;100,"—",IF(N1757&gt;=4,"Champion",IF(N1757&gt;=3,"Entwicklung",IF(N1757&gt;=2,"Gefährdet","Abwanderung")))))))</f>
        <v/>
      </c>
    </row>
    <row r="1758" spans="2:15" ht="14.25" customHeight="1" x14ac:dyDescent="0.35">
      <c r="B1758" s="37" t="str">
        <f>IF(Kundendaten!C1759="","",Kundendaten!B1759)</f>
        <v/>
      </c>
      <c r="C1758" s="38" t="str">
        <f>IF(Kundendaten!C1759="","",IF(Kundendaten!C1759="","",Kundendaten!C1759))</f>
        <v/>
      </c>
      <c r="D1758" s="38" t="str">
        <f>IF(Kundendaten!C1759="","",IF(Kundendaten!D1759="","",Kundendaten!D1759))</f>
        <v/>
      </c>
      <c r="E1758" s="38" t="str">
        <f>IF(Kundendaten!C1759="","",IF(Kundendaten!E1759="","",Kundendaten!E1759))</f>
        <v/>
      </c>
      <c r="F1758" s="38" t="str">
        <f>IF(Kundendaten!C1759="","",IF(Kundendaten!F1759="","",Kundendaten!F1759))</f>
        <v/>
      </c>
      <c r="G1758" s="37" t="str">
        <f>IF(Kundendaten!C1759="","",IF(Kundendaten!G1759="","",Kundendaten!G1759))</f>
        <v/>
      </c>
      <c r="H1758" s="38" t="str">
        <f>IF(Kundendaten!C1759="","",IF(Kundendaten!H1759="","",Kundendaten!H1759))</f>
        <v/>
      </c>
      <c r="I1758" s="37" t="str">
        <f>IF(Kundendaten!C1759="","",IF(Kundendaten!I1759="","",IF(OR(UPPER(Kundendaten!I1759)="D",UPPER(Kundendaten!I1759)="DE",UPPER(Kundendaten!I1759)="DEU",UPPER(Kundendaten!I1759)="DEUTSCHLAND",UPPER(Kundendaten!I1759)="GERMANY",UPPER(Kundendaten!I1759)="GER"),"",IFERROR(UPPER(VLOOKUP(UPPER(Kundendaten!I1759),Laendercodes!$A:$B,2,FALSE())),UPPER(Kundendaten!I1759)))))</f>
        <v/>
      </c>
      <c r="J1758" s="59" t="str">
        <f>IF(Kundendaten!C1759="","",Einstellungen!$C$9-Kundendaten!J1759)</f>
        <v/>
      </c>
      <c r="K1758" s="37" t="str">
        <f>IF(Kundendaten!C1759="","",IF(J1758&lt;0,-1,IF(J1758&gt;Einstellungen!$C$11,0,IF(J1758&lt;=Einstellungen!$D$15,5,IF(J1758&lt;=Einstellungen!$D$16,4,IF(J1758&lt;=Einstellungen!$D$17,3,IF(J1758&lt;=Einstellungen!$D$18,2,1)))))))</f>
        <v/>
      </c>
      <c r="L1758" s="37" t="str">
        <f>IF(Kundendaten!C1759="","",IF(J1758&lt;0,-1,IF(J1758&gt;Einstellungen!$C$11,0,IF(Kundendaten!K1759&gt;=Einstellungen!$C$24,5,IF(Kundendaten!K1759&gt;=Einstellungen!$C$25,4,IF(Kundendaten!K1759&gt;=Einstellungen!$C$26,3,IF(Kundendaten!K1759&gt;=Einstellungen!$C$27,2,1)))))))</f>
        <v/>
      </c>
      <c r="M1758" s="37" t="str">
        <f>IF(Kundendaten!C1759="","",IF(J1758&lt;0,-1,IF(J1758&gt;Einstellungen!$C$11,0,IF(Kundendaten!L1759&gt;=Einstellungen!$C$32,5,IF(Kundendaten!L1759&gt;=Einstellungen!$C$33,4,IF(Kundendaten!L1759&gt;=Einstellungen!$C$34,3,IF(Kundendaten!L1759&gt;=Einstellungen!$C$35,2,1)))))))</f>
        <v/>
      </c>
      <c r="N1758" s="37" t="str">
        <f>IF(Kundendaten!C1759="","",IF(K1758=-1,"",IF(K1758=0,0,IF(SUM(Einstellungen!$G$15,Einstellungen!$G$24,Einstellungen!$G$32)&lt;&gt;100,"—",ROUND((K1758*Einstellungen!$G$15+L1758*Einstellungen!$G$24+M1758*Einstellungen!$G$32)/100,1)))))</f>
        <v/>
      </c>
      <c r="O1758" s="37" t="str">
        <f>IF(Kundendaten!C1759="","",IF(K1758=-1,"⚠ Datenfehler",IF(K1758=0,"Inaktiv",IF(SUM(Einstellungen!$G$15,Einstellungen!$G$24,Einstellungen!$G$32)&lt;&gt;100,"—",IF(N1758&gt;=4,"Champion",IF(N1758&gt;=3,"Entwicklung",IF(N1758&gt;=2,"Gefährdet","Abwanderung")))))))</f>
        <v/>
      </c>
    </row>
    <row r="1759" spans="2:15" ht="14.25" customHeight="1" x14ac:dyDescent="0.35">
      <c r="B1759" s="37" t="str">
        <f>IF(Kundendaten!C1760="","",Kundendaten!B1760)</f>
        <v/>
      </c>
      <c r="C1759" s="38" t="str">
        <f>IF(Kundendaten!C1760="","",IF(Kundendaten!C1760="","",Kundendaten!C1760))</f>
        <v/>
      </c>
      <c r="D1759" s="38" t="str">
        <f>IF(Kundendaten!C1760="","",IF(Kundendaten!D1760="","",Kundendaten!D1760))</f>
        <v/>
      </c>
      <c r="E1759" s="38" t="str">
        <f>IF(Kundendaten!C1760="","",IF(Kundendaten!E1760="","",Kundendaten!E1760))</f>
        <v/>
      </c>
      <c r="F1759" s="38" t="str">
        <f>IF(Kundendaten!C1760="","",IF(Kundendaten!F1760="","",Kundendaten!F1760))</f>
        <v/>
      </c>
      <c r="G1759" s="37" t="str">
        <f>IF(Kundendaten!C1760="","",IF(Kundendaten!G1760="","",Kundendaten!G1760))</f>
        <v/>
      </c>
      <c r="H1759" s="38" t="str">
        <f>IF(Kundendaten!C1760="","",IF(Kundendaten!H1760="","",Kundendaten!H1760))</f>
        <v/>
      </c>
      <c r="I1759" s="37" t="str">
        <f>IF(Kundendaten!C1760="","",IF(Kundendaten!I1760="","",IF(OR(UPPER(Kundendaten!I1760)="D",UPPER(Kundendaten!I1760)="DE",UPPER(Kundendaten!I1760)="DEU",UPPER(Kundendaten!I1760)="DEUTSCHLAND",UPPER(Kundendaten!I1760)="GERMANY",UPPER(Kundendaten!I1760)="GER"),"",IFERROR(UPPER(VLOOKUP(UPPER(Kundendaten!I1760),Laendercodes!$A:$B,2,FALSE())),UPPER(Kundendaten!I1760)))))</f>
        <v/>
      </c>
      <c r="J1759" s="59" t="str">
        <f>IF(Kundendaten!C1760="","",Einstellungen!$C$9-Kundendaten!J1760)</f>
        <v/>
      </c>
      <c r="K1759" s="37" t="str">
        <f>IF(Kundendaten!C1760="","",IF(J1759&lt;0,-1,IF(J1759&gt;Einstellungen!$C$11,0,IF(J1759&lt;=Einstellungen!$D$15,5,IF(J1759&lt;=Einstellungen!$D$16,4,IF(J1759&lt;=Einstellungen!$D$17,3,IF(J1759&lt;=Einstellungen!$D$18,2,1)))))))</f>
        <v/>
      </c>
      <c r="L1759" s="37" t="str">
        <f>IF(Kundendaten!C1760="","",IF(J1759&lt;0,-1,IF(J1759&gt;Einstellungen!$C$11,0,IF(Kundendaten!K1760&gt;=Einstellungen!$C$24,5,IF(Kundendaten!K1760&gt;=Einstellungen!$C$25,4,IF(Kundendaten!K1760&gt;=Einstellungen!$C$26,3,IF(Kundendaten!K1760&gt;=Einstellungen!$C$27,2,1)))))))</f>
        <v/>
      </c>
      <c r="M1759" s="37" t="str">
        <f>IF(Kundendaten!C1760="","",IF(J1759&lt;0,-1,IF(J1759&gt;Einstellungen!$C$11,0,IF(Kundendaten!L1760&gt;=Einstellungen!$C$32,5,IF(Kundendaten!L1760&gt;=Einstellungen!$C$33,4,IF(Kundendaten!L1760&gt;=Einstellungen!$C$34,3,IF(Kundendaten!L1760&gt;=Einstellungen!$C$35,2,1)))))))</f>
        <v/>
      </c>
      <c r="N1759" s="37" t="str">
        <f>IF(Kundendaten!C1760="","",IF(K1759=-1,"",IF(K1759=0,0,IF(SUM(Einstellungen!$G$15,Einstellungen!$G$24,Einstellungen!$G$32)&lt;&gt;100,"—",ROUND((K1759*Einstellungen!$G$15+L1759*Einstellungen!$G$24+M1759*Einstellungen!$G$32)/100,1)))))</f>
        <v/>
      </c>
      <c r="O1759" s="37" t="str">
        <f>IF(Kundendaten!C1760="","",IF(K1759=-1,"⚠ Datenfehler",IF(K1759=0,"Inaktiv",IF(SUM(Einstellungen!$G$15,Einstellungen!$G$24,Einstellungen!$G$32)&lt;&gt;100,"—",IF(N1759&gt;=4,"Champion",IF(N1759&gt;=3,"Entwicklung",IF(N1759&gt;=2,"Gefährdet","Abwanderung")))))))</f>
        <v/>
      </c>
    </row>
    <row r="1760" spans="2:15" ht="14.25" customHeight="1" x14ac:dyDescent="0.35">
      <c r="B1760" s="37" t="str">
        <f>IF(Kundendaten!C1761="","",Kundendaten!B1761)</f>
        <v/>
      </c>
      <c r="C1760" s="38" t="str">
        <f>IF(Kundendaten!C1761="","",IF(Kundendaten!C1761="","",Kundendaten!C1761))</f>
        <v/>
      </c>
      <c r="D1760" s="38" t="str">
        <f>IF(Kundendaten!C1761="","",IF(Kundendaten!D1761="","",Kundendaten!D1761))</f>
        <v/>
      </c>
      <c r="E1760" s="38" t="str">
        <f>IF(Kundendaten!C1761="","",IF(Kundendaten!E1761="","",Kundendaten!E1761))</f>
        <v/>
      </c>
      <c r="F1760" s="38" t="str">
        <f>IF(Kundendaten!C1761="","",IF(Kundendaten!F1761="","",Kundendaten!F1761))</f>
        <v/>
      </c>
      <c r="G1760" s="37" t="str">
        <f>IF(Kundendaten!C1761="","",IF(Kundendaten!G1761="","",Kundendaten!G1761))</f>
        <v/>
      </c>
      <c r="H1760" s="38" t="str">
        <f>IF(Kundendaten!C1761="","",IF(Kundendaten!H1761="","",Kundendaten!H1761))</f>
        <v/>
      </c>
      <c r="I1760" s="37" t="str">
        <f>IF(Kundendaten!C1761="","",IF(Kundendaten!I1761="","",IF(OR(UPPER(Kundendaten!I1761)="D",UPPER(Kundendaten!I1761)="DE",UPPER(Kundendaten!I1761)="DEU",UPPER(Kundendaten!I1761)="DEUTSCHLAND",UPPER(Kundendaten!I1761)="GERMANY",UPPER(Kundendaten!I1761)="GER"),"",IFERROR(UPPER(VLOOKUP(UPPER(Kundendaten!I1761),Laendercodes!$A:$B,2,FALSE())),UPPER(Kundendaten!I1761)))))</f>
        <v/>
      </c>
      <c r="J1760" s="59" t="str">
        <f>IF(Kundendaten!C1761="","",Einstellungen!$C$9-Kundendaten!J1761)</f>
        <v/>
      </c>
      <c r="K1760" s="37" t="str">
        <f>IF(Kundendaten!C1761="","",IF(J1760&lt;0,-1,IF(J1760&gt;Einstellungen!$C$11,0,IF(J1760&lt;=Einstellungen!$D$15,5,IF(J1760&lt;=Einstellungen!$D$16,4,IF(J1760&lt;=Einstellungen!$D$17,3,IF(J1760&lt;=Einstellungen!$D$18,2,1)))))))</f>
        <v/>
      </c>
      <c r="L1760" s="37" t="str">
        <f>IF(Kundendaten!C1761="","",IF(J1760&lt;0,-1,IF(J1760&gt;Einstellungen!$C$11,0,IF(Kundendaten!K1761&gt;=Einstellungen!$C$24,5,IF(Kundendaten!K1761&gt;=Einstellungen!$C$25,4,IF(Kundendaten!K1761&gt;=Einstellungen!$C$26,3,IF(Kundendaten!K1761&gt;=Einstellungen!$C$27,2,1)))))))</f>
        <v/>
      </c>
      <c r="M1760" s="37" t="str">
        <f>IF(Kundendaten!C1761="","",IF(J1760&lt;0,-1,IF(J1760&gt;Einstellungen!$C$11,0,IF(Kundendaten!L1761&gt;=Einstellungen!$C$32,5,IF(Kundendaten!L1761&gt;=Einstellungen!$C$33,4,IF(Kundendaten!L1761&gt;=Einstellungen!$C$34,3,IF(Kundendaten!L1761&gt;=Einstellungen!$C$35,2,1)))))))</f>
        <v/>
      </c>
      <c r="N1760" s="37" t="str">
        <f>IF(Kundendaten!C1761="","",IF(K1760=-1,"",IF(K1760=0,0,IF(SUM(Einstellungen!$G$15,Einstellungen!$G$24,Einstellungen!$G$32)&lt;&gt;100,"—",ROUND((K1760*Einstellungen!$G$15+L1760*Einstellungen!$G$24+M1760*Einstellungen!$G$32)/100,1)))))</f>
        <v/>
      </c>
      <c r="O1760" s="37" t="str">
        <f>IF(Kundendaten!C1761="","",IF(K1760=-1,"⚠ Datenfehler",IF(K1760=0,"Inaktiv",IF(SUM(Einstellungen!$G$15,Einstellungen!$G$24,Einstellungen!$G$32)&lt;&gt;100,"—",IF(N1760&gt;=4,"Champion",IF(N1760&gt;=3,"Entwicklung",IF(N1760&gt;=2,"Gefährdet","Abwanderung")))))))</f>
        <v/>
      </c>
    </row>
    <row r="1761" spans="2:15" ht="14.25" customHeight="1" x14ac:dyDescent="0.35">
      <c r="B1761" s="37" t="str">
        <f>IF(Kundendaten!C1762="","",Kundendaten!B1762)</f>
        <v/>
      </c>
      <c r="C1761" s="38" t="str">
        <f>IF(Kundendaten!C1762="","",IF(Kundendaten!C1762="","",Kundendaten!C1762))</f>
        <v/>
      </c>
      <c r="D1761" s="38" t="str">
        <f>IF(Kundendaten!C1762="","",IF(Kundendaten!D1762="","",Kundendaten!D1762))</f>
        <v/>
      </c>
      <c r="E1761" s="38" t="str">
        <f>IF(Kundendaten!C1762="","",IF(Kundendaten!E1762="","",Kundendaten!E1762))</f>
        <v/>
      </c>
      <c r="F1761" s="38" t="str">
        <f>IF(Kundendaten!C1762="","",IF(Kundendaten!F1762="","",Kundendaten!F1762))</f>
        <v/>
      </c>
      <c r="G1761" s="37" t="str">
        <f>IF(Kundendaten!C1762="","",IF(Kundendaten!G1762="","",Kundendaten!G1762))</f>
        <v/>
      </c>
      <c r="H1761" s="38" t="str">
        <f>IF(Kundendaten!C1762="","",IF(Kundendaten!H1762="","",Kundendaten!H1762))</f>
        <v/>
      </c>
      <c r="I1761" s="37" t="str">
        <f>IF(Kundendaten!C1762="","",IF(Kundendaten!I1762="","",IF(OR(UPPER(Kundendaten!I1762)="D",UPPER(Kundendaten!I1762)="DE",UPPER(Kundendaten!I1762)="DEU",UPPER(Kundendaten!I1762)="DEUTSCHLAND",UPPER(Kundendaten!I1762)="GERMANY",UPPER(Kundendaten!I1762)="GER"),"",IFERROR(UPPER(VLOOKUP(UPPER(Kundendaten!I1762),Laendercodes!$A:$B,2,FALSE())),UPPER(Kundendaten!I1762)))))</f>
        <v/>
      </c>
      <c r="J1761" s="59" t="str">
        <f>IF(Kundendaten!C1762="","",Einstellungen!$C$9-Kundendaten!J1762)</f>
        <v/>
      </c>
      <c r="K1761" s="37" t="str">
        <f>IF(Kundendaten!C1762="","",IF(J1761&lt;0,-1,IF(J1761&gt;Einstellungen!$C$11,0,IF(J1761&lt;=Einstellungen!$D$15,5,IF(J1761&lt;=Einstellungen!$D$16,4,IF(J1761&lt;=Einstellungen!$D$17,3,IF(J1761&lt;=Einstellungen!$D$18,2,1)))))))</f>
        <v/>
      </c>
      <c r="L1761" s="37" t="str">
        <f>IF(Kundendaten!C1762="","",IF(J1761&lt;0,-1,IF(J1761&gt;Einstellungen!$C$11,0,IF(Kundendaten!K1762&gt;=Einstellungen!$C$24,5,IF(Kundendaten!K1762&gt;=Einstellungen!$C$25,4,IF(Kundendaten!K1762&gt;=Einstellungen!$C$26,3,IF(Kundendaten!K1762&gt;=Einstellungen!$C$27,2,1)))))))</f>
        <v/>
      </c>
      <c r="M1761" s="37" t="str">
        <f>IF(Kundendaten!C1762="","",IF(J1761&lt;0,-1,IF(J1761&gt;Einstellungen!$C$11,0,IF(Kundendaten!L1762&gt;=Einstellungen!$C$32,5,IF(Kundendaten!L1762&gt;=Einstellungen!$C$33,4,IF(Kundendaten!L1762&gt;=Einstellungen!$C$34,3,IF(Kundendaten!L1762&gt;=Einstellungen!$C$35,2,1)))))))</f>
        <v/>
      </c>
      <c r="N1761" s="37" t="str">
        <f>IF(Kundendaten!C1762="","",IF(K1761=-1,"",IF(K1761=0,0,IF(SUM(Einstellungen!$G$15,Einstellungen!$G$24,Einstellungen!$G$32)&lt;&gt;100,"—",ROUND((K1761*Einstellungen!$G$15+L1761*Einstellungen!$G$24+M1761*Einstellungen!$G$32)/100,1)))))</f>
        <v/>
      </c>
      <c r="O1761" s="37" t="str">
        <f>IF(Kundendaten!C1762="","",IF(K1761=-1,"⚠ Datenfehler",IF(K1761=0,"Inaktiv",IF(SUM(Einstellungen!$G$15,Einstellungen!$G$24,Einstellungen!$G$32)&lt;&gt;100,"—",IF(N1761&gt;=4,"Champion",IF(N1761&gt;=3,"Entwicklung",IF(N1761&gt;=2,"Gefährdet","Abwanderung")))))))</f>
        <v/>
      </c>
    </row>
    <row r="1762" spans="2:15" ht="14.25" customHeight="1" x14ac:dyDescent="0.35">
      <c r="B1762" s="37" t="str">
        <f>IF(Kundendaten!C1763="","",Kundendaten!B1763)</f>
        <v/>
      </c>
      <c r="C1762" s="38" t="str">
        <f>IF(Kundendaten!C1763="","",IF(Kundendaten!C1763="","",Kundendaten!C1763))</f>
        <v/>
      </c>
      <c r="D1762" s="38" t="str">
        <f>IF(Kundendaten!C1763="","",IF(Kundendaten!D1763="","",Kundendaten!D1763))</f>
        <v/>
      </c>
      <c r="E1762" s="38" t="str">
        <f>IF(Kundendaten!C1763="","",IF(Kundendaten!E1763="","",Kundendaten!E1763))</f>
        <v/>
      </c>
      <c r="F1762" s="38" t="str">
        <f>IF(Kundendaten!C1763="","",IF(Kundendaten!F1763="","",Kundendaten!F1763))</f>
        <v/>
      </c>
      <c r="G1762" s="37" t="str">
        <f>IF(Kundendaten!C1763="","",IF(Kundendaten!G1763="","",Kundendaten!G1763))</f>
        <v/>
      </c>
      <c r="H1762" s="38" t="str">
        <f>IF(Kundendaten!C1763="","",IF(Kundendaten!H1763="","",Kundendaten!H1763))</f>
        <v/>
      </c>
      <c r="I1762" s="37" t="str">
        <f>IF(Kundendaten!C1763="","",IF(Kundendaten!I1763="","",IF(OR(UPPER(Kundendaten!I1763)="D",UPPER(Kundendaten!I1763)="DE",UPPER(Kundendaten!I1763)="DEU",UPPER(Kundendaten!I1763)="DEUTSCHLAND",UPPER(Kundendaten!I1763)="GERMANY",UPPER(Kundendaten!I1763)="GER"),"",IFERROR(UPPER(VLOOKUP(UPPER(Kundendaten!I1763),Laendercodes!$A:$B,2,FALSE())),UPPER(Kundendaten!I1763)))))</f>
        <v/>
      </c>
      <c r="J1762" s="59" t="str">
        <f>IF(Kundendaten!C1763="","",Einstellungen!$C$9-Kundendaten!J1763)</f>
        <v/>
      </c>
      <c r="K1762" s="37" t="str">
        <f>IF(Kundendaten!C1763="","",IF(J1762&lt;0,-1,IF(J1762&gt;Einstellungen!$C$11,0,IF(J1762&lt;=Einstellungen!$D$15,5,IF(J1762&lt;=Einstellungen!$D$16,4,IF(J1762&lt;=Einstellungen!$D$17,3,IF(J1762&lt;=Einstellungen!$D$18,2,1)))))))</f>
        <v/>
      </c>
      <c r="L1762" s="37" t="str">
        <f>IF(Kundendaten!C1763="","",IF(J1762&lt;0,-1,IF(J1762&gt;Einstellungen!$C$11,0,IF(Kundendaten!K1763&gt;=Einstellungen!$C$24,5,IF(Kundendaten!K1763&gt;=Einstellungen!$C$25,4,IF(Kundendaten!K1763&gt;=Einstellungen!$C$26,3,IF(Kundendaten!K1763&gt;=Einstellungen!$C$27,2,1)))))))</f>
        <v/>
      </c>
      <c r="M1762" s="37" t="str">
        <f>IF(Kundendaten!C1763="","",IF(J1762&lt;0,-1,IF(J1762&gt;Einstellungen!$C$11,0,IF(Kundendaten!L1763&gt;=Einstellungen!$C$32,5,IF(Kundendaten!L1763&gt;=Einstellungen!$C$33,4,IF(Kundendaten!L1763&gt;=Einstellungen!$C$34,3,IF(Kundendaten!L1763&gt;=Einstellungen!$C$35,2,1)))))))</f>
        <v/>
      </c>
      <c r="N1762" s="37" t="str">
        <f>IF(Kundendaten!C1763="","",IF(K1762=-1,"",IF(K1762=0,0,IF(SUM(Einstellungen!$G$15,Einstellungen!$G$24,Einstellungen!$G$32)&lt;&gt;100,"—",ROUND((K1762*Einstellungen!$G$15+L1762*Einstellungen!$G$24+M1762*Einstellungen!$G$32)/100,1)))))</f>
        <v/>
      </c>
      <c r="O1762" s="37" t="str">
        <f>IF(Kundendaten!C1763="","",IF(K1762=-1,"⚠ Datenfehler",IF(K1762=0,"Inaktiv",IF(SUM(Einstellungen!$G$15,Einstellungen!$G$24,Einstellungen!$G$32)&lt;&gt;100,"—",IF(N1762&gt;=4,"Champion",IF(N1762&gt;=3,"Entwicklung",IF(N1762&gt;=2,"Gefährdet","Abwanderung")))))))</f>
        <v/>
      </c>
    </row>
    <row r="1763" spans="2:15" ht="14.25" customHeight="1" x14ac:dyDescent="0.35">
      <c r="B1763" s="37" t="str">
        <f>IF(Kundendaten!C1764="","",Kundendaten!B1764)</f>
        <v/>
      </c>
      <c r="C1763" s="38" t="str">
        <f>IF(Kundendaten!C1764="","",IF(Kundendaten!C1764="","",Kundendaten!C1764))</f>
        <v/>
      </c>
      <c r="D1763" s="38" t="str">
        <f>IF(Kundendaten!C1764="","",IF(Kundendaten!D1764="","",Kundendaten!D1764))</f>
        <v/>
      </c>
      <c r="E1763" s="38" t="str">
        <f>IF(Kundendaten!C1764="","",IF(Kundendaten!E1764="","",Kundendaten!E1764))</f>
        <v/>
      </c>
      <c r="F1763" s="38" t="str">
        <f>IF(Kundendaten!C1764="","",IF(Kundendaten!F1764="","",Kundendaten!F1764))</f>
        <v/>
      </c>
      <c r="G1763" s="37" t="str">
        <f>IF(Kundendaten!C1764="","",IF(Kundendaten!G1764="","",Kundendaten!G1764))</f>
        <v/>
      </c>
      <c r="H1763" s="38" t="str">
        <f>IF(Kundendaten!C1764="","",IF(Kundendaten!H1764="","",Kundendaten!H1764))</f>
        <v/>
      </c>
      <c r="I1763" s="37" t="str">
        <f>IF(Kundendaten!C1764="","",IF(Kundendaten!I1764="","",IF(OR(UPPER(Kundendaten!I1764)="D",UPPER(Kundendaten!I1764)="DE",UPPER(Kundendaten!I1764)="DEU",UPPER(Kundendaten!I1764)="DEUTSCHLAND",UPPER(Kundendaten!I1764)="GERMANY",UPPER(Kundendaten!I1764)="GER"),"",IFERROR(UPPER(VLOOKUP(UPPER(Kundendaten!I1764),Laendercodes!$A:$B,2,FALSE())),UPPER(Kundendaten!I1764)))))</f>
        <v/>
      </c>
      <c r="J1763" s="59" t="str">
        <f>IF(Kundendaten!C1764="","",Einstellungen!$C$9-Kundendaten!J1764)</f>
        <v/>
      </c>
      <c r="K1763" s="37" t="str">
        <f>IF(Kundendaten!C1764="","",IF(J1763&lt;0,-1,IF(J1763&gt;Einstellungen!$C$11,0,IF(J1763&lt;=Einstellungen!$D$15,5,IF(J1763&lt;=Einstellungen!$D$16,4,IF(J1763&lt;=Einstellungen!$D$17,3,IF(J1763&lt;=Einstellungen!$D$18,2,1)))))))</f>
        <v/>
      </c>
      <c r="L1763" s="37" t="str">
        <f>IF(Kundendaten!C1764="","",IF(J1763&lt;0,-1,IF(J1763&gt;Einstellungen!$C$11,0,IF(Kundendaten!K1764&gt;=Einstellungen!$C$24,5,IF(Kundendaten!K1764&gt;=Einstellungen!$C$25,4,IF(Kundendaten!K1764&gt;=Einstellungen!$C$26,3,IF(Kundendaten!K1764&gt;=Einstellungen!$C$27,2,1)))))))</f>
        <v/>
      </c>
      <c r="M1763" s="37" t="str">
        <f>IF(Kundendaten!C1764="","",IF(J1763&lt;0,-1,IF(J1763&gt;Einstellungen!$C$11,0,IF(Kundendaten!L1764&gt;=Einstellungen!$C$32,5,IF(Kundendaten!L1764&gt;=Einstellungen!$C$33,4,IF(Kundendaten!L1764&gt;=Einstellungen!$C$34,3,IF(Kundendaten!L1764&gt;=Einstellungen!$C$35,2,1)))))))</f>
        <v/>
      </c>
      <c r="N1763" s="37" t="str">
        <f>IF(Kundendaten!C1764="","",IF(K1763=-1,"",IF(K1763=0,0,IF(SUM(Einstellungen!$G$15,Einstellungen!$G$24,Einstellungen!$G$32)&lt;&gt;100,"—",ROUND((K1763*Einstellungen!$G$15+L1763*Einstellungen!$G$24+M1763*Einstellungen!$G$32)/100,1)))))</f>
        <v/>
      </c>
      <c r="O1763" s="37" t="str">
        <f>IF(Kundendaten!C1764="","",IF(K1763=-1,"⚠ Datenfehler",IF(K1763=0,"Inaktiv",IF(SUM(Einstellungen!$G$15,Einstellungen!$G$24,Einstellungen!$G$32)&lt;&gt;100,"—",IF(N1763&gt;=4,"Champion",IF(N1763&gt;=3,"Entwicklung",IF(N1763&gt;=2,"Gefährdet","Abwanderung")))))))</f>
        <v/>
      </c>
    </row>
    <row r="1764" spans="2:15" ht="14.25" customHeight="1" x14ac:dyDescent="0.35">
      <c r="B1764" s="37" t="str">
        <f>IF(Kundendaten!C1765="","",Kundendaten!B1765)</f>
        <v/>
      </c>
      <c r="C1764" s="38" t="str">
        <f>IF(Kundendaten!C1765="","",IF(Kundendaten!C1765="","",Kundendaten!C1765))</f>
        <v/>
      </c>
      <c r="D1764" s="38" t="str">
        <f>IF(Kundendaten!C1765="","",IF(Kundendaten!D1765="","",Kundendaten!D1765))</f>
        <v/>
      </c>
      <c r="E1764" s="38" t="str">
        <f>IF(Kundendaten!C1765="","",IF(Kundendaten!E1765="","",Kundendaten!E1765))</f>
        <v/>
      </c>
      <c r="F1764" s="38" t="str">
        <f>IF(Kundendaten!C1765="","",IF(Kundendaten!F1765="","",Kundendaten!F1765))</f>
        <v/>
      </c>
      <c r="G1764" s="37" t="str">
        <f>IF(Kundendaten!C1765="","",IF(Kundendaten!G1765="","",Kundendaten!G1765))</f>
        <v/>
      </c>
      <c r="H1764" s="38" t="str">
        <f>IF(Kundendaten!C1765="","",IF(Kundendaten!H1765="","",Kundendaten!H1765))</f>
        <v/>
      </c>
      <c r="I1764" s="37" t="str">
        <f>IF(Kundendaten!C1765="","",IF(Kundendaten!I1765="","",IF(OR(UPPER(Kundendaten!I1765)="D",UPPER(Kundendaten!I1765)="DE",UPPER(Kundendaten!I1765)="DEU",UPPER(Kundendaten!I1765)="DEUTSCHLAND",UPPER(Kundendaten!I1765)="GERMANY",UPPER(Kundendaten!I1765)="GER"),"",IFERROR(UPPER(VLOOKUP(UPPER(Kundendaten!I1765),Laendercodes!$A:$B,2,FALSE())),UPPER(Kundendaten!I1765)))))</f>
        <v/>
      </c>
      <c r="J1764" s="59" t="str">
        <f>IF(Kundendaten!C1765="","",Einstellungen!$C$9-Kundendaten!J1765)</f>
        <v/>
      </c>
      <c r="K1764" s="37" t="str">
        <f>IF(Kundendaten!C1765="","",IF(J1764&lt;0,-1,IF(J1764&gt;Einstellungen!$C$11,0,IF(J1764&lt;=Einstellungen!$D$15,5,IF(J1764&lt;=Einstellungen!$D$16,4,IF(J1764&lt;=Einstellungen!$D$17,3,IF(J1764&lt;=Einstellungen!$D$18,2,1)))))))</f>
        <v/>
      </c>
      <c r="L1764" s="37" t="str">
        <f>IF(Kundendaten!C1765="","",IF(J1764&lt;0,-1,IF(J1764&gt;Einstellungen!$C$11,0,IF(Kundendaten!K1765&gt;=Einstellungen!$C$24,5,IF(Kundendaten!K1765&gt;=Einstellungen!$C$25,4,IF(Kundendaten!K1765&gt;=Einstellungen!$C$26,3,IF(Kundendaten!K1765&gt;=Einstellungen!$C$27,2,1)))))))</f>
        <v/>
      </c>
      <c r="M1764" s="37" t="str">
        <f>IF(Kundendaten!C1765="","",IF(J1764&lt;0,-1,IF(J1764&gt;Einstellungen!$C$11,0,IF(Kundendaten!L1765&gt;=Einstellungen!$C$32,5,IF(Kundendaten!L1765&gt;=Einstellungen!$C$33,4,IF(Kundendaten!L1765&gt;=Einstellungen!$C$34,3,IF(Kundendaten!L1765&gt;=Einstellungen!$C$35,2,1)))))))</f>
        <v/>
      </c>
      <c r="N1764" s="37" t="str">
        <f>IF(Kundendaten!C1765="","",IF(K1764=-1,"",IF(K1764=0,0,IF(SUM(Einstellungen!$G$15,Einstellungen!$G$24,Einstellungen!$G$32)&lt;&gt;100,"—",ROUND((K1764*Einstellungen!$G$15+L1764*Einstellungen!$G$24+M1764*Einstellungen!$G$32)/100,1)))))</f>
        <v/>
      </c>
      <c r="O1764" s="37" t="str">
        <f>IF(Kundendaten!C1765="","",IF(K1764=-1,"⚠ Datenfehler",IF(K1764=0,"Inaktiv",IF(SUM(Einstellungen!$G$15,Einstellungen!$G$24,Einstellungen!$G$32)&lt;&gt;100,"—",IF(N1764&gt;=4,"Champion",IF(N1764&gt;=3,"Entwicklung",IF(N1764&gt;=2,"Gefährdet","Abwanderung")))))))</f>
        <v/>
      </c>
    </row>
    <row r="1765" spans="2:15" ht="14.25" customHeight="1" x14ac:dyDescent="0.35">
      <c r="B1765" s="37" t="str">
        <f>IF(Kundendaten!C1766="","",Kundendaten!B1766)</f>
        <v/>
      </c>
      <c r="C1765" s="38" t="str">
        <f>IF(Kundendaten!C1766="","",IF(Kundendaten!C1766="","",Kundendaten!C1766))</f>
        <v/>
      </c>
      <c r="D1765" s="38" t="str">
        <f>IF(Kundendaten!C1766="","",IF(Kundendaten!D1766="","",Kundendaten!D1766))</f>
        <v/>
      </c>
      <c r="E1765" s="38" t="str">
        <f>IF(Kundendaten!C1766="","",IF(Kundendaten!E1766="","",Kundendaten!E1766))</f>
        <v/>
      </c>
      <c r="F1765" s="38" t="str">
        <f>IF(Kundendaten!C1766="","",IF(Kundendaten!F1766="","",Kundendaten!F1766))</f>
        <v/>
      </c>
      <c r="G1765" s="37" t="str">
        <f>IF(Kundendaten!C1766="","",IF(Kundendaten!G1766="","",Kundendaten!G1766))</f>
        <v/>
      </c>
      <c r="H1765" s="38" t="str">
        <f>IF(Kundendaten!C1766="","",IF(Kundendaten!H1766="","",Kundendaten!H1766))</f>
        <v/>
      </c>
      <c r="I1765" s="37" t="str">
        <f>IF(Kundendaten!C1766="","",IF(Kundendaten!I1766="","",IF(OR(UPPER(Kundendaten!I1766)="D",UPPER(Kundendaten!I1766)="DE",UPPER(Kundendaten!I1766)="DEU",UPPER(Kundendaten!I1766)="DEUTSCHLAND",UPPER(Kundendaten!I1766)="GERMANY",UPPER(Kundendaten!I1766)="GER"),"",IFERROR(UPPER(VLOOKUP(UPPER(Kundendaten!I1766),Laendercodes!$A:$B,2,FALSE())),UPPER(Kundendaten!I1766)))))</f>
        <v/>
      </c>
      <c r="J1765" s="59" t="str">
        <f>IF(Kundendaten!C1766="","",Einstellungen!$C$9-Kundendaten!J1766)</f>
        <v/>
      </c>
      <c r="K1765" s="37" t="str">
        <f>IF(Kundendaten!C1766="","",IF(J1765&lt;0,-1,IF(J1765&gt;Einstellungen!$C$11,0,IF(J1765&lt;=Einstellungen!$D$15,5,IF(J1765&lt;=Einstellungen!$D$16,4,IF(J1765&lt;=Einstellungen!$D$17,3,IF(J1765&lt;=Einstellungen!$D$18,2,1)))))))</f>
        <v/>
      </c>
      <c r="L1765" s="37" t="str">
        <f>IF(Kundendaten!C1766="","",IF(J1765&lt;0,-1,IF(J1765&gt;Einstellungen!$C$11,0,IF(Kundendaten!K1766&gt;=Einstellungen!$C$24,5,IF(Kundendaten!K1766&gt;=Einstellungen!$C$25,4,IF(Kundendaten!K1766&gt;=Einstellungen!$C$26,3,IF(Kundendaten!K1766&gt;=Einstellungen!$C$27,2,1)))))))</f>
        <v/>
      </c>
      <c r="M1765" s="37" t="str">
        <f>IF(Kundendaten!C1766="","",IF(J1765&lt;0,-1,IF(J1765&gt;Einstellungen!$C$11,0,IF(Kundendaten!L1766&gt;=Einstellungen!$C$32,5,IF(Kundendaten!L1766&gt;=Einstellungen!$C$33,4,IF(Kundendaten!L1766&gt;=Einstellungen!$C$34,3,IF(Kundendaten!L1766&gt;=Einstellungen!$C$35,2,1)))))))</f>
        <v/>
      </c>
      <c r="N1765" s="37" t="str">
        <f>IF(Kundendaten!C1766="","",IF(K1765=-1,"",IF(K1765=0,0,IF(SUM(Einstellungen!$G$15,Einstellungen!$G$24,Einstellungen!$G$32)&lt;&gt;100,"—",ROUND((K1765*Einstellungen!$G$15+L1765*Einstellungen!$G$24+M1765*Einstellungen!$G$32)/100,1)))))</f>
        <v/>
      </c>
      <c r="O1765" s="37" t="str">
        <f>IF(Kundendaten!C1766="","",IF(K1765=-1,"⚠ Datenfehler",IF(K1765=0,"Inaktiv",IF(SUM(Einstellungen!$G$15,Einstellungen!$G$24,Einstellungen!$G$32)&lt;&gt;100,"—",IF(N1765&gt;=4,"Champion",IF(N1765&gt;=3,"Entwicklung",IF(N1765&gt;=2,"Gefährdet","Abwanderung")))))))</f>
        <v/>
      </c>
    </row>
    <row r="1766" spans="2:15" ht="14.25" customHeight="1" x14ac:dyDescent="0.35">
      <c r="B1766" s="37" t="str">
        <f>IF(Kundendaten!C1767="","",Kundendaten!B1767)</f>
        <v/>
      </c>
      <c r="C1766" s="38" t="str">
        <f>IF(Kundendaten!C1767="","",IF(Kundendaten!C1767="","",Kundendaten!C1767))</f>
        <v/>
      </c>
      <c r="D1766" s="38" t="str">
        <f>IF(Kundendaten!C1767="","",IF(Kundendaten!D1767="","",Kundendaten!D1767))</f>
        <v/>
      </c>
      <c r="E1766" s="38" t="str">
        <f>IF(Kundendaten!C1767="","",IF(Kundendaten!E1767="","",Kundendaten!E1767))</f>
        <v/>
      </c>
      <c r="F1766" s="38" t="str">
        <f>IF(Kundendaten!C1767="","",IF(Kundendaten!F1767="","",Kundendaten!F1767))</f>
        <v/>
      </c>
      <c r="G1766" s="37" t="str">
        <f>IF(Kundendaten!C1767="","",IF(Kundendaten!G1767="","",Kundendaten!G1767))</f>
        <v/>
      </c>
      <c r="H1766" s="38" t="str">
        <f>IF(Kundendaten!C1767="","",IF(Kundendaten!H1767="","",Kundendaten!H1767))</f>
        <v/>
      </c>
      <c r="I1766" s="37" t="str">
        <f>IF(Kundendaten!C1767="","",IF(Kundendaten!I1767="","",IF(OR(UPPER(Kundendaten!I1767)="D",UPPER(Kundendaten!I1767)="DE",UPPER(Kundendaten!I1767)="DEU",UPPER(Kundendaten!I1767)="DEUTSCHLAND",UPPER(Kundendaten!I1767)="GERMANY",UPPER(Kundendaten!I1767)="GER"),"",IFERROR(UPPER(VLOOKUP(UPPER(Kundendaten!I1767),Laendercodes!$A:$B,2,FALSE())),UPPER(Kundendaten!I1767)))))</f>
        <v/>
      </c>
      <c r="J1766" s="59" t="str">
        <f>IF(Kundendaten!C1767="","",Einstellungen!$C$9-Kundendaten!J1767)</f>
        <v/>
      </c>
      <c r="K1766" s="37" t="str">
        <f>IF(Kundendaten!C1767="","",IF(J1766&lt;0,-1,IF(J1766&gt;Einstellungen!$C$11,0,IF(J1766&lt;=Einstellungen!$D$15,5,IF(J1766&lt;=Einstellungen!$D$16,4,IF(J1766&lt;=Einstellungen!$D$17,3,IF(J1766&lt;=Einstellungen!$D$18,2,1)))))))</f>
        <v/>
      </c>
      <c r="L1766" s="37" t="str">
        <f>IF(Kundendaten!C1767="","",IF(J1766&lt;0,-1,IF(J1766&gt;Einstellungen!$C$11,0,IF(Kundendaten!K1767&gt;=Einstellungen!$C$24,5,IF(Kundendaten!K1767&gt;=Einstellungen!$C$25,4,IF(Kundendaten!K1767&gt;=Einstellungen!$C$26,3,IF(Kundendaten!K1767&gt;=Einstellungen!$C$27,2,1)))))))</f>
        <v/>
      </c>
      <c r="M1766" s="37" t="str">
        <f>IF(Kundendaten!C1767="","",IF(J1766&lt;0,-1,IF(J1766&gt;Einstellungen!$C$11,0,IF(Kundendaten!L1767&gt;=Einstellungen!$C$32,5,IF(Kundendaten!L1767&gt;=Einstellungen!$C$33,4,IF(Kundendaten!L1767&gt;=Einstellungen!$C$34,3,IF(Kundendaten!L1767&gt;=Einstellungen!$C$35,2,1)))))))</f>
        <v/>
      </c>
      <c r="N1766" s="37" t="str">
        <f>IF(Kundendaten!C1767="","",IF(K1766=-1,"",IF(K1766=0,0,IF(SUM(Einstellungen!$G$15,Einstellungen!$G$24,Einstellungen!$G$32)&lt;&gt;100,"—",ROUND((K1766*Einstellungen!$G$15+L1766*Einstellungen!$G$24+M1766*Einstellungen!$G$32)/100,1)))))</f>
        <v/>
      </c>
      <c r="O1766" s="37" t="str">
        <f>IF(Kundendaten!C1767="","",IF(K1766=-1,"⚠ Datenfehler",IF(K1766=0,"Inaktiv",IF(SUM(Einstellungen!$G$15,Einstellungen!$G$24,Einstellungen!$G$32)&lt;&gt;100,"—",IF(N1766&gt;=4,"Champion",IF(N1766&gt;=3,"Entwicklung",IF(N1766&gt;=2,"Gefährdet","Abwanderung")))))))</f>
        <v/>
      </c>
    </row>
    <row r="1767" spans="2:15" ht="14.25" customHeight="1" x14ac:dyDescent="0.35">
      <c r="B1767" s="37" t="str">
        <f>IF(Kundendaten!C1768="","",Kundendaten!B1768)</f>
        <v/>
      </c>
      <c r="C1767" s="38" t="str">
        <f>IF(Kundendaten!C1768="","",IF(Kundendaten!C1768="","",Kundendaten!C1768))</f>
        <v/>
      </c>
      <c r="D1767" s="38" t="str">
        <f>IF(Kundendaten!C1768="","",IF(Kundendaten!D1768="","",Kundendaten!D1768))</f>
        <v/>
      </c>
      <c r="E1767" s="38" t="str">
        <f>IF(Kundendaten!C1768="","",IF(Kundendaten!E1768="","",Kundendaten!E1768))</f>
        <v/>
      </c>
      <c r="F1767" s="38" t="str">
        <f>IF(Kundendaten!C1768="","",IF(Kundendaten!F1768="","",Kundendaten!F1768))</f>
        <v/>
      </c>
      <c r="G1767" s="37" t="str">
        <f>IF(Kundendaten!C1768="","",IF(Kundendaten!G1768="","",Kundendaten!G1768))</f>
        <v/>
      </c>
      <c r="H1767" s="38" t="str">
        <f>IF(Kundendaten!C1768="","",IF(Kundendaten!H1768="","",Kundendaten!H1768))</f>
        <v/>
      </c>
      <c r="I1767" s="37" t="str">
        <f>IF(Kundendaten!C1768="","",IF(Kundendaten!I1768="","",IF(OR(UPPER(Kundendaten!I1768)="D",UPPER(Kundendaten!I1768)="DE",UPPER(Kundendaten!I1768)="DEU",UPPER(Kundendaten!I1768)="DEUTSCHLAND",UPPER(Kundendaten!I1768)="GERMANY",UPPER(Kundendaten!I1768)="GER"),"",IFERROR(UPPER(VLOOKUP(UPPER(Kundendaten!I1768),Laendercodes!$A:$B,2,FALSE())),UPPER(Kundendaten!I1768)))))</f>
        <v/>
      </c>
      <c r="J1767" s="59" t="str">
        <f>IF(Kundendaten!C1768="","",Einstellungen!$C$9-Kundendaten!J1768)</f>
        <v/>
      </c>
      <c r="K1767" s="37" t="str">
        <f>IF(Kundendaten!C1768="","",IF(J1767&lt;0,-1,IF(J1767&gt;Einstellungen!$C$11,0,IF(J1767&lt;=Einstellungen!$D$15,5,IF(J1767&lt;=Einstellungen!$D$16,4,IF(J1767&lt;=Einstellungen!$D$17,3,IF(J1767&lt;=Einstellungen!$D$18,2,1)))))))</f>
        <v/>
      </c>
      <c r="L1767" s="37" t="str">
        <f>IF(Kundendaten!C1768="","",IF(J1767&lt;0,-1,IF(J1767&gt;Einstellungen!$C$11,0,IF(Kundendaten!K1768&gt;=Einstellungen!$C$24,5,IF(Kundendaten!K1768&gt;=Einstellungen!$C$25,4,IF(Kundendaten!K1768&gt;=Einstellungen!$C$26,3,IF(Kundendaten!K1768&gt;=Einstellungen!$C$27,2,1)))))))</f>
        <v/>
      </c>
      <c r="M1767" s="37" t="str">
        <f>IF(Kundendaten!C1768="","",IF(J1767&lt;0,-1,IF(J1767&gt;Einstellungen!$C$11,0,IF(Kundendaten!L1768&gt;=Einstellungen!$C$32,5,IF(Kundendaten!L1768&gt;=Einstellungen!$C$33,4,IF(Kundendaten!L1768&gt;=Einstellungen!$C$34,3,IF(Kundendaten!L1768&gt;=Einstellungen!$C$35,2,1)))))))</f>
        <v/>
      </c>
      <c r="N1767" s="37" t="str">
        <f>IF(Kundendaten!C1768="","",IF(K1767=-1,"",IF(K1767=0,0,IF(SUM(Einstellungen!$G$15,Einstellungen!$G$24,Einstellungen!$G$32)&lt;&gt;100,"—",ROUND((K1767*Einstellungen!$G$15+L1767*Einstellungen!$G$24+M1767*Einstellungen!$G$32)/100,1)))))</f>
        <v/>
      </c>
      <c r="O1767" s="37" t="str">
        <f>IF(Kundendaten!C1768="","",IF(K1767=-1,"⚠ Datenfehler",IF(K1767=0,"Inaktiv",IF(SUM(Einstellungen!$G$15,Einstellungen!$G$24,Einstellungen!$G$32)&lt;&gt;100,"—",IF(N1767&gt;=4,"Champion",IF(N1767&gt;=3,"Entwicklung",IF(N1767&gt;=2,"Gefährdet","Abwanderung")))))))</f>
        <v/>
      </c>
    </row>
    <row r="1768" spans="2:15" ht="14.25" customHeight="1" x14ac:dyDescent="0.35">
      <c r="B1768" s="37" t="str">
        <f>IF(Kundendaten!C1769="","",Kundendaten!B1769)</f>
        <v/>
      </c>
      <c r="C1768" s="38" t="str">
        <f>IF(Kundendaten!C1769="","",IF(Kundendaten!C1769="","",Kundendaten!C1769))</f>
        <v/>
      </c>
      <c r="D1768" s="38" t="str">
        <f>IF(Kundendaten!C1769="","",IF(Kundendaten!D1769="","",Kundendaten!D1769))</f>
        <v/>
      </c>
      <c r="E1768" s="38" t="str">
        <f>IF(Kundendaten!C1769="","",IF(Kundendaten!E1769="","",Kundendaten!E1769))</f>
        <v/>
      </c>
      <c r="F1768" s="38" t="str">
        <f>IF(Kundendaten!C1769="","",IF(Kundendaten!F1769="","",Kundendaten!F1769))</f>
        <v/>
      </c>
      <c r="G1768" s="37" t="str">
        <f>IF(Kundendaten!C1769="","",IF(Kundendaten!G1769="","",Kundendaten!G1769))</f>
        <v/>
      </c>
      <c r="H1768" s="38" t="str">
        <f>IF(Kundendaten!C1769="","",IF(Kundendaten!H1769="","",Kundendaten!H1769))</f>
        <v/>
      </c>
      <c r="I1768" s="37" t="str">
        <f>IF(Kundendaten!C1769="","",IF(Kundendaten!I1769="","",IF(OR(UPPER(Kundendaten!I1769)="D",UPPER(Kundendaten!I1769)="DE",UPPER(Kundendaten!I1769)="DEU",UPPER(Kundendaten!I1769)="DEUTSCHLAND",UPPER(Kundendaten!I1769)="GERMANY",UPPER(Kundendaten!I1769)="GER"),"",IFERROR(UPPER(VLOOKUP(UPPER(Kundendaten!I1769),Laendercodes!$A:$B,2,FALSE())),UPPER(Kundendaten!I1769)))))</f>
        <v/>
      </c>
      <c r="J1768" s="59" t="str">
        <f>IF(Kundendaten!C1769="","",Einstellungen!$C$9-Kundendaten!J1769)</f>
        <v/>
      </c>
      <c r="K1768" s="37" t="str">
        <f>IF(Kundendaten!C1769="","",IF(J1768&lt;0,-1,IF(J1768&gt;Einstellungen!$C$11,0,IF(J1768&lt;=Einstellungen!$D$15,5,IF(J1768&lt;=Einstellungen!$D$16,4,IF(J1768&lt;=Einstellungen!$D$17,3,IF(J1768&lt;=Einstellungen!$D$18,2,1)))))))</f>
        <v/>
      </c>
      <c r="L1768" s="37" t="str">
        <f>IF(Kundendaten!C1769="","",IF(J1768&lt;0,-1,IF(J1768&gt;Einstellungen!$C$11,0,IF(Kundendaten!K1769&gt;=Einstellungen!$C$24,5,IF(Kundendaten!K1769&gt;=Einstellungen!$C$25,4,IF(Kundendaten!K1769&gt;=Einstellungen!$C$26,3,IF(Kundendaten!K1769&gt;=Einstellungen!$C$27,2,1)))))))</f>
        <v/>
      </c>
      <c r="M1768" s="37" t="str">
        <f>IF(Kundendaten!C1769="","",IF(J1768&lt;0,-1,IF(J1768&gt;Einstellungen!$C$11,0,IF(Kundendaten!L1769&gt;=Einstellungen!$C$32,5,IF(Kundendaten!L1769&gt;=Einstellungen!$C$33,4,IF(Kundendaten!L1769&gt;=Einstellungen!$C$34,3,IF(Kundendaten!L1769&gt;=Einstellungen!$C$35,2,1)))))))</f>
        <v/>
      </c>
      <c r="N1768" s="37" t="str">
        <f>IF(Kundendaten!C1769="","",IF(K1768=-1,"",IF(K1768=0,0,IF(SUM(Einstellungen!$G$15,Einstellungen!$G$24,Einstellungen!$G$32)&lt;&gt;100,"—",ROUND((K1768*Einstellungen!$G$15+L1768*Einstellungen!$G$24+M1768*Einstellungen!$G$32)/100,1)))))</f>
        <v/>
      </c>
      <c r="O1768" s="37" t="str">
        <f>IF(Kundendaten!C1769="","",IF(K1768=-1,"⚠ Datenfehler",IF(K1768=0,"Inaktiv",IF(SUM(Einstellungen!$G$15,Einstellungen!$G$24,Einstellungen!$G$32)&lt;&gt;100,"—",IF(N1768&gt;=4,"Champion",IF(N1768&gt;=3,"Entwicklung",IF(N1768&gt;=2,"Gefährdet","Abwanderung")))))))</f>
        <v/>
      </c>
    </row>
    <row r="1769" spans="2:15" ht="14.25" customHeight="1" x14ac:dyDescent="0.35">
      <c r="B1769" s="37" t="str">
        <f>IF(Kundendaten!C1770="","",Kundendaten!B1770)</f>
        <v/>
      </c>
      <c r="C1769" s="38" t="str">
        <f>IF(Kundendaten!C1770="","",IF(Kundendaten!C1770="","",Kundendaten!C1770))</f>
        <v/>
      </c>
      <c r="D1769" s="38" t="str">
        <f>IF(Kundendaten!C1770="","",IF(Kundendaten!D1770="","",Kundendaten!D1770))</f>
        <v/>
      </c>
      <c r="E1769" s="38" t="str">
        <f>IF(Kundendaten!C1770="","",IF(Kundendaten!E1770="","",Kundendaten!E1770))</f>
        <v/>
      </c>
      <c r="F1769" s="38" t="str">
        <f>IF(Kundendaten!C1770="","",IF(Kundendaten!F1770="","",Kundendaten!F1770))</f>
        <v/>
      </c>
      <c r="G1769" s="37" t="str">
        <f>IF(Kundendaten!C1770="","",IF(Kundendaten!G1770="","",Kundendaten!G1770))</f>
        <v/>
      </c>
      <c r="H1769" s="38" t="str">
        <f>IF(Kundendaten!C1770="","",IF(Kundendaten!H1770="","",Kundendaten!H1770))</f>
        <v/>
      </c>
      <c r="I1769" s="37" t="str">
        <f>IF(Kundendaten!C1770="","",IF(Kundendaten!I1770="","",IF(OR(UPPER(Kundendaten!I1770)="D",UPPER(Kundendaten!I1770)="DE",UPPER(Kundendaten!I1770)="DEU",UPPER(Kundendaten!I1770)="DEUTSCHLAND",UPPER(Kundendaten!I1770)="GERMANY",UPPER(Kundendaten!I1770)="GER"),"",IFERROR(UPPER(VLOOKUP(UPPER(Kundendaten!I1770),Laendercodes!$A:$B,2,FALSE())),UPPER(Kundendaten!I1770)))))</f>
        <v/>
      </c>
      <c r="J1769" s="59" t="str">
        <f>IF(Kundendaten!C1770="","",Einstellungen!$C$9-Kundendaten!J1770)</f>
        <v/>
      </c>
      <c r="K1769" s="37" t="str">
        <f>IF(Kundendaten!C1770="","",IF(J1769&lt;0,-1,IF(J1769&gt;Einstellungen!$C$11,0,IF(J1769&lt;=Einstellungen!$D$15,5,IF(J1769&lt;=Einstellungen!$D$16,4,IF(J1769&lt;=Einstellungen!$D$17,3,IF(J1769&lt;=Einstellungen!$D$18,2,1)))))))</f>
        <v/>
      </c>
      <c r="L1769" s="37" t="str">
        <f>IF(Kundendaten!C1770="","",IF(J1769&lt;0,-1,IF(J1769&gt;Einstellungen!$C$11,0,IF(Kundendaten!K1770&gt;=Einstellungen!$C$24,5,IF(Kundendaten!K1770&gt;=Einstellungen!$C$25,4,IF(Kundendaten!K1770&gt;=Einstellungen!$C$26,3,IF(Kundendaten!K1770&gt;=Einstellungen!$C$27,2,1)))))))</f>
        <v/>
      </c>
      <c r="M1769" s="37" t="str">
        <f>IF(Kundendaten!C1770="","",IF(J1769&lt;0,-1,IF(J1769&gt;Einstellungen!$C$11,0,IF(Kundendaten!L1770&gt;=Einstellungen!$C$32,5,IF(Kundendaten!L1770&gt;=Einstellungen!$C$33,4,IF(Kundendaten!L1770&gt;=Einstellungen!$C$34,3,IF(Kundendaten!L1770&gt;=Einstellungen!$C$35,2,1)))))))</f>
        <v/>
      </c>
      <c r="N1769" s="37" t="str">
        <f>IF(Kundendaten!C1770="","",IF(K1769=-1,"",IF(K1769=0,0,IF(SUM(Einstellungen!$G$15,Einstellungen!$G$24,Einstellungen!$G$32)&lt;&gt;100,"—",ROUND((K1769*Einstellungen!$G$15+L1769*Einstellungen!$G$24+M1769*Einstellungen!$G$32)/100,1)))))</f>
        <v/>
      </c>
      <c r="O1769" s="37" t="str">
        <f>IF(Kundendaten!C1770="","",IF(K1769=-1,"⚠ Datenfehler",IF(K1769=0,"Inaktiv",IF(SUM(Einstellungen!$G$15,Einstellungen!$G$24,Einstellungen!$G$32)&lt;&gt;100,"—",IF(N1769&gt;=4,"Champion",IF(N1769&gt;=3,"Entwicklung",IF(N1769&gt;=2,"Gefährdet","Abwanderung")))))))</f>
        <v/>
      </c>
    </row>
    <row r="1770" spans="2:15" ht="14.25" customHeight="1" x14ac:dyDescent="0.35">
      <c r="B1770" s="37" t="str">
        <f>IF(Kundendaten!C1771="","",Kundendaten!B1771)</f>
        <v/>
      </c>
      <c r="C1770" s="38" t="str">
        <f>IF(Kundendaten!C1771="","",IF(Kundendaten!C1771="","",Kundendaten!C1771))</f>
        <v/>
      </c>
      <c r="D1770" s="38" t="str">
        <f>IF(Kundendaten!C1771="","",IF(Kundendaten!D1771="","",Kundendaten!D1771))</f>
        <v/>
      </c>
      <c r="E1770" s="38" t="str">
        <f>IF(Kundendaten!C1771="","",IF(Kundendaten!E1771="","",Kundendaten!E1771))</f>
        <v/>
      </c>
      <c r="F1770" s="38" t="str">
        <f>IF(Kundendaten!C1771="","",IF(Kundendaten!F1771="","",Kundendaten!F1771))</f>
        <v/>
      </c>
      <c r="G1770" s="37" t="str">
        <f>IF(Kundendaten!C1771="","",IF(Kundendaten!G1771="","",Kundendaten!G1771))</f>
        <v/>
      </c>
      <c r="H1770" s="38" t="str">
        <f>IF(Kundendaten!C1771="","",IF(Kundendaten!H1771="","",Kundendaten!H1771))</f>
        <v/>
      </c>
      <c r="I1770" s="37" t="str">
        <f>IF(Kundendaten!C1771="","",IF(Kundendaten!I1771="","",IF(OR(UPPER(Kundendaten!I1771)="D",UPPER(Kundendaten!I1771)="DE",UPPER(Kundendaten!I1771)="DEU",UPPER(Kundendaten!I1771)="DEUTSCHLAND",UPPER(Kundendaten!I1771)="GERMANY",UPPER(Kundendaten!I1771)="GER"),"",IFERROR(UPPER(VLOOKUP(UPPER(Kundendaten!I1771),Laendercodes!$A:$B,2,FALSE())),UPPER(Kundendaten!I1771)))))</f>
        <v/>
      </c>
      <c r="J1770" s="59" t="str">
        <f>IF(Kundendaten!C1771="","",Einstellungen!$C$9-Kundendaten!J1771)</f>
        <v/>
      </c>
      <c r="K1770" s="37" t="str">
        <f>IF(Kundendaten!C1771="","",IF(J1770&lt;0,-1,IF(J1770&gt;Einstellungen!$C$11,0,IF(J1770&lt;=Einstellungen!$D$15,5,IF(J1770&lt;=Einstellungen!$D$16,4,IF(J1770&lt;=Einstellungen!$D$17,3,IF(J1770&lt;=Einstellungen!$D$18,2,1)))))))</f>
        <v/>
      </c>
      <c r="L1770" s="37" t="str">
        <f>IF(Kundendaten!C1771="","",IF(J1770&lt;0,-1,IF(J1770&gt;Einstellungen!$C$11,0,IF(Kundendaten!K1771&gt;=Einstellungen!$C$24,5,IF(Kundendaten!K1771&gt;=Einstellungen!$C$25,4,IF(Kundendaten!K1771&gt;=Einstellungen!$C$26,3,IF(Kundendaten!K1771&gt;=Einstellungen!$C$27,2,1)))))))</f>
        <v/>
      </c>
      <c r="M1770" s="37" t="str">
        <f>IF(Kundendaten!C1771="","",IF(J1770&lt;0,-1,IF(J1770&gt;Einstellungen!$C$11,0,IF(Kundendaten!L1771&gt;=Einstellungen!$C$32,5,IF(Kundendaten!L1771&gt;=Einstellungen!$C$33,4,IF(Kundendaten!L1771&gt;=Einstellungen!$C$34,3,IF(Kundendaten!L1771&gt;=Einstellungen!$C$35,2,1)))))))</f>
        <v/>
      </c>
      <c r="N1770" s="37" t="str">
        <f>IF(Kundendaten!C1771="","",IF(K1770=-1,"",IF(K1770=0,0,IF(SUM(Einstellungen!$G$15,Einstellungen!$G$24,Einstellungen!$G$32)&lt;&gt;100,"—",ROUND((K1770*Einstellungen!$G$15+L1770*Einstellungen!$G$24+M1770*Einstellungen!$G$32)/100,1)))))</f>
        <v/>
      </c>
      <c r="O1770" s="37" t="str">
        <f>IF(Kundendaten!C1771="","",IF(K1770=-1,"⚠ Datenfehler",IF(K1770=0,"Inaktiv",IF(SUM(Einstellungen!$G$15,Einstellungen!$G$24,Einstellungen!$G$32)&lt;&gt;100,"—",IF(N1770&gt;=4,"Champion",IF(N1770&gt;=3,"Entwicklung",IF(N1770&gt;=2,"Gefährdet","Abwanderung")))))))</f>
        <v/>
      </c>
    </row>
    <row r="1771" spans="2:15" ht="14.25" customHeight="1" x14ac:dyDescent="0.35">
      <c r="B1771" s="37" t="str">
        <f>IF(Kundendaten!C1772="","",Kundendaten!B1772)</f>
        <v/>
      </c>
      <c r="C1771" s="38" t="str">
        <f>IF(Kundendaten!C1772="","",IF(Kundendaten!C1772="","",Kundendaten!C1772))</f>
        <v/>
      </c>
      <c r="D1771" s="38" t="str">
        <f>IF(Kundendaten!C1772="","",IF(Kundendaten!D1772="","",Kundendaten!D1772))</f>
        <v/>
      </c>
      <c r="E1771" s="38" t="str">
        <f>IF(Kundendaten!C1772="","",IF(Kundendaten!E1772="","",Kundendaten!E1772))</f>
        <v/>
      </c>
      <c r="F1771" s="38" t="str">
        <f>IF(Kundendaten!C1772="","",IF(Kundendaten!F1772="","",Kundendaten!F1772))</f>
        <v/>
      </c>
      <c r="G1771" s="37" t="str">
        <f>IF(Kundendaten!C1772="","",IF(Kundendaten!G1772="","",Kundendaten!G1772))</f>
        <v/>
      </c>
      <c r="H1771" s="38" t="str">
        <f>IF(Kundendaten!C1772="","",IF(Kundendaten!H1772="","",Kundendaten!H1772))</f>
        <v/>
      </c>
      <c r="I1771" s="37" t="str">
        <f>IF(Kundendaten!C1772="","",IF(Kundendaten!I1772="","",IF(OR(UPPER(Kundendaten!I1772)="D",UPPER(Kundendaten!I1772)="DE",UPPER(Kundendaten!I1772)="DEU",UPPER(Kundendaten!I1772)="DEUTSCHLAND",UPPER(Kundendaten!I1772)="GERMANY",UPPER(Kundendaten!I1772)="GER"),"",IFERROR(UPPER(VLOOKUP(UPPER(Kundendaten!I1772),Laendercodes!$A:$B,2,FALSE())),UPPER(Kundendaten!I1772)))))</f>
        <v/>
      </c>
      <c r="J1771" s="59" t="str">
        <f>IF(Kundendaten!C1772="","",Einstellungen!$C$9-Kundendaten!J1772)</f>
        <v/>
      </c>
      <c r="K1771" s="37" t="str">
        <f>IF(Kundendaten!C1772="","",IF(J1771&lt;0,-1,IF(J1771&gt;Einstellungen!$C$11,0,IF(J1771&lt;=Einstellungen!$D$15,5,IF(J1771&lt;=Einstellungen!$D$16,4,IF(J1771&lt;=Einstellungen!$D$17,3,IF(J1771&lt;=Einstellungen!$D$18,2,1)))))))</f>
        <v/>
      </c>
      <c r="L1771" s="37" t="str">
        <f>IF(Kundendaten!C1772="","",IF(J1771&lt;0,-1,IF(J1771&gt;Einstellungen!$C$11,0,IF(Kundendaten!K1772&gt;=Einstellungen!$C$24,5,IF(Kundendaten!K1772&gt;=Einstellungen!$C$25,4,IF(Kundendaten!K1772&gt;=Einstellungen!$C$26,3,IF(Kundendaten!K1772&gt;=Einstellungen!$C$27,2,1)))))))</f>
        <v/>
      </c>
      <c r="M1771" s="37" t="str">
        <f>IF(Kundendaten!C1772="","",IF(J1771&lt;0,-1,IF(J1771&gt;Einstellungen!$C$11,0,IF(Kundendaten!L1772&gt;=Einstellungen!$C$32,5,IF(Kundendaten!L1772&gt;=Einstellungen!$C$33,4,IF(Kundendaten!L1772&gt;=Einstellungen!$C$34,3,IF(Kundendaten!L1772&gt;=Einstellungen!$C$35,2,1)))))))</f>
        <v/>
      </c>
      <c r="N1771" s="37" t="str">
        <f>IF(Kundendaten!C1772="","",IF(K1771=-1,"",IF(K1771=0,0,IF(SUM(Einstellungen!$G$15,Einstellungen!$G$24,Einstellungen!$G$32)&lt;&gt;100,"—",ROUND((K1771*Einstellungen!$G$15+L1771*Einstellungen!$G$24+M1771*Einstellungen!$G$32)/100,1)))))</f>
        <v/>
      </c>
      <c r="O1771" s="37" t="str">
        <f>IF(Kundendaten!C1772="","",IF(K1771=-1,"⚠ Datenfehler",IF(K1771=0,"Inaktiv",IF(SUM(Einstellungen!$G$15,Einstellungen!$G$24,Einstellungen!$G$32)&lt;&gt;100,"—",IF(N1771&gt;=4,"Champion",IF(N1771&gt;=3,"Entwicklung",IF(N1771&gt;=2,"Gefährdet","Abwanderung")))))))</f>
        <v/>
      </c>
    </row>
    <row r="1772" spans="2:15" ht="14.25" customHeight="1" x14ac:dyDescent="0.35">
      <c r="B1772" s="37" t="str">
        <f>IF(Kundendaten!C1773="","",Kundendaten!B1773)</f>
        <v/>
      </c>
      <c r="C1772" s="38" t="str">
        <f>IF(Kundendaten!C1773="","",IF(Kundendaten!C1773="","",Kundendaten!C1773))</f>
        <v/>
      </c>
      <c r="D1772" s="38" t="str">
        <f>IF(Kundendaten!C1773="","",IF(Kundendaten!D1773="","",Kundendaten!D1773))</f>
        <v/>
      </c>
      <c r="E1772" s="38" t="str">
        <f>IF(Kundendaten!C1773="","",IF(Kundendaten!E1773="","",Kundendaten!E1773))</f>
        <v/>
      </c>
      <c r="F1772" s="38" t="str">
        <f>IF(Kundendaten!C1773="","",IF(Kundendaten!F1773="","",Kundendaten!F1773))</f>
        <v/>
      </c>
      <c r="G1772" s="37" t="str">
        <f>IF(Kundendaten!C1773="","",IF(Kundendaten!G1773="","",Kundendaten!G1773))</f>
        <v/>
      </c>
      <c r="H1772" s="38" t="str">
        <f>IF(Kundendaten!C1773="","",IF(Kundendaten!H1773="","",Kundendaten!H1773))</f>
        <v/>
      </c>
      <c r="I1772" s="37" t="str">
        <f>IF(Kundendaten!C1773="","",IF(Kundendaten!I1773="","",IF(OR(UPPER(Kundendaten!I1773)="D",UPPER(Kundendaten!I1773)="DE",UPPER(Kundendaten!I1773)="DEU",UPPER(Kundendaten!I1773)="DEUTSCHLAND",UPPER(Kundendaten!I1773)="GERMANY",UPPER(Kundendaten!I1773)="GER"),"",IFERROR(UPPER(VLOOKUP(UPPER(Kundendaten!I1773),Laendercodes!$A:$B,2,FALSE())),UPPER(Kundendaten!I1773)))))</f>
        <v/>
      </c>
      <c r="J1772" s="59" t="str">
        <f>IF(Kundendaten!C1773="","",Einstellungen!$C$9-Kundendaten!J1773)</f>
        <v/>
      </c>
      <c r="K1772" s="37" t="str">
        <f>IF(Kundendaten!C1773="","",IF(J1772&lt;0,-1,IF(J1772&gt;Einstellungen!$C$11,0,IF(J1772&lt;=Einstellungen!$D$15,5,IF(J1772&lt;=Einstellungen!$D$16,4,IF(J1772&lt;=Einstellungen!$D$17,3,IF(J1772&lt;=Einstellungen!$D$18,2,1)))))))</f>
        <v/>
      </c>
      <c r="L1772" s="37" t="str">
        <f>IF(Kundendaten!C1773="","",IF(J1772&lt;0,-1,IF(J1772&gt;Einstellungen!$C$11,0,IF(Kundendaten!K1773&gt;=Einstellungen!$C$24,5,IF(Kundendaten!K1773&gt;=Einstellungen!$C$25,4,IF(Kundendaten!K1773&gt;=Einstellungen!$C$26,3,IF(Kundendaten!K1773&gt;=Einstellungen!$C$27,2,1)))))))</f>
        <v/>
      </c>
      <c r="M1772" s="37" t="str">
        <f>IF(Kundendaten!C1773="","",IF(J1772&lt;0,-1,IF(J1772&gt;Einstellungen!$C$11,0,IF(Kundendaten!L1773&gt;=Einstellungen!$C$32,5,IF(Kundendaten!L1773&gt;=Einstellungen!$C$33,4,IF(Kundendaten!L1773&gt;=Einstellungen!$C$34,3,IF(Kundendaten!L1773&gt;=Einstellungen!$C$35,2,1)))))))</f>
        <v/>
      </c>
      <c r="N1772" s="37" t="str">
        <f>IF(Kundendaten!C1773="","",IF(K1772=-1,"",IF(K1772=0,0,IF(SUM(Einstellungen!$G$15,Einstellungen!$G$24,Einstellungen!$G$32)&lt;&gt;100,"—",ROUND((K1772*Einstellungen!$G$15+L1772*Einstellungen!$G$24+M1772*Einstellungen!$G$32)/100,1)))))</f>
        <v/>
      </c>
      <c r="O1772" s="37" t="str">
        <f>IF(Kundendaten!C1773="","",IF(K1772=-1,"⚠ Datenfehler",IF(K1772=0,"Inaktiv",IF(SUM(Einstellungen!$G$15,Einstellungen!$G$24,Einstellungen!$G$32)&lt;&gt;100,"—",IF(N1772&gt;=4,"Champion",IF(N1772&gt;=3,"Entwicklung",IF(N1772&gt;=2,"Gefährdet","Abwanderung")))))))</f>
        <v/>
      </c>
    </row>
    <row r="1773" spans="2:15" ht="14.25" customHeight="1" x14ac:dyDescent="0.35">
      <c r="B1773" s="37" t="str">
        <f>IF(Kundendaten!C1774="","",Kundendaten!B1774)</f>
        <v/>
      </c>
      <c r="C1773" s="38" t="str">
        <f>IF(Kundendaten!C1774="","",IF(Kundendaten!C1774="","",Kundendaten!C1774))</f>
        <v/>
      </c>
      <c r="D1773" s="38" t="str">
        <f>IF(Kundendaten!C1774="","",IF(Kundendaten!D1774="","",Kundendaten!D1774))</f>
        <v/>
      </c>
      <c r="E1773" s="38" t="str">
        <f>IF(Kundendaten!C1774="","",IF(Kundendaten!E1774="","",Kundendaten!E1774))</f>
        <v/>
      </c>
      <c r="F1773" s="38" t="str">
        <f>IF(Kundendaten!C1774="","",IF(Kundendaten!F1774="","",Kundendaten!F1774))</f>
        <v/>
      </c>
      <c r="G1773" s="37" t="str">
        <f>IF(Kundendaten!C1774="","",IF(Kundendaten!G1774="","",Kundendaten!G1774))</f>
        <v/>
      </c>
      <c r="H1773" s="38" t="str">
        <f>IF(Kundendaten!C1774="","",IF(Kundendaten!H1774="","",Kundendaten!H1774))</f>
        <v/>
      </c>
      <c r="I1773" s="37" t="str">
        <f>IF(Kundendaten!C1774="","",IF(Kundendaten!I1774="","",IF(OR(UPPER(Kundendaten!I1774)="D",UPPER(Kundendaten!I1774)="DE",UPPER(Kundendaten!I1774)="DEU",UPPER(Kundendaten!I1774)="DEUTSCHLAND",UPPER(Kundendaten!I1774)="GERMANY",UPPER(Kundendaten!I1774)="GER"),"",IFERROR(UPPER(VLOOKUP(UPPER(Kundendaten!I1774),Laendercodes!$A:$B,2,FALSE())),UPPER(Kundendaten!I1774)))))</f>
        <v/>
      </c>
      <c r="J1773" s="59" t="str">
        <f>IF(Kundendaten!C1774="","",Einstellungen!$C$9-Kundendaten!J1774)</f>
        <v/>
      </c>
      <c r="K1773" s="37" t="str">
        <f>IF(Kundendaten!C1774="","",IF(J1773&lt;0,-1,IF(J1773&gt;Einstellungen!$C$11,0,IF(J1773&lt;=Einstellungen!$D$15,5,IF(J1773&lt;=Einstellungen!$D$16,4,IF(J1773&lt;=Einstellungen!$D$17,3,IF(J1773&lt;=Einstellungen!$D$18,2,1)))))))</f>
        <v/>
      </c>
      <c r="L1773" s="37" t="str">
        <f>IF(Kundendaten!C1774="","",IF(J1773&lt;0,-1,IF(J1773&gt;Einstellungen!$C$11,0,IF(Kundendaten!K1774&gt;=Einstellungen!$C$24,5,IF(Kundendaten!K1774&gt;=Einstellungen!$C$25,4,IF(Kundendaten!K1774&gt;=Einstellungen!$C$26,3,IF(Kundendaten!K1774&gt;=Einstellungen!$C$27,2,1)))))))</f>
        <v/>
      </c>
      <c r="M1773" s="37" t="str">
        <f>IF(Kundendaten!C1774="","",IF(J1773&lt;0,-1,IF(J1773&gt;Einstellungen!$C$11,0,IF(Kundendaten!L1774&gt;=Einstellungen!$C$32,5,IF(Kundendaten!L1774&gt;=Einstellungen!$C$33,4,IF(Kundendaten!L1774&gt;=Einstellungen!$C$34,3,IF(Kundendaten!L1774&gt;=Einstellungen!$C$35,2,1)))))))</f>
        <v/>
      </c>
      <c r="N1773" s="37" t="str">
        <f>IF(Kundendaten!C1774="","",IF(K1773=-1,"",IF(K1773=0,0,IF(SUM(Einstellungen!$G$15,Einstellungen!$G$24,Einstellungen!$G$32)&lt;&gt;100,"—",ROUND((K1773*Einstellungen!$G$15+L1773*Einstellungen!$G$24+M1773*Einstellungen!$G$32)/100,1)))))</f>
        <v/>
      </c>
      <c r="O1773" s="37" t="str">
        <f>IF(Kundendaten!C1774="","",IF(K1773=-1,"⚠ Datenfehler",IF(K1773=0,"Inaktiv",IF(SUM(Einstellungen!$G$15,Einstellungen!$G$24,Einstellungen!$G$32)&lt;&gt;100,"—",IF(N1773&gt;=4,"Champion",IF(N1773&gt;=3,"Entwicklung",IF(N1773&gt;=2,"Gefährdet","Abwanderung")))))))</f>
        <v/>
      </c>
    </row>
    <row r="1774" spans="2:15" ht="14.25" customHeight="1" x14ac:dyDescent="0.35">
      <c r="B1774" s="37" t="str">
        <f>IF(Kundendaten!C1775="","",Kundendaten!B1775)</f>
        <v/>
      </c>
      <c r="C1774" s="38" t="str">
        <f>IF(Kundendaten!C1775="","",IF(Kundendaten!C1775="","",Kundendaten!C1775))</f>
        <v/>
      </c>
      <c r="D1774" s="38" t="str">
        <f>IF(Kundendaten!C1775="","",IF(Kundendaten!D1775="","",Kundendaten!D1775))</f>
        <v/>
      </c>
      <c r="E1774" s="38" t="str">
        <f>IF(Kundendaten!C1775="","",IF(Kundendaten!E1775="","",Kundendaten!E1775))</f>
        <v/>
      </c>
      <c r="F1774" s="38" t="str">
        <f>IF(Kundendaten!C1775="","",IF(Kundendaten!F1775="","",Kundendaten!F1775))</f>
        <v/>
      </c>
      <c r="G1774" s="37" t="str">
        <f>IF(Kundendaten!C1775="","",IF(Kundendaten!G1775="","",Kundendaten!G1775))</f>
        <v/>
      </c>
      <c r="H1774" s="38" t="str">
        <f>IF(Kundendaten!C1775="","",IF(Kundendaten!H1775="","",Kundendaten!H1775))</f>
        <v/>
      </c>
      <c r="I1774" s="37" t="str">
        <f>IF(Kundendaten!C1775="","",IF(Kundendaten!I1775="","",IF(OR(UPPER(Kundendaten!I1775)="D",UPPER(Kundendaten!I1775)="DE",UPPER(Kundendaten!I1775)="DEU",UPPER(Kundendaten!I1775)="DEUTSCHLAND",UPPER(Kundendaten!I1775)="GERMANY",UPPER(Kundendaten!I1775)="GER"),"",IFERROR(UPPER(VLOOKUP(UPPER(Kundendaten!I1775),Laendercodes!$A:$B,2,FALSE())),UPPER(Kundendaten!I1775)))))</f>
        <v/>
      </c>
      <c r="J1774" s="59" t="str">
        <f>IF(Kundendaten!C1775="","",Einstellungen!$C$9-Kundendaten!J1775)</f>
        <v/>
      </c>
      <c r="K1774" s="37" t="str">
        <f>IF(Kundendaten!C1775="","",IF(J1774&lt;0,-1,IF(J1774&gt;Einstellungen!$C$11,0,IF(J1774&lt;=Einstellungen!$D$15,5,IF(J1774&lt;=Einstellungen!$D$16,4,IF(J1774&lt;=Einstellungen!$D$17,3,IF(J1774&lt;=Einstellungen!$D$18,2,1)))))))</f>
        <v/>
      </c>
      <c r="L1774" s="37" t="str">
        <f>IF(Kundendaten!C1775="","",IF(J1774&lt;0,-1,IF(J1774&gt;Einstellungen!$C$11,0,IF(Kundendaten!K1775&gt;=Einstellungen!$C$24,5,IF(Kundendaten!K1775&gt;=Einstellungen!$C$25,4,IF(Kundendaten!K1775&gt;=Einstellungen!$C$26,3,IF(Kundendaten!K1775&gt;=Einstellungen!$C$27,2,1)))))))</f>
        <v/>
      </c>
      <c r="M1774" s="37" t="str">
        <f>IF(Kundendaten!C1775="","",IF(J1774&lt;0,-1,IF(J1774&gt;Einstellungen!$C$11,0,IF(Kundendaten!L1775&gt;=Einstellungen!$C$32,5,IF(Kundendaten!L1775&gt;=Einstellungen!$C$33,4,IF(Kundendaten!L1775&gt;=Einstellungen!$C$34,3,IF(Kundendaten!L1775&gt;=Einstellungen!$C$35,2,1)))))))</f>
        <v/>
      </c>
      <c r="N1774" s="37" t="str">
        <f>IF(Kundendaten!C1775="","",IF(K1774=-1,"",IF(K1774=0,0,IF(SUM(Einstellungen!$G$15,Einstellungen!$G$24,Einstellungen!$G$32)&lt;&gt;100,"—",ROUND((K1774*Einstellungen!$G$15+L1774*Einstellungen!$G$24+M1774*Einstellungen!$G$32)/100,1)))))</f>
        <v/>
      </c>
      <c r="O1774" s="37" t="str">
        <f>IF(Kundendaten!C1775="","",IF(K1774=-1,"⚠ Datenfehler",IF(K1774=0,"Inaktiv",IF(SUM(Einstellungen!$G$15,Einstellungen!$G$24,Einstellungen!$G$32)&lt;&gt;100,"—",IF(N1774&gt;=4,"Champion",IF(N1774&gt;=3,"Entwicklung",IF(N1774&gt;=2,"Gefährdet","Abwanderung")))))))</f>
        <v/>
      </c>
    </row>
    <row r="1775" spans="2:15" ht="14.25" customHeight="1" x14ac:dyDescent="0.35">
      <c r="B1775" s="37" t="str">
        <f>IF(Kundendaten!C1776="","",Kundendaten!B1776)</f>
        <v/>
      </c>
      <c r="C1775" s="38" t="str">
        <f>IF(Kundendaten!C1776="","",IF(Kundendaten!C1776="","",Kundendaten!C1776))</f>
        <v/>
      </c>
      <c r="D1775" s="38" t="str">
        <f>IF(Kundendaten!C1776="","",IF(Kundendaten!D1776="","",Kundendaten!D1776))</f>
        <v/>
      </c>
      <c r="E1775" s="38" t="str">
        <f>IF(Kundendaten!C1776="","",IF(Kundendaten!E1776="","",Kundendaten!E1776))</f>
        <v/>
      </c>
      <c r="F1775" s="38" t="str">
        <f>IF(Kundendaten!C1776="","",IF(Kundendaten!F1776="","",Kundendaten!F1776))</f>
        <v/>
      </c>
      <c r="G1775" s="37" t="str">
        <f>IF(Kundendaten!C1776="","",IF(Kundendaten!G1776="","",Kundendaten!G1776))</f>
        <v/>
      </c>
      <c r="H1775" s="38" t="str">
        <f>IF(Kundendaten!C1776="","",IF(Kundendaten!H1776="","",Kundendaten!H1776))</f>
        <v/>
      </c>
      <c r="I1775" s="37" t="str">
        <f>IF(Kundendaten!C1776="","",IF(Kundendaten!I1776="","",IF(OR(UPPER(Kundendaten!I1776)="D",UPPER(Kundendaten!I1776)="DE",UPPER(Kundendaten!I1776)="DEU",UPPER(Kundendaten!I1776)="DEUTSCHLAND",UPPER(Kundendaten!I1776)="GERMANY",UPPER(Kundendaten!I1776)="GER"),"",IFERROR(UPPER(VLOOKUP(UPPER(Kundendaten!I1776),Laendercodes!$A:$B,2,FALSE())),UPPER(Kundendaten!I1776)))))</f>
        <v/>
      </c>
      <c r="J1775" s="59" t="str">
        <f>IF(Kundendaten!C1776="","",Einstellungen!$C$9-Kundendaten!J1776)</f>
        <v/>
      </c>
      <c r="K1775" s="37" t="str">
        <f>IF(Kundendaten!C1776="","",IF(J1775&lt;0,-1,IF(J1775&gt;Einstellungen!$C$11,0,IF(J1775&lt;=Einstellungen!$D$15,5,IF(J1775&lt;=Einstellungen!$D$16,4,IF(J1775&lt;=Einstellungen!$D$17,3,IF(J1775&lt;=Einstellungen!$D$18,2,1)))))))</f>
        <v/>
      </c>
      <c r="L1775" s="37" t="str">
        <f>IF(Kundendaten!C1776="","",IF(J1775&lt;0,-1,IF(J1775&gt;Einstellungen!$C$11,0,IF(Kundendaten!K1776&gt;=Einstellungen!$C$24,5,IF(Kundendaten!K1776&gt;=Einstellungen!$C$25,4,IF(Kundendaten!K1776&gt;=Einstellungen!$C$26,3,IF(Kundendaten!K1776&gt;=Einstellungen!$C$27,2,1)))))))</f>
        <v/>
      </c>
      <c r="M1775" s="37" t="str">
        <f>IF(Kundendaten!C1776="","",IF(J1775&lt;0,-1,IF(J1775&gt;Einstellungen!$C$11,0,IF(Kundendaten!L1776&gt;=Einstellungen!$C$32,5,IF(Kundendaten!L1776&gt;=Einstellungen!$C$33,4,IF(Kundendaten!L1776&gt;=Einstellungen!$C$34,3,IF(Kundendaten!L1776&gt;=Einstellungen!$C$35,2,1)))))))</f>
        <v/>
      </c>
      <c r="N1775" s="37" t="str">
        <f>IF(Kundendaten!C1776="","",IF(K1775=-1,"",IF(K1775=0,0,IF(SUM(Einstellungen!$G$15,Einstellungen!$G$24,Einstellungen!$G$32)&lt;&gt;100,"—",ROUND((K1775*Einstellungen!$G$15+L1775*Einstellungen!$G$24+M1775*Einstellungen!$G$32)/100,1)))))</f>
        <v/>
      </c>
      <c r="O1775" s="37" t="str">
        <f>IF(Kundendaten!C1776="","",IF(K1775=-1,"⚠ Datenfehler",IF(K1775=0,"Inaktiv",IF(SUM(Einstellungen!$G$15,Einstellungen!$G$24,Einstellungen!$G$32)&lt;&gt;100,"—",IF(N1775&gt;=4,"Champion",IF(N1775&gt;=3,"Entwicklung",IF(N1775&gt;=2,"Gefährdet","Abwanderung")))))))</f>
        <v/>
      </c>
    </row>
    <row r="1776" spans="2:15" ht="14.25" customHeight="1" x14ac:dyDescent="0.35">
      <c r="B1776" s="37" t="str">
        <f>IF(Kundendaten!C1777="","",Kundendaten!B1777)</f>
        <v/>
      </c>
      <c r="C1776" s="38" t="str">
        <f>IF(Kundendaten!C1777="","",IF(Kundendaten!C1777="","",Kundendaten!C1777))</f>
        <v/>
      </c>
      <c r="D1776" s="38" t="str">
        <f>IF(Kundendaten!C1777="","",IF(Kundendaten!D1777="","",Kundendaten!D1777))</f>
        <v/>
      </c>
      <c r="E1776" s="38" t="str">
        <f>IF(Kundendaten!C1777="","",IF(Kundendaten!E1777="","",Kundendaten!E1777))</f>
        <v/>
      </c>
      <c r="F1776" s="38" t="str">
        <f>IF(Kundendaten!C1777="","",IF(Kundendaten!F1777="","",Kundendaten!F1777))</f>
        <v/>
      </c>
      <c r="G1776" s="37" t="str">
        <f>IF(Kundendaten!C1777="","",IF(Kundendaten!G1777="","",Kundendaten!G1777))</f>
        <v/>
      </c>
      <c r="H1776" s="38" t="str">
        <f>IF(Kundendaten!C1777="","",IF(Kundendaten!H1777="","",Kundendaten!H1777))</f>
        <v/>
      </c>
      <c r="I1776" s="37" t="str">
        <f>IF(Kundendaten!C1777="","",IF(Kundendaten!I1777="","",IF(OR(UPPER(Kundendaten!I1777)="D",UPPER(Kundendaten!I1777)="DE",UPPER(Kundendaten!I1777)="DEU",UPPER(Kundendaten!I1777)="DEUTSCHLAND",UPPER(Kundendaten!I1777)="GERMANY",UPPER(Kundendaten!I1777)="GER"),"",IFERROR(UPPER(VLOOKUP(UPPER(Kundendaten!I1777),Laendercodes!$A:$B,2,FALSE())),UPPER(Kundendaten!I1777)))))</f>
        <v/>
      </c>
      <c r="J1776" s="59" t="str">
        <f>IF(Kundendaten!C1777="","",Einstellungen!$C$9-Kundendaten!J1777)</f>
        <v/>
      </c>
      <c r="K1776" s="37" t="str">
        <f>IF(Kundendaten!C1777="","",IF(J1776&lt;0,-1,IF(J1776&gt;Einstellungen!$C$11,0,IF(J1776&lt;=Einstellungen!$D$15,5,IF(J1776&lt;=Einstellungen!$D$16,4,IF(J1776&lt;=Einstellungen!$D$17,3,IF(J1776&lt;=Einstellungen!$D$18,2,1)))))))</f>
        <v/>
      </c>
      <c r="L1776" s="37" t="str">
        <f>IF(Kundendaten!C1777="","",IF(J1776&lt;0,-1,IF(J1776&gt;Einstellungen!$C$11,0,IF(Kundendaten!K1777&gt;=Einstellungen!$C$24,5,IF(Kundendaten!K1777&gt;=Einstellungen!$C$25,4,IF(Kundendaten!K1777&gt;=Einstellungen!$C$26,3,IF(Kundendaten!K1777&gt;=Einstellungen!$C$27,2,1)))))))</f>
        <v/>
      </c>
      <c r="M1776" s="37" t="str">
        <f>IF(Kundendaten!C1777="","",IF(J1776&lt;0,-1,IF(J1776&gt;Einstellungen!$C$11,0,IF(Kundendaten!L1777&gt;=Einstellungen!$C$32,5,IF(Kundendaten!L1777&gt;=Einstellungen!$C$33,4,IF(Kundendaten!L1777&gt;=Einstellungen!$C$34,3,IF(Kundendaten!L1777&gt;=Einstellungen!$C$35,2,1)))))))</f>
        <v/>
      </c>
      <c r="N1776" s="37" t="str">
        <f>IF(Kundendaten!C1777="","",IF(K1776=-1,"",IF(K1776=0,0,IF(SUM(Einstellungen!$G$15,Einstellungen!$G$24,Einstellungen!$G$32)&lt;&gt;100,"—",ROUND((K1776*Einstellungen!$G$15+L1776*Einstellungen!$G$24+M1776*Einstellungen!$G$32)/100,1)))))</f>
        <v/>
      </c>
      <c r="O1776" s="37" t="str">
        <f>IF(Kundendaten!C1777="","",IF(K1776=-1,"⚠ Datenfehler",IF(K1776=0,"Inaktiv",IF(SUM(Einstellungen!$G$15,Einstellungen!$G$24,Einstellungen!$G$32)&lt;&gt;100,"—",IF(N1776&gt;=4,"Champion",IF(N1776&gt;=3,"Entwicklung",IF(N1776&gt;=2,"Gefährdet","Abwanderung")))))))</f>
        <v/>
      </c>
    </row>
    <row r="1777" spans="2:15" ht="14.25" customHeight="1" x14ac:dyDescent="0.35">
      <c r="B1777" s="37" t="str">
        <f>IF(Kundendaten!C1778="","",Kundendaten!B1778)</f>
        <v/>
      </c>
      <c r="C1777" s="38" t="str">
        <f>IF(Kundendaten!C1778="","",IF(Kundendaten!C1778="","",Kundendaten!C1778))</f>
        <v/>
      </c>
      <c r="D1777" s="38" t="str">
        <f>IF(Kundendaten!C1778="","",IF(Kundendaten!D1778="","",Kundendaten!D1778))</f>
        <v/>
      </c>
      <c r="E1777" s="38" t="str">
        <f>IF(Kundendaten!C1778="","",IF(Kundendaten!E1778="","",Kundendaten!E1778))</f>
        <v/>
      </c>
      <c r="F1777" s="38" t="str">
        <f>IF(Kundendaten!C1778="","",IF(Kundendaten!F1778="","",Kundendaten!F1778))</f>
        <v/>
      </c>
      <c r="G1777" s="37" t="str">
        <f>IF(Kundendaten!C1778="","",IF(Kundendaten!G1778="","",Kundendaten!G1778))</f>
        <v/>
      </c>
      <c r="H1777" s="38" t="str">
        <f>IF(Kundendaten!C1778="","",IF(Kundendaten!H1778="","",Kundendaten!H1778))</f>
        <v/>
      </c>
      <c r="I1777" s="37" t="str">
        <f>IF(Kundendaten!C1778="","",IF(Kundendaten!I1778="","",IF(OR(UPPER(Kundendaten!I1778)="D",UPPER(Kundendaten!I1778)="DE",UPPER(Kundendaten!I1778)="DEU",UPPER(Kundendaten!I1778)="DEUTSCHLAND",UPPER(Kundendaten!I1778)="GERMANY",UPPER(Kundendaten!I1778)="GER"),"",IFERROR(UPPER(VLOOKUP(UPPER(Kundendaten!I1778),Laendercodes!$A:$B,2,FALSE())),UPPER(Kundendaten!I1778)))))</f>
        <v/>
      </c>
      <c r="J1777" s="59" t="str">
        <f>IF(Kundendaten!C1778="","",Einstellungen!$C$9-Kundendaten!J1778)</f>
        <v/>
      </c>
      <c r="K1777" s="37" t="str">
        <f>IF(Kundendaten!C1778="","",IF(J1777&lt;0,-1,IF(J1777&gt;Einstellungen!$C$11,0,IF(J1777&lt;=Einstellungen!$D$15,5,IF(J1777&lt;=Einstellungen!$D$16,4,IF(J1777&lt;=Einstellungen!$D$17,3,IF(J1777&lt;=Einstellungen!$D$18,2,1)))))))</f>
        <v/>
      </c>
      <c r="L1777" s="37" t="str">
        <f>IF(Kundendaten!C1778="","",IF(J1777&lt;0,-1,IF(J1777&gt;Einstellungen!$C$11,0,IF(Kundendaten!K1778&gt;=Einstellungen!$C$24,5,IF(Kundendaten!K1778&gt;=Einstellungen!$C$25,4,IF(Kundendaten!K1778&gt;=Einstellungen!$C$26,3,IF(Kundendaten!K1778&gt;=Einstellungen!$C$27,2,1)))))))</f>
        <v/>
      </c>
      <c r="M1777" s="37" t="str">
        <f>IF(Kundendaten!C1778="","",IF(J1777&lt;0,-1,IF(J1777&gt;Einstellungen!$C$11,0,IF(Kundendaten!L1778&gt;=Einstellungen!$C$32,5,IF(Kundendaten!L1778&gt;=Einstellungen!$C$33,4,IF(Kundendaten!L1778&gt;=Einstellungen!$C$34,3,IF(Kundendaten!L1778&gt;=Einstellungen!$C$35,2,1)))))))</f>
        <v/>
      </c>
      <c r="N1777" s="37" t="str">
        <f>IF(Kundendaten!C1778="","",IF(K1777=-1,"",IF(K1777=0,0,IF(SUM(Einstellungen!$G$15,Einstellungen!$G$24,Einstellungen!$G$32)&lt;&gt;100,"—",ROUND((K1777*Einstellungen!$G$15+L1777*Einstellungen!$G$24+M1777*Einstellungen!$G$32)/100,1)))))</f>
        <v/>
      </c>
      <c r="O1777" s="37" t="str">
        <f>IF(Kundendaten!C1778="","",IF(K1777=-1,"⚠ Datenfehler",IF(K1777=0,"Inaktiv",IF(SUM(Einstellungen!$G$15,Einstellungen!$G$24,Einstellungen!$G$32)&lt;&gt;100,"—",IF(N1777&gt;=4,"Champion",IF(N1777&gt;=3,"Entwicklung",IF(N1777&gt;=2,"Gefährdet","Abwanderung")))))))</f>
        <v/>
      </c>
    </row>
    <row r="1778" spans="2:15" ht="14.25" customHeight="1" x14ac:dyDescent="0.35">
      <c r="B1778" s="37" t="str">
        <f>IF(Kundendaten!C1779="","",Kundendaten!B1779)</f>
        <v/>
      </c>
      <c r="C1778" s="38" t="str">
        <f>IF(Kundendaten!C1779="","",IF(Kundendaten!C1779="","",Kundendaten!C1779))</f>
        <v/>
      </c>
      <c r="D1778" s="38" t="str">
        <f>IF(Kundendaten!C1779="","",IF(Kundendaten!D1779="","",Kundendaten!D1779))</f>
        <v/>
      </c>
      <c r="E1778" s="38" t="str">
        <f>IF(Kundendaten!C1779="","",IF(Kundendaten!E1779="","",Kundendaten!E1779))</f>
        <v/>
      </c>
      <c r="F1778" s="38" t="str">
        <f>IF(Kundendaten!C1779="","",IF(Kundendaten!F1779="","",Kundendaten!F1779))</f>
        <v/>
      </c>
      <c r="G1778" s="37" t="str">
        <f>IF(Kundendaten!C1779="","",IF(Kundendaten!G1779="","",Kundendaten!G1779))</f>
        <v/>
      </c>
      <c r="H1778" s="38" t="str">
        <f>IF(Kundendaten!C1779="","",IF(Kundendaten!H1779="","",Kundendaten!H1779))</f>
        <v/>
      </c>
      <c r="I1778" s="37" t="str">
        <f>IF(Kundendaten!C1779="","",IF(Kundendaten!I1779="","",IF(OR(UPPER(Kundendaten!I1779)="D",UPPER(Kundendaten!I1779)="DE",UPPER(Kundendaten!I1779)="DEU",UPPER(Kundendaten!I1779)="DEUTSCHLAND",UPPER(Kundendaten!I1779)="GERMANY",UPPER(Kundendaten!I1779)="GER"),"",IFERROR(UPPER(VLOOKUP(UPPER(Kundendaten!I1779),Laendercodes!$A:$B,2,FALSE())),UPPER(Kundendaten!I1779)))))</f>
        <v/>
      </c>
      <c r="J1778" s="59" t="str">
        <f>IF(Kundendaten!C1779="","",Einstellungen!$C$9-Kundendaten!J1779)</f>
        <v/>
      </c>
      <c r="K1778" s="37" t="str">
        <f>IF(Kundendaten!C1779="","",IF(J1778&lt;0,-1,IF(J1778&gt;Einstellungen!$C$11,0,IF(J1778&lt;=Einstellungen!$D$15,5,IF(J1778&lt;=Einstellungen!$D$16,4,IF(J1778&lt;=Einstellungen!$D$17,3,IF(J1778&lt;=Einstellungen!$D$18,2,1)))))))</f>
        <v/>
      </c>
      <c r="L1778" s="37" t="str">
        <f>IF(Kundendaten!C1779="","",IF(J1778&lt;0,-1,IF(J1778&gt;Einstellungen!$C$11,0,IF(Kundendaten!K1779&gt;=Einstellungen!$C$24,5,IF(Kundendaten!K1779&gt;=Einstellungen!$C$25,4,IF(Kundendaten!K1779&gt;=Einstellungen!$C$26,3,IF(Kundendaten!K1779&gt;=Einstellungen!$C$27,2,1)))))))</f>
        <v/>
      </c>
      <c r="M1778" s="37" t="str">
        <f>IF(Kundendaten!C1779="","",IF(J1778&lt;0,-1,IF(J1778&gt;Einstellungen!$C$11,0,IF(Kundendaten!L1779&gt;=Einstellungen!$C$32,5,IF(Kundendaten!L1779&gt;=Einstellungen!$C$33,4,IF(Kundendaten!L1779&gt;=Einstellungen!$C$34,3,IF(Kundendaten!L1779&gt;=Einstellungen!$C$35,2,1)))))))</f>
        <v/>
      </c>
      <c r="N1778" s="37" t="str">
        <f>IF(Kundendaten!C1779="","",IF(K1778=-1,"",IF(K1778=0,0,IF(SUM(Einstellungen!$G$15,Einstellungen!$G$24,Einstellungen!$G$32)&lt;&gt;100,"—",ROUND((K1778*Einstellungen!$G$15+L1778*Einstellungen!$G$24+M1778*Einstellungen!$G$32)/100,1)))))</f>
        <v/>
      </c>
      <c r="O1778" s="37" t="str">
        <f>IF(Kundendaten!C1779="","",IF(K1778=-1,"⚠ Datenfehler",IF(K1778=0,"Inaktiv",IF(SUM(Einstellungen!$G$15,Einstellungen!$G$24,Einstellungen!$G$32)&lt;&gt;100,"—",IF(N1778&gt;=4,"Champion",IF(N1778&gt;=3,"Entwicklung",IF(N1778&gt;=2,"Gefährdet","Abwanderung")))))))</f>
        <v/>
      </c>
    </row>
    <row r="1779" spans="2:15" ht="14.25" customHeight="1" x14ac:dyDescent="0.35">
      <c r="B1779" s="37" t="str">
        <f>IF(Kundendaten!C1780="","",Kundendaten!B1780)</f>
        <v/>
      </c>
      <c r="C1779" s="38" t="str">
        <f>IF(Kundendaten!C1780="","",IF(Kundendaten!C1780="","",Kundendaten!C1780))</f>
        <v/>
      </c>
      <c r="D1779" s="38" t="str">
        <f>IF(Kundendaten!C1780="","",IF(Kundendaten!D1780="","",Kundendaten!D1780))</f>
        <v/>
      </c>
      <c r="E1779" s="38" t="str">
        <f>IF(Kundendaten!C1780="","",IF(Kundendaten!E1780="","",Kundendaten!E1780))</f>
        <v/>
      </c>
      <c r="F1779" s="38" t="str">
        <f>IF(Kundendaten!C1780="","",IF(Kundendaten!F1780="","",Kundendaten!F1780))</f>
        <v/>
      </c>
      <c r="G1779" s="37" t="str">
        <f>IF(Kundendaten!C1780="","",IF(Kundendaten!G1780="","",Kundendaten!G1780))</f>
        <v/>
      </c>
      <c r="H1779" s="38" t="str">
        <f>IF(Kundendaten!C1780="","",IF(Kundendaten!H1780="","",Kundendaten!H1780))</f>
        <v/>
      </c>
      <c r="I1779" s="37" t="str">
        <f>IF(Kundendaten!C1780="","",IF(Kundendaten!I1780="","",IF(OR(UPPER(Kundendaten!I1780)="D",UPPER(Kundendaten!I1780)="DE",UPPER(Kundendaten!I1780)="DEU",UPPER(Kundendaten!I1780)="DEUTSCHLAND",UPPER(Kundendaten!I1780)="GERMANY",UPPER(Kundendaten!I1780)="GER"),"",IFERROR(UPPER(VLOOKUP(UPPER(Kundendaten!I1780),Laendercodes!$A:$B,2,FALSE())),UPPER(Kundendaten!I1780)))))</f>
        <v/>
      </c>
      <c r="J1779" s="59" t="str">
        <f>IF(Kundendaten!C1780="","",Einstellungen!$C$9-Kundendaten!J1780)</f>
        <v/>
      </c>
      <c r="K1779" s="37" t="str">
        <f>IF(Kundendaten!C1780="","",IF(J1779&lt;0,-1,IF(J1779&gt;Einstellungen!$C$11,0,IF(J1779&lt;=Einstellungen!$D$15,5,IF(J1779&lt;=Einstellungen!$D$16,4,IF(J1779&lt;=Einstellungen!$D$17,3,IF(J1779&lt;=Einstellungen!$D$18,2,1)))))))</f>
        <v/>
      </c>
      <c r="L1779" s="37" t="str">
        <f>IF(Kundendaten!C1780="","",IF(J1779&lt;0,-1,IF(J1779&gt;Einstellungen!$C$11,0,IF(Kundendaten!K1780&gt;=Einstellungen!$C$24,5,IF(Kundendaten!K1780&gt;=Einstellungen!$C$25,4,IF(Kundendaten!K1780&gt;=Einstellungen!$C$26,3,IF(Kundendaten!K1780&gt;=Einstellungen!$C$27,2,1)))))))</f>
        <v/>
      </c>
      <c r="M1779" s="37" t="str">
        <f>IF(Kundendaten!C1780="","",IF(J1779&lt;0,-1,IF(J1779&gt;Einstellungen!$C$11,0,IF(Kundendaten!L1780&gt;=Einstellungen!$C$32,5,IF(Kundendaten!L1780&gt;=Einstellungen!$C$33,4,IF(Kundendaten!L1780&gt;=Einstellungen!$C$34,3,IF(Kundendaten!L1780&gt;=Einstellungen!$C$35,2,1)))))))</f>
        <v/>
      </c>
      <c r="N1779" s="37" t="str">
        <f>IF(Kundendaten!C1780="","",IF(K1779=-1,"",IF(K1779=0,0,IF(SUM(Einstellungen!$G$15,Einstellungen!$G$24,Einstellungen!$G$32)&lt;&gt;100,"—",ROUND((K1779*Einstellungen!$G$15+L1779*Einstellungen!$G$24+M1779*Einstellungen!$G$32)/100,1)))))</f>
        <v/>
      </c>
      <c r="O1779" s="37" t="str">
        <f>IF(Kundendaten!C1780="","",IF(K1779=-1,"⚠ Datenfehler",IF(K1779=0,"Inaktiv",IF(SUM(Einstellungen!$G$15,Einstellungen!$G$24,Einstellungen!$G$32)&lt;&gt;100,"—",IF(N1779&gt;=4,"Champion",IF(N1779&gt;=3,"Entwicklung",IF(N1779&gt;=2,"Gefährdet","Abwanderung")))))))</f>
        <v/>
      </c>
    </row>
    <row r="1780" spans="2:15" ht="14.25" customHeight="1" x14ac:dyDescent="0.35">
      <c r="B1780" s="37" t="str">
        <f>IF(Kundendaten!C1781="","",Kundendaten!B1781)</f>
        <v/>
      </c>
      <c r="C1780" s="38" t="str">
        <f>IF(Kundendaten!C1781="","",IF(Kundendaten!C1781="","",Kundendaten!C1781))</f>
        <v/>
      </c>
      <c r="D1780" s="38" t="str">
        <f>IF(Kundendaten!C1781="","",IF(Kundendaten!D1781="","",Kundendaten!D1781))</f>
        <v/>
      </c>
      <c r="E1780" s="38" t="str">
        <f>IF(Kundendaten!C1781="","",IF(Kundendaten!E1781="","",Kundendaten!E1781))</f>
        <v/>
      </c>
      <c r="F1780" s="38" t="str">
        <f>IF(Kundendaten!C1781="","",IF(Kundendaten!F1781="","",Kundendaten!F1781))</f>
        <v/>
      </c>
      <c r="G1780" s="37" t="str">
        <f>IF(Kundendaten!C1781="","",IF(Kundendaten!G1781="","",Kundendaten!G1781))</f>
        <v/>
      </c>
      <c r="H1780" s="38" t="str">
        <f>IF(Kundendaten!C1781="","",IF(Kundendaten!H1781="","",Kundendaten!H1781))</f>
        <v/>
      </c>
      <c r="I1780" s="37" t="str">
        <f>IF(Kundendaten!C1781="","",IF(Kundendaten!I1781="","",IF(OR(UPPER(Kundendaten!I1781)="D",UPPER(Kundendaten!I1781)="DE",UPPER(Kundendaten!I1781)="DEU",UPPER(Kundendaten!I1781)="DEUTSCHLAND",UPPER(Kundendaten!I1781)="GERMANY",UPPER(Kundendaten!I1781)="GER"),"",IFERROR(UPPER(VLOOKUP(UPPER(Kundendaten!I1781),Laendercodes!$A:$B,2,FALSE())),UPPER(Kundendaten!I1781)))))</f>
        <v/>
      </c>
      <c r="J1780" s="59" t="str">
        <f>IF(Kundendaten!C1781="","",Einstellungen!$C$9-Kundendaten!J1781)</f>
        <v/>
      </c>
      <c r="K1780" s="37" t="str">
        <f>IF(Kundendaten!C1781="","",IF(J1780&lt;0,-1,IF(J1780&gt;Einstellungen!$C$11,0,IF(J1780&lt;=Einstellungen!$D$15,5,IF(J1780&lt;=Einstellungen!$D$16,4,IF(J1780&lt;=Einstellungen!$D$17,3,IF(J1780&lt;=Einstellungen!$D$18,2,1)))))))</f>
        <v/>
      </c>
      <c r="L1780" s="37" t="str">
        <f>IF(Kundendaten!C1781="","",IF(J1780&lt;0,-1,IF(J1780&gt;Einstellungen!$C$11,0,IF(Kundendaten!K1781&gt;=Einstellungen!$C$24,5,IF(Kundendaten!K1781&gt;=Einstellungen!$C$25,4,IF(Kundendaten!K1781&gt;=Einstellungen!$C$26,3,IF(Kundendaten!K1781&gt;=Einstellungen!$C$27,2,1)))))))</f>
        <v/>
      </c>
      <c r="M1780" s="37" t="str">
        <f>IF(Kundendaten!C1781="","",IF(J1780&lt;0,-1,IF(J1780&gt;Einstellungen!$C$11,0,IF(Kundendaten!L1781&gt;=Einstellungen!$C$32,5,IF(Kundendaten!L1781&gt;=Einstellungen!$C$33,4,IF(Kundendaten!L1781&gt;=Einstellungen!$C$34,3,IF(Kundendaten!L1781&gt;=Einstellungen!$C$35,2,1)))))))</f>
        <v/>
      </c>
      <c r="N1780" s="37" t="str">
        <f>IF(Kundendaten!C1781="","",IF(K1780=-1,"",IF(K1780=0,0,IF(SUM(Einstellungen!$G$15,Einstellungen!$G$24,Einstellungen!$G$32)&lt;&gt;100,"—",ROUND((K1780*Einstellungen!$G$15+L1780*Einstellungen!$G$24+M1780*Einstellungen!$G$32)/100,1)))))</f>
        <v/>
      </c>
      <c r="O1780" s="37" t="str">
        <f>IF(Kundendaten!C1781="","",IF(K1780=-1,"⚠ Datenfehler",IF(K1780=0,"Inaktiv",IF(SUM(Einstellungen!$G$15,Einstellungen!$G$24,Einstellungen!$G$32)&lt;&gt;100,"—",IF(N1780&gt;=4,"Champion",IF(N1780&gt;=3,"Entwicklung",IF(N1780&gt;=2,"Gefährdet","Abwanderung")))))))</f>
        <v/>
      </c>
    </row>
    <row r="1781" spans="2:15" ht="14.25" customHeight="1" x14ac:dyDescent="0.35">
      <c r="B1781" s="37" t="str">
        <f>IF(Kundendaten!C1782="","",Kundendaten!B1782)</f>
        <v/>
      </c>
      <c r="C1781" s="38" t="str">
        <f>IF(Kundendaten!C1782="","",IF(Kundendaten!C1782="","",Kundendaten!C1782))</f>
        <v/>
      </c>
      <c r="D1781" s="38" t="str">
        <f>IF(Kundendaten!C1782="","",IF(Kundendaten!D1782="","",Kundendaten!D1782))</f>
        <v/>
      </c>
      <c r="E1781" s="38" t="str">
        <f>IF(Kundendaten!C1782="","",IF(Kundendaten!E1782="","",Kundendaten!E1782))</f>
        <v/>
      </c>
      <c r="F1781" s="38" t="str">
        <f>IF(Kundendaten!C1782="","",IF(Kundendaten!F1782="","",Kundendaten!F1782))</f>
        <v/>
      </c>
      <c r="G1781" s="37" t="str">
        <f>IF(Kundendaten!C1782="","",IF(Kundendaten!G1782="","",Kundendaten!G1782))</f>
        <v/>
      </c>
      <c r="H1781" s="38" t="str">
        <f>IF(Kundendaten!C1782="","",IF(Kundendaten!H1782="","",Kundendaten!H1782))</f>
        <v/>
      </c>
      <c r="I1781" s="37" t="str">
        <f>IF(Kundendaten!C1782="","",IF(Kundendaten!I1782="","",IF(OR(UPPER(Kundendaten!I1782)="D",UPPER(Kundendaten!I1782)="DE",UPPER(Kundendaten!I1782)="DEU",UPPER(Kundendaten!I1782)="DEUTSCHLAND",UPPER(Kundendaten!I1782)="GERMANY",UPPER(Kundendaten!I1782)="GER"),"",IFERROR(UPPER(VLOOKUP(UPPER(Kundendaten!I1782),Laendercodes!$A:$B,2,FALSE())),UPPER(Kundendaten!I1782)))))</f>
        <v/>
      </c>
      <c r="J1781" s="59" t="str">
        <f>IF(Kundendaten!C1782="","",Einstellungen!$C$9-Kundendaten!J1782)</f>
        <v/>
      </c>
      <c r="K1781" s="37" t="str">
        <f>IF(Kundendaten!C1782="","",IF(J1781&lt;0,-1,IF(J1781&gt;Einstellungen!$C$11,0,IF(J1781&lt;=Einstellungen!$D$15,5,IF(J1781&lt;=Einstellungen!$D$16,4,IF(J1781&lt;=Einstellungen!$D$17,3,IF(J1781&lt;=Einstellungen!$D$18,2,1)))))))</f>
        <v/>
      </c>
      <c r="L1781" s="37" t="str">
        <f>IF(Kundendaten!C1782="","",IF(J1781&lt;0,-1,IF(J1781&gt;Einstellungen!$C$11,0,IF(Kundendaten!K1782&gt;=Einstellungen!$C$24,5,IF(Kundendaten!K1782&gt;=Einstellungen!$C$25,4,IF(Kundendaten!K1782&gt;=Einstellungen!$C$26,3,IF(Kundendaten!K1782&gt;=Einstellungen!$C$27,2,1)))))))</f>
        <v/>
      </c>
      <c r="M1781" s="37" t="str">
        <f>IF(Kundendaten!C1782="","",IF(J1781&lt;0,-1,IF(J1781&gt;Einstellungen!$C$11,0,IF(Kundendaten!L1782&gt;=Einstellungen!$C$32,5,IF(Kundendaten!L1782&gt;=Einstellungen!$C$33,4,IF(Kundendaten!L1782&gt;=Einstellungen!$C$34,3,IF(Kundendaten!L1782&gt;=Einstellungen!$C$35,2,1)))))))</f>
        <v/>
      </c>
      <c r="N1781" s="37" t="str">
        <f>IF(Kundendaten!C1782="","",IF(K1781=-1,"",IF(K1781=0,0,IF(SUM(Einstellungen!$G$15,Einstellungen!$G$24,Einstellungen!$G$32)&lt;&gt;100,"—",ROUND((K1781*Einstellungen!$G$15+L1781*Einstellungen!$G$24+M1781*Einstellungen!$G$32)/100,1)))))</f>
        <v/>
      </c>
      <c r="O1781" s="37" t="str">
        <f>IF(Kundendaten!C1782="","",IF(K1781=-1,"⚠ Datenfehler",IF(K1781=0,"Inaktiv",IF(SUM(Einstellungen!$G$15,Einstellungen!$G$24,Einstellungen!$G$32)&lt;&gt;100,"—",IF(N1781&gt;=4,"Champion",IF(N1781&gt;=3,"Entwicklung",IF(N1781&gt;=2,"Gefährdet","Abwanderung")))))))</f>
        <v/>
      </c>
    </row>
    <row r="1782" spans="2:15" ht="14.25" customHeight="1" x14ac:dyDescent="0.35">
      <c r="B1782" s="37" t="str">
        <f>IF(Kundendaten!C1783="","",Kundendaten!B1783)</f>
        <v/>
      </c>
      <c r="C1782" s="38" t="str">
        <f>IF(Kundendaten!C1783="","",IF(Kundendaten!C1783="","",Kundendaten!C1783))</f>
        <v/>
      </c>
      <c r="D1782" s="38" t="str">
        <f>IF(Kundendaten!C1783="","",IF(Kundendaten!D1783="","",Kundendaten!D1783))</f>
        <v/>
      </c>
      <c r="E1782" s="38" t="str">
        <f>IF(Kundendaten!C1783="","",IF(Kundendaten!E1783="","",Kundendaten!E1783))</f>
        <v/>
      </c>
      <c r="F1782" s="38" t="str">
        <f>IF(Kundendaten!C1783="","",IF(Kundendaten!F1783="","",Kundendaten!F1783))</f>
        <v/>
      </c>
      <c r="G1782" s="37" t="str">
        <f>IF(Kundendaten!C1783="","",IF(Kundendaten!G1783="","",Kundendaten!G1783))</f>
        <v/>
      </c>
      <c r="H1782" s="38" t="str">
        <f>IF(Kundendaten!C1783="","",IF(Kundendaten!H1783="","",Kundendaten!H1783))</f>
        <v/>
      </c>
      <c r="I1782" s="37" t="str">
        <f>IF(Kundendaten!C1783="","",IF(Kundendaten!I1783="","",IF(OR(UPPER(Kundendaten!I1783)="D",UPPER(Kundendaten!I1783)="DE",UPPER(Kundendaten!I1783)="DEU",UPPER(Kundendaten!I1783)="DEUTSCHLAND",UPPER(Kundendaten!I1783)="GERMANY",UPPER(Kundendaten!I1783)="GER"),"",IFERROR(UPPER(VLOOKUP(UPPER(Kundendaten!I1783),Laendercodes!$A:$B,2,FALSE())),UPPER(Kundendaten!I1783)))))</f>
        <v/>
      </c>
      <c r="J1782" s="59" t="str">
        <f>IF(Kundendaten!C1783="","",Einstellungen!$C$9-Kundendaten!J1783)</f>
        <v/>
      </c>
      <c r="K1782" s="37" t="str">
        <f>IF(Kundendaten!C1783="","",IF(J1782&lt;0,-1,IF(J1782&gt;Einstellungen!$C$11,0,IF(J1782&lt;=Einstellungen!$D$15,5,IF(J1782&lt;=Einstellungen!$D$16,4,IF(J1782&lt;=Einstellungen!$D$17,3,IF(J1782&lt;=Einstellungen!$D$18,2,1)))))))</f>
        <v/>
      </c>
      <c r="L1782" s="37" t="str">
        <f>IF(Kundendaten!C1783="","",IF(J1782&lt;0,-1,IF(J1782&gt;Einstellungen!$C$11,0,IF(Kundendaten!K1783&gt;=Einstellungen!$C$24,5,IF(Kundendaten!K1783&gt;=Einstellungen!$C$25,4,IF(Kundendaten!K1783&gt;=Einstellungen!$C$26,3,IF(Kundendaten!K1783&gt;=Einstellungen!$C$27,2,1)))))))</f>
        <v/>
      </c>
      <c r="M1782" s="37" t="str">
        <f>IF(Kundendaten!C1783="","",IF(J1782&lt;0,-1,IF(J1782&gt;Einstellungen!$C$11,0,IF(Kundendaten!L1783&gt;=Einstellungen!$C$32,5,IF(Kundendaten!L1783&gt;=Einstellungen!$C$33,4,IF(Kundendaten!L1783&gt;=Einstellungen!$C$34,3,IF(Kundendaten!L1783&gt;=Einstellungen!$C$35,2,1)))))))</f>
        <v/>
      </c>
      <c r="N1782" s="37" t="str">
        <f>IF(Kundendaten!C1783="","",IF(K1782=-1,"",IF(K1782=0,0,IF(SUM(Einstellungen!$G$15,Einstellungen!$G$24,Einstellungen!$G$32)&lt;&gt;100,"—",ROUND((K1782*Einstellungen!$G$15+L1782*Einstellungen!$G$24+M1782*Einstellungen!$G$32)/100,1)))))</f>
        <v/>
      </c>
      <c r="O1782" s="37" t="str">
        <f>IF(Kundendaten!C1783="","",IF(K1782=-1,"⚠ Datenfehler",IF(K1782=0,"Inaktiv",IF(SUM(Einstellungen!$G$15,Einstellungen!$G$24,Einstellungen!$G$32)&lt;&gt;100,"—",IF(N1782&gt;=4,"Champion",IF(N1782&gt;=3,"Entwicklung",IF(N1782&gt;=2,"Gefährdet","Abwanderung")))))))</f>
        <v/>
      </c>
    </row>
    <row r="1783" spans="2:15" ht="14.25" customHeight="1" x14ac:dyDescent="0.35">
      <c r="B1783" s="37" t="str">
        <f>IF(Kundendaten!C1784="","",Kundendaten!B1784)</f>
        <v/>
      </c>
      <c r="C1783" s="38" t="str">
        <f>IF(Kundendaten!C1784="","",IF(Kundendaten!C1784="","",Kundendaten!C1784))</f>
        <v/>
      </c>
      <c r="D1783" s="38" t="str">
        <f>IF(Kundendaten!C1784="","",IF(Kundendaten!D1784="","",Kundendaten!D1784))</f>
        <v/>
      </c>
      <c r="E1783" s="38" t="str">
        <f>IF(Kundendaten!C1784="","",IF(Kundendaten!E1784="","",Kundendaten!E1784))</f>
        <v/>
      </c>
      <c r="F1783" s="38" t="str">
        <f>IF(Kundendaten!C1784="","",IF(Kundendaten!F1784="","",Kundendaten!F1784))</f>
        <v/>
      </c>
      <c r="G1783" s="37" t="str">
        <f>IF(Kundendaten!C1784="","",IF(Kundendaten!G1784="","",Kundendaten!G1784))</f>
        <v/>
      </c>
      <c r="H1783" s="38" t="str">
        <f>IF(Kundendaten!C1784="","",IF(Kundendaten!H1784="","",Kundendaten!H1784))</f>
        <v/>
      </c>
      <c r="I1783" s="37" t="str">
        <f>IF(Kundendaten!C1784="","",IF(Kundendaten!I1784="","",IF(OR(UPPER(Kundendaten!I1784)="D",UPPER(Kundendaten!I1784)="DE",UPPER(Kundendaten!I1784)="DEU",UPPER(Kundendaten!I1784)="DEUTSCHLAND",UPPER(Kundendaten!I1784)="GERMANY",UPPER(Kundendaten!I1784)="GER"),"",IFERROR(UPPER(VLOOKUP(UPPER(Kundendaten!I1784),Laendercodes!$A:$B,2,FALSE())),UPPER(Kundendaten!I1784)))))</f>
        <v/>
      </c>
      <c r="J1783" s="59" t="str">
        <f>IF(Kundendaten!C1784="","",Einstellungen!$C$9-Kundendaten!J1784)</f>
        <v/>
      </c>
      <c r="K1783" s="37" t="str">
        <f>IF(Kundendaten!C1784="","",IF(J1783&lt;0,-1,IF(J1783&gt;Einstellungen!$C$11,0,IF(J1783&lt;=Einstellungen!$D$15,5,IF(J1783&lt;=Einstellungen!$D$16,4,IF(J1783&lt;=Einstellungen!$D$17,3,IF(J1783&lt;=Einstellungen!$D$18,2,1)))))))</f>
        <v/>
      </c>
      <c r="L1783" s="37" t="str">
        <f>IF(Kundendaten!C1784="","",IF(J1783&lt;0,-1,IF(J1783&gt;Einstellungen!$C$11,0,IF(Kundendaten!K1784&gt;=Einstellungen!$C$24,5,IF(Kundendaten!K1784&gt;=Einstellungen!$C$25,4,IF(Kundendaten!K1784&gt;=Einstellungen!$C$26,3,IF(Kundendaten!K1784&gt;=Einstellungen!$C$27,2,1)))))))</f>
        <v/>
      </c>
      <c r="M1783" s="37" t="str">
        <f>IF(Kundendaten!C1784="","",IF(J1783&lt;0,-1,IF(J1783&gt;Einstellungen!$C$11,0,IF(Kundendaten!L1784&gt;=Einstellungen!$C$32,5,IF(Kundendaten!L1784&gt;=Einstellungen!$C$33,4,IF(Kundendaten!L1784&gt;=Einstellungen!$C$34,3,IF(Kundendaten!L1784&gt;=Einstellungen!$C$35,2,1)))))))</f>
        <v/>
      </c>
      <c r="N1783" s="37" t="str">
        <f>IF(Kundendaten!C1784="","",IF(K1783=-1,"",IF(K1783=0,0,IF(SUM(Einstellungen!$G$15,Einstellungen!$G$24,Einstellungen!$G$32)&lt;&gt;100,"—",ROUND((K1783*Einstellungen!$G$15+L1783*Einstellungen!$G$24+M1783*Einstellungen!$G$32)/100,1)))))</f>
        <v/>
      </c>
      <c r="O1783" s="37" t="str">
        <f>IF(Kundendaten!C1784="","",IF(K1783=-1,"⚠ Datenfehler",IF(K1783=0,"Inaktiv",IF(SUM(Einstellungen!$G$15,Einstellungen!$G$24,Einstellungen!$G$32)&lt;&gt;100,"—",IF(N1783&gt;=4,"Champion",IF(N1783&gt;=3,"Entwicklung",IF(N1783&gt;=2,"Gefährdet","Abwanderung")))))))</f>
        <v/>
      </c>
    </row>
    <row r="1784" spans="2:15" ht="14.25" customHeight="1" x14ac:dyDescent="0.35">
      <c r="B1784" s="37" t="str">
        <f>IF(Kundendaten!C1785="","",Kundendaten!B1785)</f>
        <v/>
      </c>
      <c r="C1784" s="38" t="str">
        <f>IF(Kundendaten!C1785="","",IF(Kundendaten!C1785="","",Kundendaten!C1785))</f>
        <v/>
      </c>
      <c r="D1784" s="38" t="str">
        <f>IF(Kundendaten!C1785="","",IF(Kundendaten!D1785="","",Kundendaten!D1785))</f>
        <v/>
      </c>
      <c r="E1784" s="38" t="str">
        <f>IF(Kundendaten!C1785="","",IF(Kundendaten!E1785="","",Kundendaten!E1785))</f>
        <v/>
      </c>
      <c r="F1784" s="38" t="str">
        <f>IF(Kundendaten!C1785="","",IF(Kundendaten!F1785="","",Kundendaten!F1785))</f>
        <v/>
      </c>
      <c r="G1784" s="37" t="str">
        <f>IF(Kundendaten!C1785="","",IF(Kundendaten!G1785="","",Kundendaten!G1785))</f>
        <v/>
      </c>
      <c r="H1784" s="38" t="str">
        <f>IF(Kundendaten!C1785="","",IF(Kundendaten!H1785="","",Kundendaten!H1785))</f>
        <v/>
      </c>
      <c r="I1784" s="37" t="str">
        <f>IF(Kundendaten!C1785="","",IF(Kundendaten!I1785="","",IF(OR(UPPER(Kundendaten!I1785)="D",UPPER(Kundendaten!I1785)="DE",UPPER(Kundendaten!I1785)="DEU",UPPER(Kundendaten!I1785)="DEUTSCHLAND",UPPER(Kundendaten!I1785)="GERMANY",UPPER(Kundendaten!I1785)="GER"),"",IFERROR(UPPER(VLOOKUP(UPPER(Kundendaten!I1785),Laendercodes!$A:$B,2,FALSE())),UPPER(Kundendaten!I1785)))))</f>
        <v/>
      </c>
      <c r="J1784" s="59" t="str">
        <f>IF(Kundendaten!C1785="","",Einstellungen!$C$9-Kundendaten!J1785)</f>
        <v/>
      </c>
      <c r="K1784" s="37" t="str">
        <f>IF(Kundendaten!C1785="","",IF(J1784&lt;0,-1,IF(J1784&gt;Einstellungen!$C$11,0,IF(J1784&lt;=Einstellungen!$D$15,5,IF(J1784&lt;=Einstellungen!$D$16,4,IF(J1784&lt;=Einstellungen!$D$17,3,IF(J1784&lt;=Einstellungen!$D$18,2,1)))))))</f>
        <v/>
      </c>
      <c r="L1784" s="37" t="str">
        <f>IF(Kundendaten!C1785="","",IF(J1784&lt;0,-1,IF(J1784&gt;Einstellungen!$C$11,0,IF(Kundendaten!K1785&gt;=Einstellungen!$C$24,5,IF(Kundendaten!K1785&gt;=Einstellungen!$C$25,4,IF(Kundendaten!K1785&gt;=Einstellungen!$C$26,3,IF(Kundendaten!K1785&gt;=Einstellungen!$C$27,2,1)))))))</f>
        <v/>
      </c>
      <c r="M1784" s="37" t="str">
        <f>IF(Kundendaten!C1785="","",IF(J1784&lt;0,-1,IF(J1784&gt;Einstellungen!$C$11,0,IF(Kundendaten!L1785&gt;=Einstellungen!$C$32,5,IF(Kundendaten!L1785&gt;=Einstellungen!$C$33,4,IF(Kundendaten!L1785&gt;=Einstellungen!$C$34,3,IF(Kundendaten!L1785&gt;=Einstellungen!$C$35,2,1)))))))</f>
        <v/>
      </c>
      <c r="N1784" s="37" t="str">
        <f>IF(Kundendaten!C1785="","",IF(K1784=-1,"",IF(K1784=0,0,IF(SUM(Einstellungen!$G$15,Einstellungen!$G$24,Einstellungen!$G$32)&lt;&gt;100,"—",ROUND((K1784*Einstellungen!$G$15+L1784*Einstellungen!$G$24+M1784*Einstellungen!$G$32)/100,1)))))</f>
        <v/>
      </c>
      <c r="O1784" s="37" t="str">
        <f>IF(Kundendaten!C1785="","",IF(K1784=-1,"⚠ Datenfehler",IF(K1784=0,"Inaktiv",IF(SUM(Einstellungen!$G$15,Einstellungen!$G$24,Einstellungen!$G$32)&lt;&gt;100,"—",IF(N1784&gt;=4,"Champion",IF(N1784&gt;=3,"Entwicklung",IF(N1784&gt;=2,"Gefährdet","Abwanderung")))))))</f>
        <v/>
      </c>
    </row>
    <row r="1785" spans="2:15" ht="14.25" customHeight="1" x14ac:dyDescent="0.35">
      <c r="B1785" s="37" t="str">
        <f>IF(Kundendaten!C1786="","",Kundendaten!B1786)</f>
        <v/>
      </c>
      <c r="C1785" s="38" t="str">
        <f>IF(Kundendaten!C1786="","",IF(Kundendaten!C1786="","",Kundendaten!C1786))</f>
        <v/>
      </c>
      <c r="D1785" s="38" t="str">
        <f>IF(Kundendaten!C1786="","",IF(Kundendaten!D1786="","",Kundendaten!D1786))</f>
        <v/>
      </c>
      <c r="E1785" s="38" t="str">
        <f>IF(Kundendaten!C1786="","",IF(Kundendaten!E1786="","",Kundendaten!E1786))</f>
        <v/>
      </c>
      <c r="F1785" s="38" t="str">
        <f>IF(Kundendaten!C1786="","",IF(Kundendaten!F1786="","",Kundendaten!F1786))</f>
        <v/>
      </c>
      <c r="G1785" s="37" t="str">
        <f>IF(Kundendaten!C1786="","",IF(Kundendaten!G1786="","",Kundendaten!G1786))</f>
        <v/>
      </c>
      <c r="H1785" s="38" t="str">
        <f>IF(Kundendaten!C1786="","",IF(Kundendaten!H1786="","",Kundendaten!H1786))</f>
        <v/>
      </c>
      <c r="I1785" s="37" t="str">
        <f>IF(Kundendaten!C1786="","",IF(Kundendaten!I1786="","",IF(OR(UPPER(Kundendaten!I1786)="D",UPPER(Kundendaten!I1786)="DE",UPPER(Kundendaten!I1786)="DEU",UPPER(Kundendaten!I1786)="DEUTSCHLAND",UPPER(Kundendaten!I1786)="GERMANY",UPPER(Kundendaten!I1786)="GER"),"",IFERROR(UPPER(VLOOKUP(UPPER(Kundendaten!I1786),Laendercodes!$A:$B,2,FALSE())),UPPER(Kundendaten!I1786)))))</f>
        <v/>
      </c>
      <c r="J1785" s="59" t="str">
        <f>IF(Kundendaten!C1786="","",Einstellungen!$C$9-Kundendaten!J1786)</f>
        <v/>
      </c>
      <c r="K1785" s="37" t="str">
        <f>IF(Kundendaten!C1786="","",IF(J1785&lt;0,-1,IF(J1785&gt;Einstellungen!$C$11,0,IF(J1785&lt;=Einstellungen!$D$15,5,IF(J1785&lt;=Einstellungen!$D$16,4,IF(J1785&lt;=Einstellungen!$D$17,3,IF(J1785&lt;=Einstellungen!$D$18,2,1)))))))</f>
        <v/>
      </c>
      <c r="L1785" s="37" t="str">
        <f>IF(Kundendaten!C1786="","",IF(J1785&lt;0,-1,IF(J1785&gt;Einstellungen!$C$11,0,IF(Kundendaten!K1786&gt;=Einstellungen!$C$24,5,IF(Kundendaten!K1786&gt;=Einstellungen!$C$25,4,IF(Kundendaten!K1786&gt;=Einstellungen!$C$26,3,IF(Kundendaten!K1786&gt;=Einstellungen!$C$27,2,1)))))))</f>
        <v/>
      </c>
      <c r="M1785" s="37" t="str">
        <f>IF(Kundendaten!C1786="","",IF(J1785&lt;0,-1,IF(J1785&gt;Einstellungen!$C$11,0,IF(Kundendaten!L1786&gt;=Einstellungen!$C$32,5,IF(Kundendaten!L1786&gt;=Einstellungen!$C$33,4,IF(Kundendaten!L1786&gt;=Einstellungen!$C$34,3,IF(Kundendaten!L1786&gt;=Einstellungen!$C$35,2,1)))))))</f>
        <v/>
      </c>
      <c r="N1785" s="37" t="str">
        <f>IF(Kundendaten!C1786="","",IF(K1785=-1,"",IF(K1785=0,0,IF(SUM(Einstellungen!$G$15,Einstellungen!$G$24,Einstellungen!$G$32)&lt;&gt;100,"—",ROUND((K1785*Einstellungen!$G$15+L1785*Einstellungen!$G$24+M1785*Einstellungen!$G$32)/100,1)))))</f>
        <v/>
      </c>
      <c r="O1785" s="37" t="str">
        <f>IF(Kundendaten!C1786="","",IF(K1785=-1,"⚠ Datenfehler",IF(K1785=0,"Inaktiv",IF(SUM(Einstellungen!$G$15,Einstellungen!$G$24,Einstellungen!$G$32)&lt;&gt;100,"—",IF(N1785&gt;=4,"Champion",IF(N1785&gt;=3,"Entwicklung",IF(N1785&gt;=2,"Gefährdet","Abwanderung")))))))</f>
        <v/>
      </c>
    </row>
    <row r="1786" spans="2:15" ht="14.25" customHeight="1" x14ac:dyDescent="0.35">
      <c r="B1786" s="37" t="str">
        <f>IF(Kundendaten!C1787="","",Kundendaten!B1787)</f>
        <v/>
      </c>
      <c r="C1786" s="38" t="str">
        <f>IF(Kundendaten!C1787="","",IF(Kundendaten!C1787="","",Kundendaten!C1787))</f>
        <v/>
      </c>
      <c r="D1786" s="38" t="str">
        <f>IF(Kundendaten!C1787="","",IF(Kundendaten!D1787="","",Kundendaten!D1787))</f>
        <v/>
      </c>
      <c r="E1786" s="38" t="str">
        <f>IF(Kundendaten!C1787="","",IF(Kundendaten!E1787="","",Kundendaten!E1787))</f>
        <v/>
      </c>
      <c r="F1786" s="38" t="str">
        <f>IF(Kundendaten!C1787="","",IF(Kundendaten!F1787="","",Kundendaten!F1787))</f>
        <v/>
      </c>
      <c r="G1786" s="37" t="str">
        <f>IF(Kundendaten!C1787="","",IF(Kundendaten!G1787="","",Kundendaten!G1787))</f>
        <v/>
      </c>
      <c r="H1786" s="38" t="str">
        <f>IF(Kundendaten!C1787="","",IF(Kundendaten!H1787="","",Kundendaten!H1787))</f>
        <v/>
      </c>
      <c r="I1786" s="37" t="str">
        <f>IF(Kundendaten!C1787="","",IF(Kundendaten!I1787="","",IF(OR(UPPER(Kundendaten!I1787)="D",UPPER(Kundendaten!I1787)="DE",UPPER(Kundendaten!I1787)="DEU",UPPER(Kundendaten!I1787)="DEUTSCHLAND",UPPER(Kundendaten!I1787)="GERMANY",UPPER(Kundendaten!I1787)="GER"),"",IFERROR(UPPER(VLOOKUP(UPPER(Kundendaten!I1787),Laendercodes!$A:$B,2,FALSE())),UPPER(Kundendaten!I1787)))))</f>
        <v/>
      </c>
      <c r="J1786" s="59" t="str">
        <f>IF(Kundendaten!C1787="","",Einstellungen!$C$9-Kundendaten!J1787)</f>
        <v/>
      </c>
      <c r="K1786" s="37" t="str">
        <f>IF(Kundendaten!C1787="","",IF(J1786&lt;0,-1,IF(J1786&gt;Einstellungen!$C$11,0,IF(J1786&lt;=Einstellungen!$D$15,5,IF(J1786&lt;=Einstellungen!$D$16,4,IF(J1786&lt;=Einstellungen!$D$17,3,IF(J1786&lt;=Einstellungen!$D$18,2,1)))))))</f>
        <v/>
      </c>
      <c r="L1786" s="37" t="str">
        <f>IF(Kundendaten!C1787="","",IF(J1786&lt;0,-1,IF(J1786&gt;Einstellungen!$C$11,0,IF(Kundendaten!K1787&gt;=Einstellungen!$C$24,5,IF(Kundendaten!K1787&gt;=Einstellungen!$C$25,4,IF(Kundendaten!K1787&gt;=Einstellungen!$C$26,3,IF(Kundendaten!K1787&gt;=Einstellungen!$C$27,2,1)))))))</f>
        <v/>
      </c>
      <c r="M1786" s="37" t="str">
        <f>IF(Kundendaten!C1787="","",IF(J1786&lt;0,-1,IF(J1786&gt;Einstellungen!$C$11,0,IF(Kundendaten!L1787&gt;=Einstellungen!$C$32,5,IF(Kundendaten!L1787&gt;=Einstellungen!$C$33,4,IF(Kundendaten!L1787&gt;=Einstellungen!$C$34,3,IF(Kundendaten!L1787&gt;=Einstellungen!$C$35,2,1)))))))</f>
        <v/>
      </c>
      <c r="N1786" s="37" t="str">
        <f>IF(Kundendaten!C1787="","",IF(K1786=-1,"",IF(K1786=0,0,IF(SUM(Einstellungen!$G$15,Einstellungen!$G$24,Einstellungen!$G$32)&lt;&gt;100,"—",ROUND((K1786*Einstellungen!$G$15+L1786*Einstellungen!$G$24+M1786*Einstellungen!$G$32)/100,1)))))</f>
        <v/>
      </c>
      <c r="O1786" s="37" t="str">
        <f>IF(Kundendaten!C1787="","",IF(K1786=-1,"⚠ Datenfehler",IF(K1786=0,"Inaktiv",IF(SUM(Einstellungen!$G$15,Einstellungen!$G$24,Einstellungen!$G$32)&lt;&gt;100,"—",IF(N1786&gt;=4,"Champion",IF(N1786&gt;=3,"Entwicklung",IF(N1786&gt;=2,"Gefährdet","Abwanderung")))))))</f>
        <v/>
      </c>
    </row>
    <row r="1787" spans="2:15" ht="14.25" customHeight="1" x14ac:dyDescent="0.35">
      <c r="B1787" s="37" t="str">
        <f>IF(Kundendaten!C1788="","",Kundendaten!B1788)</f>
        <v/>
      </c>
      <c r="C1787" s="38" t="str">
        <f>IF(Kundendaten!C1788="","",IF(Kundendaten!C1788="","",Kundendaten!C1788))</f>
        <v/>
      </c>
      <c r="D1787" s="38" t="str">
        <f>IF(Kundendaten!C1788="","",IF(Kundendaten!D1788="","",Kundendaten!D1788))</f>
        <v/>
      </c>
      <c r="E1787" s="38" t="str">
        <f>IF(Kundendaten!C1788="","",IF(Kundendaten!E1788="","",Kundendaten!E1788))</f>
        <v/>
      </c>
      <c r="F1787" s="38" t="str">
        <f>IF(Kundendaten!C1788="","",IF(Kundendaten!F1788="","",Kundendaten!F1788))</f>
        <v/>
      </c>
      <c r="G1787" s="37" t="str">
        <f>IF(Kundendaten!C1788="","",IF(Kundendaten!G1788="","",Kundendaten!G1788))</f>
        <v/>
      </c>
      <c r="H1787" s="38" t="str">
        <f>IF(Kundendaten!C1788="","",IF(Kundendaten!H1788="","",Kundendaten!H1788))</f>
        <v/>
      </c>
      <c r="I1787" s="37" t="str">
        <f>IF(Kundendaten!C1788="","",IF(Kundendaten!I1788="","",IF(OR(UPPER(Kundendaten!I1788)="D",UPPER(Kundendaten!I1788)="DE",UPPER(Kundendaten!I1788)="DEU",UPPER(Kundendaten!I1788)="DEUTSCHLAND",UPPER(Kundendaten!I1788)="GERMANY",UPPER(Kundendaten!I1788)="GER"),"",IFERROR(UPPER(VLOOKUP(UPPER(Kundendaten!I1788),Laendercodes!$A:$B,2,FALSE())),UPPER(Kundendaten!I1788)))))</f>
        <v/>
      </c>
      <c r="J1787" s="59" t="str">
        <f>IF(Kundendaten!C1788="","",Einstellungen!$C$9-Kundendaten!J1788)</f>
        <v/>
      </c>
      <c r="K1787" s="37" t="str">
        <f>IF(Kundendaten!C1788="","",IF(J1787&lt;0,-1,IF(J1787&gt;Einstellungen!$C$11,0,IF(J1787&lt;=Einstellungen!$D$15,5,IF(J1787&lt;=Einstellungen!$D$16,4,IF(J1787&lt;=Einstellungen!$D$17,3,IF(J1787&lt;=Einstellungen!$D$18,2,1)))))))</f>
        <v/>
      </c>
      <c r="L1787" s="37" t="str">
        <f>IF(Kundendaten!C1788="","",IF(J1787&lt;0,-1,IF(J1787&gt;Einstellungen!$C$11,0,IF(Kundendaten!K1788&gt;=Einstellungen!$C$24,5,IF(Kundendaten!K1788&gt;=Einstellungen!$C$25,4,IF(Kundendaten!K1788&gt;=Einstellungen!$C$26,3,IF(Kundendaten!K1788&gt;=Einstellungen!$C$27,2,1)))))))</f>
        <v/>
      </c>
      <c r="M1787" s="37" t="str">
        <f>IF(Kundendaten!C1788="","",IF(J1787&lt;0,-1,IF(J1787&gt;Einstellungen!$C$11,0,IF(Kundendaten!L1788&gt;=Einstellungen!$C$32,5,IF(Kundendaten!L1788&gt;=Einstellungen!$C$33,4,IF(Kundendaten!L1788&gt;=Einstellungen!$C$34,3,IF(Kundendaten!L1788&gt;=Einstellungen!$C$35,2,1)))))))</f>
        <v/>
      </c>
      <c r="N1787" s="37" t="str">
        <f>IF(Kundendaten!C1788="","",IF(K1787=-1,"",IF(K1787=0,0,IF(SUM(Einstellungen!$G$15,Einstellungen!$G$24,Einstellungen!$G$32)&lt;&gt;100,"—",ROUND((K1787*Einstellungen!$G$15+L1787*Einstellungen!$G$24+M1787*Einstellungen!$G$32)/100,1)))))</f>
        <v/>
      </c>
      <c r="O1787" s="37" t="str">
        <f>IF(Kundendaten!C1788="","",IF(K1787=-1,"⚠ Datenfehler",IF(K1787=0,"Inaktiv",IF(SUM(Einstellungen!$G$15,Einstellungen!$G$24,Einstellungen!$G$32)&lt;&gt;100,"—",IF(N1787&gt;=4,"Champion",IF(N1787&gt;=3,"Entwicklung",IF(N1787&gt;=2,"Gefährdet","Abwanderung")))))))</f>
        <v/>
      </c>
    </row>
    <row r="1788" spans="2:15" ht="14.25" customHeight="1" x14ac:dyDescent="0.35">
      <c r="B1788" s="37" t="str">
        <f>IF(Kundendaten!C1789="","",Kundendaten!B1789)</f>
        <v/>
      </c>
      <c r="C1788" s="38" t="str">
        <f>IF(Kundendaten!C1789="","",IF(Kundendaten!C1789="","",Kundendaten!C1789))</f>
        <v/>
      </c>
      <c r="D1788" s="38" t="str">
        <f>IF(Kundendaten!C1789="","",IF(Kundendaten!D1789="","",Kundendaten!D1789))</f>
        <v/>
      </c>
      <c r="E1788" s="38" t="str">
        <f>IF(Kundendaten!C1789="","",IF(Kundendaten!E1789="","",Kundendaten!E1789))</f>
        <v/>
      </c>
      <c r="F1788" s="38" t="str">
        <f>IF(Kundendaten!C1789="","",IF(Kundendaten!F1789="","",Kundendaten!F1789))</f>
        <v/>
      </c>
      <c r="G1788" s="37" t="str">
        <f>IF(Kundendaten!C1789="","",IF(Kundendaten!G1789="","",Kundendaten!G1789))</f>
        <v/>
      </c>
      <c r="H1788" s="38" t="str">
        <f>IF(Kundendaten!C1789="","",IF(Kundendaten!H1789="","",Kundendaten!H1789))</f>
        <v/>
      </c>
      <c r="I1788" s="37" t="str">
        <f>IF(Kundendaten!C1789="","",IF(Kundendaten!I1789="","",IF(OR(UPPER(Kundendaten!I1789)="D",UPPER(Kundendaten!I1789)="DE",UPPER(Kundendaten!I1789)="DEU",UPPER(Kundendaten!I1789)="DEUTSCHLAND",UPPER(Kundendaten!I1789)="GERMANY",UPPER(Kundendaten!I1789)="GER"),"",IFERROR(UPPER(VLOOKUP(UPPER(Kundendaten!I1789),Laendercodes!$A:$B,2,FALSE())),UPPER(Kundendaten!I1789)))))</f>
        <v/>
      </c>
      <c r="J1788" s="59" t="str">
        <f>IF(Kundendaten!C1789="","",Einstellungen!$C$9-Kundendaten!J1789)</f>
        <v/>
      </c>
      <c r="K1788" s="37" t="str">
        <f>IF(Kundendaten!C1789="","",IF(J1788&lt;0,-1,IF(J1788&gt;Einstellungen!$C$11,0,IF(J1788&lt;=Einstellungen!$D$15,5,IF(J1788&lt;=Einstellungen!$D$16,4,IF(J1788&lt;=Einstellungen!$D$17,3,IF(J1788&lt;=Einstellungen!$D$18,2,1)))))))</f>
        <v/>
      </c>
      <c r="L1788" s="37" t="str">
        <f>IF(Kundendaten!C1789="","",IF(J1788&lt;0,-1,IF(J1788&gt;Einstellungen!$C$11,0,IF(Kundendaten!K1789&gt;=Einstellungen!$C$24,5,IF(Kundendaten!K1789&gt;=Einstellungen!$C$25,4,IF(Kundendaten!K1789&gt;=Einstellungen!$C$26,3,IF(Kundendaten!K1789&gt;=Einstellungen!$C$27,2,1)))))))</f>
        <v/>
      </c>
      <c r="M1788" s="37" t="str">
        <f>IF(Kundendaten!C1789="","",IF(J1788&lt;0,-1,IF(J1788&gt;Einstellungen!$C$11,0,IF(Kundendaten!L1789&gt;=Einstellungen!$C$32,5,IF(Kundendaten!L1789&gt;=Einstellungen!$C$33,4,IF(Kundendaten!L1789&gt;=Einstellungen!$C$34,3,IF(Kundendaten!L1789&gt;=Einstellungen!$C$35,2,1)))))))</f>
        <v/>
      </c>
      <c r="N1788" s="37" t="str">
        <f>IF(Kundendaten!C1789="","",IF(K1788=-1,"",IF(K1788=0,0,IF(SUM(Einstellungen!$G$15,Einstellungen!$G$24,Einstellungen!$G$32)&lt;&gt;100,"—",ROUND((K1788*Einstellungen!$G$15+L1788*Einstellungen!$G$24+M1788*Einstellungen!$G$32)/100,1)))))</f>
        <v/>
      </c>
      <c r="O1788" s="37" t="str">
        <f>IF(Kundendaten!C1789="","",IF(K1788=-1,"⚠ Datenfehler",IF(K1788=0,"Inaktiv",IF(SUM(Einstellungen!$G$15,Einstellungen!$G$24,Einstellungen!$G$32)&lt;&gt;100,"—",IF(N1788&gt;=4,"Champion",IF(N1788&gt;=3,"Entwicklung",IF(N1788&gt;=2,"Gefährdet","Abwanderung")))))))</f>
        <v/>
      </c>
    </row>
    <row r="1789" spans="2:15" ht="14.25" customHeight="1" x14ac:dyDescent="0.35">
      <c r="B1789" s="37" t="str">
        <f>IF(Kundendaten!C1790="","",Kundendaten!B1790)</f>
        <v/>
      </c>
      <c r="C1789" s="38" t="str">
        <f>IF(Kundendaten!C1790="","",IF(Kundendaten!C1790="","",Kundendaten!C1790))</f>
        <v/>
      </c>
      <c r="D1789" s="38" t="str">
        <f>IF(Kundendaten!C1790="","",IF(Kundendaten!D1790="","",Kundendaten!D1790))</f>
        <v/>
      </c>
      <c r="E1789" s="38" t="str">
        <f>IF(Kundendaten!C1790="","",IF(Kundendaten!E1790="","",Kundendaten!E1790))</f>
        <v/>
      </c>
      <c r="F1789" s="38" t="str">
        <f>IF(Kundendaten!C1790="","",IF(Kundendaten!F1790="","",Kundendaten!F1790))</f>
        <v/>
      </c>
      <c r="G1789" s="37" t="str">
        <f>IF(Kundendaten!C1790="","",IF(Kundendaten!G1790="","",Kundendaten!G1790))</f>
        <v/>
      </c>
      <c r="H1789" s="38" t="str">
        <f>IF(Kundendaten!C1790="","",IF(Kundendaten!H1790="","",Kundendaten!H1790))</f>
        <v/>
      </c>
      <c r="I1789" s="37" t="str">
        <f>IF(Kundendaten!C1790="","",IF(Kundendaten!I1790="","",IF(OR(UPPER(Kundendaten!I1790)="D",UPPER(Kundendaten!I1790)="DE",UPPER(Kundendaten!I1790)="DEU",UPPER(Kundendaten!I1790)="DEUTSCHLAND",UPPER(Kundendaten!I1790)="GERMANY",UPPER(Kundendaten!I1790)="GER"),"",IFERROR(UPPER(VLOOKUP(UPPER(Kundendaten!I1790),Laendercodes!$A:$B,2,FALSE())),UPPER(Kundendaten!I1790)))))</f>
        <v/>
      </c>
      <c r="J1789" s="59" t="str">
        <f>IF(Kundendaten!C1790="","",Einstellungen!$C$9-Kundendaten!J1790)</f>
        <v/>
      </c>
      <c r="K1789" s="37" t="str">
        <f>IF(Kundendaten!C1790="","",IF(J1789&lt;0,-1,IF(J1789&gt;Einstellungen!$C$11,0,IF(J1789&lt;=Einstellungen!$D$15,5,IF(J1789&lt;=Einstellungen!$D$16,4,IF(J1789&lt;=Einstellungen!$D$17,3,IF(J1789&lt;=Einstellungen!$D$18,2,1)))))))</f>
        <v/>
      </c>
      <c r="L1789" s="37" t="str">
        <f>IF(Kundendaten!C1790="","",IF(J1789&lt;0,-1,IF(J1789&gt;Einstellungen!$C$11,0,IF(Kundendaten!K1790&gt;=Einstellungen!$C$24,5,IF(Kundendaten!K1790&gt;=Einstellungen!$C$25,4,IF(Kundendaten!K1790&gt;=Einstellungen!$C$26,3,IF(Kundendaten!K1790&gt;=Einstellungen!$C$27,2,1)))))))</f>
        <v/>
      </c>
      <c r="M1789" s="37" t="str">
        <f>IF(Kundendaten!C1790="","",IF(J1789&lt;0,-1,IF(J1789&gt;Einstellungen!$C$11,0,IF(Kundendaten!L1790&gt;=Einstellungen!$C$32,5,IF(Kundendaten!L1790&gt;=Einstellungen!$C$33,4,IF(Kundendaten!L1790&gt;=Einstellungen!$C$34,3,IF(Kundendaten!L1790&gt;=Einstellungen!$C$35,2,1)))))))</f>
        <v/>
      </c>
      <c r="N1789" s="37" t="str">
        <f>IF(Kundendaten!C1790="","",IF(K1789=-1,"",IF(K1789=0,0,IF(SUM(Einstellungen!$G$15,Einstellungen!$G$24,Einstellungen!$G$32)&lt;&gt;100,"—",ROUND((K1789*Einstellungen!$G$15+L1789*Einstellungen!$G$24+M1789*Einstellungen!$G$32)/100,1)))))</f>
        <v/>
      </c>
      <c r="O1789" s="37" t="str">
        <f>IF(Kundendaten!C1790="","",IF(K1789=-1,"⚠ Datenfehler",IF(K1789=0,"Inaktiv",IF(SUM(Einstellungen!$G$15,Einstellungen!$G$24,Einstellungen!$G$32)&lt;&gt;100,"—",IF(N1789&gt;=4,"Champion",IF(N1789&gt;=3,"Entwicklung",IF(N1789&gt;=2,"Gefährdet","Abwanderung")))))))</f>
        <v/>
      </c>
    </row>
    <row r="1790" spans="2:15" ht="14.25" customHeight="1" x14ac:dyDescent="0.35">
      <c r="B1790" s="37" t="str">
        <f>IF(Kundendaten!C1791="","",Kundendaten!B1791)</f>
        <v/>
      </c>
      <c r="C1790" s="38" t="str">
        <f>IF(Kundendaten!C1791="","",IF(Kundendaten!C1791="","",Kundendaten!C1791))</f>
        <v/>
      </c>
      <c r="D1790" s="38" t="str">
        <f>IF(Kundendaten!C1791="","",IF(Kundendaten!D1791="","",Kundendaten!D1791))</f>
        <v/>
      </c>
      <c r="E1790" s="38" t="str">
        <f>IF(Kundendaten!C1791="","",IF(Kundendaten!E1791="","",Kundendaten!E1791))</f>
        <v/>
      </c>
      <c r="F1790" s="38" t="str">
        <f>IF(Kundendaten!C1791="","",IF(Kundendaten!F1791="","",Kundendaten!F1791))</f>
        <v/>
      </c>
      <c r="G1790" s="37" t="str">
        <f>IF(Kundendaten!C1791="","",IF(Kundendaten!G1791="","",Kundendaten!G1791))</f>
        <v/>
      </c>
      <c r="H1790" s="38" t="str">
        <f>IF(Kundendaten!C1791="","",IF(Kundendaten!H1791="","",Kundendaten!H1791))</f>
        <v/>
      </c>
      <c r="I1790" s="37" t="str">
        <f>IF(Kundendaten!C1791="","",IF(Kundendaten!I1791="","",IF(OR(UPPER(Kundendaten!I1791)="D",UPPER(Kundendaten!I1791)="DE",UPPER(Kundendaten!I1791)="DEU",UPPER(Kundendaten!I1791)="DEUTSCHLAND",UPPER(Kundendaten!I1791)="GERMANY",UPPER(Kundendaten!I1791)="GER"),"",IFERROR(UPPER(VLOOKUP(UPPER(Kundendaten!I1791),Laendercodes!$A:$B,2,FALSE())),UPPER(Kundendaten!I1791)))))</f>
        <v/>
      </c>
      <c r="J1790" s="59" t="str">
        <f>IF(Kundendaten!C1791="","",Einstellungen!$C$9-Kundendaten!J1791)</f>
        <v/>
      </c>
      <c r="K1790" s="37" t="str">
        <f>IF(Kundendaten!C1791="","",IF(J1790&lt;0,-1,IF(J1790&gt;Einstellungen!$C$11,0,IF(J1790&lt;=Einstellungen!$D$15,5,IF(J1790&lt;=Einstellungen!$D$16,4,IF(J1790&lt;=Einstellungen!$D$17,3,IF(J1790&lt;=Einstellungen!$D$18,2,1)))))))</f>
        <v/>
      </c>
      <c r="L1790" s="37" t="str">
        <f>IF(Kundendaten!C1791="","",IF(J1790&lt;0,-1,IF(J1790&gt;Einstellungen!$C$11,0,IF(Kundendaten!K1791&gt;=Einstellungen!$C$24,5,IF(Kundendaten!K1791&gt;=Einstellungen!$C$25,4,IF(Kundendaten!K1791&gt;=Einstellungen!$C$26,3,IF(Kundendaten!K1791&gt;=Einstellungen!$C$27,2,1)))))))</f>
        <v/>
      </c>
      <c r="M1790" s="37" t="str">
        <f>IF(Kundendaten!C1791="","",IF(J1790&lt;0,-1,IF(J1790&gt;Einstellungen!$C$11,0,IF(Kundendaten!L1791&gt;=Einstellungen!$C$32,5,IF(Kundendaten!L1791&gt;=Einstellungen!$C$33,4,IF(Kundendaten!L1791&gt;=Einstellungen!$C$34,3,IF(Kundendaten!L1791&gt;=Einstellungen!$C$35,2,1)))))))</f>
        <v/>
      </c>
      <c r="N1790" s="37" t="str">
        <f>IF(Kundendaten!C1791="","",IF(K1790=-1,"",IF(K1790=0,0,IF(SUM(Einstellungen!$G$15,Einstellungen!$G$24,Einstellungen!$G$32)&lt;&gt;100,"—",ROUND((K1790*Einstellungen!$G$15+L1790*Einstellungen!$G$24+M1790*Einstellungen!$G$32)/100,1)))))</f>
        <v/>
      </c>
      <c r="O1790" s="37" t="str">
        <f>IF(Kundendaten!C1791="","",IF(K1790=-1,"⚠ Datenfehler",IF(K1790=0,"Inaktiv",IF(SUM(Einstellungen!$G$15,Einstellungen!$G$24,Einstellungen!$G$32)&lt;&gt;100,"—",IF(N1790&gt;=4,"Champion",IF(N1790&gt;=3,"Entwicklung",IF(N1790&gt;=2,"Gefährdet","Abwanderung")))))))</f>
        <v/>
      </c>
    </row>
    <row r="1791" spans="2:15" ht="14.25" customHeight="1" x14ac:dyDescent="0.35">
      <c r="B1791" s="37" t="str">
        <f>IF(Kundendaten!C1792="","",Kundendaten!B1792)</f>
        <v/>
      </c>
      <c r="C1791" s="38" t="str">
        <f>IF(Kundendaten!C1792="","",IF(Kundendaten!C1792="","",Kundendaten!C1792))</f>
        <v/>
      </c>
      <c r="D1791" s="38" t="str">
        <f>IF(Kundendaten!C1792="","",IF(Kundendaten!D1792="","",Kundendaten!D1792))</f>
        <v/>
      </c>
      <c r="E1791" s="38" t="str">
        <f>IF(Kundendaten!C1792="","",IF(Kundendaten!E1792="","",Kundendaten!E1792))</f>
        <v/>
      </c>
      <c r="F1791" s="38" t="str">
        <f>IF(Kundendaten!C1792="","",IF(Kundendaten!F1792="","",Kundendaten!F1792))</f>
        <v/>
      </c>
      <c r="G1791" s="37" t="str">
        <f>IF(Kundendaten!C1792="","",IF(Kundendaten!G1792="","",Kundendaten!G1792))</f>
        <v/>
      </c>
      <c r="H1791" s="38" t="str">
        <f>IF(Kundendaten!C1792="","",IF(Kundendaten!H1792="","",Kundendaten!H1792))</f>
        <v/>
      </c>
      <c r="I1791" s="37" t="str">
        <f>IF(Kundendaten!C1792="","",IF(Kundendaten!I1792="","",IF(OR(UPPER(Kundendaten!I1792)="D",UPPER(Kundendaten!I1792)="DE",UPPER(Kundendaten!I1792)="DEU",UPPER(Kundendaten!I1792)="DEUTSCHLAND",UPPER(Kundendaten!I1792)="GERMANY",UPPER(Kundendaten!I1792)="GER"),"",IFERROR(UPPER(VLOOKUP(UPPER(Kundendaten!I1792),Laendercodes!$A:$B,2,FALSE())),UPPER(Kundendaten!I1792)))))</f>
        <v/>
      </c>
      <c r="J1791" s="59" t="str">
        <f>IF(Kundendaten!C1792="","",Einstellungen!$C$9-Kundendaten!J1792)</f>
        <v/>
      </c>
      <c r="K1791" s="37" t="str">
        <f>IF(Kundendaten!C1792="","",IF(J1791&lt;0,-1,IF(J1791&gt;Einstellungen!$C$11,0,IF(J1791&lt;=Einstellungen!$D$15,5,IF(J1791&lt;=Einstellungen!$D$16,4,IF(J1791&lt;=Einstellungen!$D$17,3,IF(J1791&lt;=Einstellungen!$D$18,2,1)))))))</f>
        <v/>
      </c>
      <c r="L1791" s="37" t="str">
        <f>IF(Kundendaten!C1792="","",IF(J1791&lt;0,-1,IF(J1791&gt;Einstellungen!$C$11,0,IF(Kundendaten!K1792&gt;=Einstellungen!$C$24,5,IF(Kundendaten!K1792&gt;=Einstellungen!$C$25,4,IF(Kundendaten!K1792&gt;=Einstellungen!$C$26,3,IF(Kundendaten!K1792&gt;=Einstellungen!$C$27,2,1)))))))</f>
        <v/>
      </c>
      <c r="M1791" s="37" t="str">
        <f>IF(Kundendaten!C1792="","",IF(J1791&lt;0,-1,IF(J1791&gt;Einstellungen!$C$11,0,IF(Kundendaten!L1792&gt;=Einstellungen!$C$32,5,IF(Kundendaten!L1792&gt;=Einstellungen!$C$33,4,IF(Kundendaten!L1792&gt;=Einstellungen!$C$34,3,IF(Kundendaten!L1792&gt;=Einstellungen!$C$35,2,1)))))))</f>
        <v/>
      </c>
      <c r="N1791" s="37" t="str">
        <f>IF(Kundendaten!C1792="","",IF(K1791=-1,"",IF(K1791=0,0,IF(SUM(Einstellungen!$G$15,Einstellungen!$G$24,Einstellungen!$G$32)&lt;&gt;100,"—",ROUND((K1791*Einstellungen!$G$15+L1791*Einstellungen!$G$24+M1791*Einstellungen!$G$32)/100,1)))))</f>
        <v/>
      </c>
      <c r="O1791" s="37" t="str">
        <f>IF(Kundendaten!C1792="","",IF(K1791=-1,"⚠ Datenfehler",IF(K1791=0,"Inaktiv",IF(SUM(Einstellungen!$G$15,Einstellungen!$G$24,Einstellungen!$G$32)&lt;&gt;100,"—",IF(N1791&gt;=4,"Champion",IF(N1791&gt;=3,"Entwicklung",IF(N1791&gt;=2,"Gefährdet","Abwanderung")))))))</f>
        <v/>
      </c>
    </row>
    <row r="1792" spans="2:15" ht="14.25" customHeight="1" x14ac:dyDescent="0.35">
      <c r="B1792" s="37" t="str">
        <f>IF(Kundendaten!C1793="","",Kundendaten!B1793)</f>
        <v/>
      </c>
      <c r="C1792" s="38" t="str">
        <f>IF(Kundendaten!C1793="","",IF(Kundendaten!C1793="","",Kundendaten!C1793))</f>
        <v/>
      </c>
      <c r="D1792" s="38" t="str">
        <f>IF(Kundendaten!C1793="","",IF(Kundendaten!D1793="","",Kundendaten!D1793))</f>
        <v/>
      </c>
      <c r="E1792" s="38" t="str">
        <f>IF(Kundendaten!C1793="","",IF(Kundendaten!E1793="","",Kundendaten!E1793))</f>
        <v/>
      </c>
      <c r="F1792" s="38" t="str">
        <f>IF(Kundendaten!C1793="","",IF(Kundendaten!F1793="","",Kundendaten!F1793))</f>
        <v/>
      </c>
      <c r="G1792" s="37" t="str">
        <f>IF(Kundendaten!C1793="","",IF(Kundendaten!G1793="","",Kundendaten!G1793))</f>
        <v/>
      </c>
      <c r="H1792" s="38" t="str">
        <f>IF(Kundendaten!C1793="","",IF(Kundendaten!H1793="","",Kundendaten!H1793))</f>
        <v/>
      </c>
      <c r="I1792" s="37" t="str">
        <f>IF(Kundendaten!C1793="","",IF(Kundendaten!I1793="","",IF(OR(UPPER(Kundendaten!I1793)="D",UPPER(Kundendaten!I1793)="DE",UPPER(Kundendaten!I1793)="DEU",UPPER(Kundendaten!I1793)="DEUTSCHLAND",UPPER(Kundendaten!I1793)="GERMANY",UPPER(Kundendaten!I1793)="GER"),"",IFERROR(UPPER(VLOOKUP(UPPER(Kundendaten!I1793),Laendercodes!$A:$B,2,FALSE())),UPPER(Kundendaten!I1793)))))</f>
        <v/>
      </c>
      <c r="J1792" s="59" t="str">
        <f>IF(Kundendaten!C1793="","",Einstellungen!$C$9-Kundendaten!J1793)</f>
        <v/>
      </c>
      <c r="K1792" s="37" t="str">
        <f>IF(Kundendaten!C1793="","",IF(J1792&lt;0,-1,IF(J1792&gt;Einstellungen!$C$11,0,IF(J1792&lt;=Einstellungen!$D$15,5,IF(J1792&lt;=Einstellungen!$D$16,4,IF(J1792&lt;=Einstellungen!$D$17,3,IF(J1792&lt;=Einstellungen!$D$18,2,1)))))))</f>
        <v/>
      </c>
      <c r="L1792" s="37" t="str">
        <f>IF(Kundendaten!C1793="","",IF(J1792&lt;0,-1,IF(J1792&gt;Einstellungen!$C$11,0,IF(Kundendaten!K1793&gt;=Einstellungen!$C$24,5,IF(Kundendaten!K1793&gt;=Einstellungen!$C$25,4,IF(Kundendaten!K1793&gt;=Einstellungen!$C$26,3,IF(Kundendaten!K1793&gt;=Einstellungen!$C$27,2,1)))))))</f>
        <v/>
      </c>
      <c r="M1792" s="37" t="str">
        <f>IF(Kundendaten!C1793="","",IF(J1792&lt;0,-1,IF(J1792&gt;Einstellungen!$C$11,0,IF(Kundendaten!L1793&gt;=Einstellungen!$C$32,5,IF(Kundendaten!L1793&gt;=Einstellungen!$C$33,4,IF(Kundendaten!L1793&gt;=Einstellungen!$C$34,3,IF(Kundendaten!L1793&gt;=Einstellungen!$C$35,2,1)))))))</f>
        <v/>
      </c>
      <c r="N1792" s="37" t="str">
        <f>IF(Kundendaten!C1793="","",IF(K1792=-1,"",IF(K1792=0,0,IF(SUM(Einstellungen!$G$15,Einstellungen!$G$24,Einstellungen!$G$32)&lt;&gt;100,"—",ROUND((K1792*Einstellungen!$G$15+L1792*Einstellungen!$G$24+M1792*Einstellungen!$G$32)/100,1)))))</f>
        <v/>
      </c>
      <c r="O1792" s="37" t="str">
        <f>IF(Kundendaten!C1793="","",IF(K1792=-1,"⚠ Datenfehler",IF(K1792=0,"Inaktiv",IF(SUM(Einstellungen!$G$15,Einstellungen!$G$24,Einstellungen!$G$32)&lt;&gt;100,"—",IF(N1792&gt;=4,"Champion",IF(N1792&gt;=3,"Entwicklung",IF(N1792&gt;=2,"Gefährdet","Abwanderung")))))))</f>
        <v/>
      </c>
    </row>
    <row r="1793" spans="2:15" ht="14.25" customHeight="1" x14ac:dyDescent="0.35">
      <c r="B1793" s="37" t="str">
        <f>IF(Kundendaten!C1794="","",Kundendaten!B1794)</f>
        <v/>
      </c>
      <c r="C1793" s="38" t="str">
        <f>IF(Kundendaten!C1794="","",IF(Kundendaten!C1794="","",Kundendaten!C1794))</f>
        <v/>
      </c>
      <c r="D1793" s="38" t="str">
        <f>IF(Kundendaten!C1794="","",IF(Kundendaten!D1794="","",Kundendaten!D1794))</f>
        <v/>
      </c>
      <c r="E1793" s="38" t="str">
        <f>IF(Kundendaten!C1794="","",IF(Kundendaten!E1794="","",Kundendaten!E1794))</f>
        <v/>
      </c>
      <c r="F1793" s="38" t="str">
        <f>IF(Kundendaten!C1794="","",IF(Kundendaten!F1794="","",Kundendaten!F1794))</f>
        <v/>
      </c>
      <c r="G1793" s="37" t="str">
        <f>IF(Kundendaten!C1794="","",IF(Kundendaten!G1794="","",Kundendaten!G1794))</f>
        <v/>
      </c>
      <c r="H1793" s="38" t="str">
        <f>IF(Kundendaten!C1794="","",IF(Kundendaten!H1794="","",Kundendaten!H1794))</f>
        <v/>
      </c>
      <c r="I1793" s="37" t="str">
        <f>IF(Kundendaten!C1794="","",IF(Kundendaten!I1794="","",IF(OR(UPPER(Kundendaten!I1794)="D",UPPER(Kundendaten!I1794)="DE",UPPER(Kundendaten!I1794)="DEU",UPPER(Kundendaten!I1794)="DEUTSCHLAND",UPPER(Kundendaten!I1794)="GERMANY",UPPER(Kundendaten!I1794)="GER"),"",IFERROR(UPPER(VLOOKUP(UPPER(Kundendaten!I1794),Laendercodes!$A:$B,2,FALSE())),UPPER(Kundendaten!I1794)))))</f>
        <v/>
      </c>
      <c r="J1793" s="59" t="str">
        <f>IF(Kundendaten!C1794="","",Einstellungen!$C$9-Kundendaten!J1794)</f>
        <v/>
      </c>
      <c r="K1793" s="37" t="str">
        <f>IF(Kundendaten!C1794="","",IF(J1793&lt;0,-1,IF(J1793&gt;Einstellungen!$C$11,0,IF(J1793&lt;=Einstellungen!$D$15,5,IF(J1793&lt;=Einstellungen!$D$16,4,IF(J1793&lt;=Einstellungen!$D$17,3,IF(J1793&lt;=Einstellungen!$D$18,2,1)))))))</f>
        <v/>
      </c>
      <c r="L1793" s="37" t="str">
        <f>IF(Kundendaten!C1794="","",IF(J1793&lt;0,-1,IF(J1793&gt;Einstellungen!$C$11,0,IF(Kundendaten!K1794&gt;=Einstellungen!$C$24,5,IF(Kundendaten!K1794&gt;=Einstellungen!$C$25,4,IF(Kundendaten!K1794&gt;=Einstellungen!$C$26,3,IF(Kundendaten!K1794&gt;=Einstellungen!$C$27,2,1)))))))</f>
        <v/>
      </c>
      <c r="M1793" s="37" t="str">
        <f>IF(Kundendaten!C1794="","",IF(J1793&lt;0,-1,IF(J1793&gt;Einstellungen!$C$11,0,IF(Kundendaten!L1794&gt;=Einstellungen!$C$32,5,IF(Kundendaten!L1794&gt;=Einstellungen!$C$33,4,IF(Kundendaten!L1794&gt;=Einstellungen!$C$34,3,IF(Kundendaten!L1794&gt;=Einstellungen!$C$35,2,1)))))))</f>
        <v/>
      </c>
      <c r="N1793" s="37" t="str">
        <f>IF(Kundendaten!C1794="","",IF(K1793=-1,"",IF(K1793=0,0,IF(SUM(Einstellungen!$G$15,Einstellungen!$G$24,Einstellungen!$G$32)&lt;&gt;100,"—",ROUND((K1793*Einstellungen!$G$15+L1793*Einstellungen!$G$24+M1793*Einstellungen!$G$32)/100,1)))))</f>
        <v/>
      </c>
      <c r="O1793" s="37" t="str">
        <f>IF(Kundendaten!C1794="","",IF(K1793=-1,"⚠ Datenfehler",IF(K1793=0,"Inaktiv",IF(SUM(Einstellungen!$G$15,Einstellungen!$G$24,Einstellungen!$G$32)&lt;&gt;100,"—",IF(N1793&gt;=4,"Champion",IF(N1793&gt;=3,"Entwicklung",IF(N1793&gt;=2,"Gefährdet","Abwanderung")))))))</f>
        <v/>
      </c>
    </row>
    <row r="1794" spans="2:15" ht="14.25" customHeight="1" x14ac:dyDescent="0.35">
      <c r="B1794" s="37" t="str">
        <f>IF(Kundendaten!C1795="","",Kundendaten!B1795)</f>
        <v/>
      </c>
      <c r="C1794" s="38" t="str">
        <f>IF(Kundendaten!C1795="","",IF(Kundendaten!C1795="","",Kundendaten!C1795))</f>
        <v/>
      </c>
      <c r="D1794" s="38" t="str">
        <f>IF(Kundendaten!C1795="","",IF(Kundendaten!D1795="","",Kundendaten!D1795))</f>
        <v/>
      </c>
      <c r="E1794" s="38" t="str">
        <f>IF(Kundendaten!C1795="","",IF(Kundendaten!E1795="","",Kundendaten!E1795))</f>
        <v/>
      </c>
      <c r="F1794" s="38" t="str">
        <f>IF(Kundendaten!C1795="","",IF(Kundendaten!F1795="","",Kundendaten!F1795))</f>
        <v/>
      </c>
      <c r="G1794" s="37" t="str">
        <f>IF(Kundendaten!C1795="","",IF(Kundendaten!G1795="","",Kundendaten!G1795))</f>
        <v/>
      </c>
      <c r="H1794" s="38" t="str">
        <f>IF(Kundendaten!C1795="","",IF(Kundendaten!H1795="","",Kundendaten!H1795))</f>
        <v/>
      </c>
      <c r="I1794" s="37" t="str">
        <f>IF(Kundendaten!C1795="","",IF(Kundendaten!I1795="","",IF(OR(UPPER(Kundendaten!I1795)="D",UPPER(Kundendaten!I1795)="DE",UPPER(Kundendaten!I1795)="DEU",UPPER(Kundendaten!I1795)="DEUTSCHLAND",UPPER(Kundendaten!I1795)="GERMANY",UPPER(Kundendaten!I1795)="GER"),"",IFERROR(UPPER(VLOOKUP(UPPER(Kundendaten!I1795),Laendercodes!$A:$B,2,FALSE())),UPPER(Kundendaten!I1795)))))</f>
        <v/>
      </c>
      <c r="J1794" s="59" t="str">
        <f>IF(Kundendaten!C1795="","",Einstellungen!$C$9-Kundendaten!J1795)</f>
        <v/>
      </c>
      <c r="K1794" s="37" t="str">
        <f>IF(Kundendaten!C1795="","",IF(J1794&lt;0,-1,IF(J1794&gt;Einstellungen!$C$11,0,IF(J1794&lt;=Einstellungen!$D$15,5,IF(J1794&lt;=Einstellungen!$D$16,4,IF(J1794&lt;=Einstellungen!$D$17,3,IF(J1794&lt;=Einstellungen!$D$18,2,1)))))))</f>
        <v/>
      </c>
      <c r="L1794" s="37" t="str">
        <f>IF(Kundendaten!C1795="","",IF(J1794&lt;0,-1,IF(J1794&gt;Einstellungen!$C$11,0,IF(Kundendaten!K1795&gt;=Einstellungen!$C$24,5,IF(Kundendaten!K1795&gt;=Einstellungen!$C$25,4,IF(Kundendaten!K1795&gt;=Einstellungen!$C$26,3,IF(Kundendaten!K1795&gt;=Einstellungen!$C$27,2,1)))))))</f>
        <v/>
      </c>
      <c r="M1794" s="37" t="str">
        <f>IF(Kundendaten!C1795="","",IF(J1794&lt;0,-1,IF(J1794&gt;Einstellungen!$C$11,0,IF(Kundendaten!L1795&gt;=Einstellungen!$C$32,5,IF(Kundendaten!L1795&gt;=Einstellungen!$C$33,4,IF(Kundendaten!L1795&gt;=Einstellungen!$C$34,3,IF(Kundendaten!L1795&gt;=Einstellungen!$C$35,2,1)))))))</f>
        <v/>
      </c>
      <c r="N1794" s="37" t="str">
        <f>IF(Kundendaten!C1795="","",IF(K1794=-1,"",IF(K1794=0,0,IF(SUM(Einstellungen!$G$15,Einstellungen!$G$24,Einstellungen!$G$32)&lt;&gt;100,"—",ROUND((K1794*Einstellungen!$G$15+L1794*Einstellungen!$G$24+M1794*Einstellungen!$G$32)/100,1)))))</f>
        <v/>
      </c>
      <c r="O1794" s="37" t="str">
        <f>IF(Kundendaten!C1795="","",IF(K1794=-1,"⚠ Datenfehler",IF(K1794=0,"Inaktiv",IF(SUM(Einstellungen!$G$15,Einstellungen!$G$24,Einstellungen!$G$32)&lt;&gt;100,"—",IF(N1794&gt;=4,"Champion",IF(N1794&gt;=3,"Entwicklung",IF(N1794&gt;=2,"Gefährdet","Abwanderung")))))))</f>
        <v/>
      </c>
    </row>
    <row r="1795" spans="2:15" ht="14.25" customHeight="1" x14ac:dyDescent="0.35">
      <c r="B1795" s="37" t="str">
        <f>IF(Kundendaten!C1796="","",Kundendaten!B1796)</f>
        <v/>
      </c>
      <c r="C1795" s="38" t="str">
        <f>IF(Kundendaten!C1796="","",IF(Kundendaten!C1796="","",Kundendaten!C1796))</f>
        <v/>
      </c>
      <c r="D1795" s="38" t="str">
        <f>IF(Kundendaten!C1796="","",IF(Kundendaten!D1796="","",Kundendaten!D1796))</f>
        <v/>
      </c>
      <c r="E1795" s="38" t="str">
        <f>IF(Kundendaten!C1796="","",IF(Kundendaten!E1796="","",Kundendaten!E1796))</f>
        <v/>
      </c>
      <c r="F1795" s="38" t="str">
        <f>IF(Kundendaten!C1796="","",IF(Kundendaten!F1796="","",Kundendaten!F1796))</f>
        <v/>
      </c>
      <c r="G1795" s="37" t="str">
        <f>IF(Kundendaten!C1796="","",IF(Kundendaten!G1796="","",Kundendaten!G1796))</f>
        <v/>
      </c>
      <c r="H1795" s="38" t="str">
        <f>IF(Kundendaten!C1796="","",IF(Kundendaten!H1796="","",Kundendaten!H1796))</f>
        <v/>
      </c>
      <c r="I1795" s="37" t="str">
        <f>IF(Kundendaten!C1796="","",IF(Kundendaten!I1796="","",IF(OR(UPPER(Kundendaten!I1796)="D",UPPER(Kundendaten!I1796)="DE",UPPER(Kundendaten!I1796)="DEU",UPPER(Kundendaten!I1796)="DEUTSCHLAND",UPPER(Kundendaten!I1796)="GERMANY",UPPER(Kundendaten!I1796)="GER"),"",IFERROR(UPPER(VLOOKUP(UPPER(Kundendaten!I1796),Laendercodes!$A:$B,2,FALSE())),UPPER(Kundendaten!I1796)))))</f>
        <v/>
      </c>
      <c r="J1795" s="59" t="str">
        <f>IF(Kundendaten!C1796="","",Einstellungen!$C$9-Kundendaten!J1796)</f>
        <v/>
      </c>
      <c r="K1795" s="37" t="str">
        <f>IF(Kundendaten!C1796="","",IF(J1795&lt;0,-1,IF(J1795&gt;Einstellungen!$C$11,0,IF(J1795&lt;=Einstellungen!$D$15,5,IF(J1795&lt;=Einstellungen!$D$16,4,IF(J1795&lt;=Einstellungen!$D$17,3,IF(J1795&lt;=Einstellungen!$D$18,2,1)))))))</f>
        <v/>
      </c>
      <c r="L1795" s="37" t="str">
        <f>IF(Kundendaten!C1796="","",IF(J1795&lt;0,-1,IF(J1795&gt;Einstellungen!$C$11,0,IF(Kundendaten!K1796&gt;=Einstellungen!$C$24,5,IF(Kundendaten!K1796&gt;=Einstellungen!$C$25,4,IF(Kundendaten!K1796&gt;=Einstellungen!$C$26,3,IF(Kundendaten!K1796&gt;=Einstellungen!$C$27,2,1)))))))</f>
        <v/>
      </c>
      <c r="M1795" s="37" t="str">
        <f>IF(Kundendaten!C1796="","",IF(J1795&lt;0,-1,IF(J1795&gt;Einstellungen!$C$11,0,IF(Kundendaten!L1796&gt;=Einstellungen!$C$32,5,IF(Kundendaten!L1796&gt;=Einstellungen!$C$33,4,IF(Kundendaten!L1796&gt;=Einstellungen!$C$34,3,IF(Kundendaten!L1796&gt;=Einstellungen!$C$35,2,1)))))))</f>
        <v/>
      </c>
      <c r="N1795" s="37" t="str">
        <f>IF(Kundendaten!C1796="","",IF(K1795=-1,"",IF(K1795=0,0,IF(SUM(Einstellungen!$G$15,Einstellungen!$G$24,Einstellungen!$G$32)&lt;&gt;100,"—",ROUND((K1795*Einstellungen!$G$15+L1795*Einstellungen!$G$24+M1795*Einstellungen!$G$32)/100,1)))))</f>
        <v/>
      </c>
      <c r="O1795" s="37" t="str">
        <f>IF(Kundendaten!C1796="","",IF(K1795=-1,"⚠ Datenfehler",IF(K1795=0,"Inaktiv",IF(SUM(Einstellungen!$G$15,Einstellungen!$G$24,Einstellungen!$G$32)&lt;&gt;100,"—",IF(N1795&gt;=4,"Champion",IF(N1795&gt;=3,"Entwicklung",IF(N1795&gt;=2,"Gefährdet","Abwanderung")))))))</f>
        <v/>
      </c>
    </row>
    <row r="1796" spans="2:15" ht="14.25" customHeight="1" x14ac:dyDescent="0.35">
      <c r="B1796" s="37" t="str">
        <f>IF(Kundendaten!C1797="","",Kundendaten!B1797)</f>
        <v/>
      </c>
      <c r="C1796" s="38" t="str">
        <f>IF(Kundendaten!C1797="","",IF(Kundendaten!C1797="","",Kundendaten!C1797))</f>
        <v/>
      </c>
      <c r="D1796" s="38" t="str">
        <f>IF(Kundendaten!C1797="","",IF(Kundendaten!D1797="","",Kundendaten!D1797))</f>
        <v/>
      </c>
      <c r="E1796" s="38" t="str">
        <f>IF(Kundendaten!C1797="","",IF(Kundendaten!E1797="","",Kundendaten!E1797))</f>
        <v/>
      </c>
      <c r="F1796" s="38" t="str">
        <f>IF(Kundendaten!C1797="","",IF(Kundendaten!F1797="","",Kundendaten!F1797))</f>
        <v/>
      </c>
      <c r="G1796" s="37" t="str">
        <f>IF(Kundendaten!C1797="","",IF(Kundendaten!G1797="","",Kundendaten!G1797))</f>
        <v/>
      </c>
      <c r="H1796" s="38" t="str">
        <f>IF(Kundendaten!C1797="","",IF(Kundendaten!H1797="","",Kundendaten!H1797))</f>
        <v/>
      </c>
      <c r="I1796" s="37" t="str">
        <f>IF(Kundendaten!C1797="","",IF(Kundendaten!I1797="","",IF(OR(UPPER(Kundendaten!I1797)="D",UPPER(Kundendaten!I1797)="DE",UPPER(Kundendaten!I1797)="DEU",UPPER(Kundendaten!I1797)="DEUTSCHLAND",UPPER(Kundendaten!I1797)="GERMANY",UPPER(Kundendaten!I1797)="GER"),"",IFERROR(UPPER(VLOOKUP(UPPER(Kundendaten!I1797),Laendercodes!$A:$B,2,FALSE())),UPPER(Kundendaten!I1797)))))</f>
        <v/>
      </c>
      <c r="J1796" s="59" t="str">
        <f>IF(Kundendaten!C1797="","",Einstellungen!$C$9-Kundendaten!J1797)</f>
        <v/>
      </c>
      <c r="K1796" s="37" t="str">
        <f>IF(Kundendaten!C1797="","",IF(J1796&lt;0,-1,IF(J1796&gt;Einstellungen!$C$11,0,IF(J1796&lt;=Einstellungen!$D$15,5,IF(J1796&lt;=Einstellungen!$D$16,4,IF(J1796&lt;=Einstellungen!$D$17,3,IF(J1796&lt;=Einstellungen!$D$18,2,1)))))))</f>
        <v/>
      </c>
      <c r="L1796" s="37" t="str">
        <f>IF(Kundendaten!C1797="","",IF(J1796&lt;0,-1,IF(J1796&gt;Einstellungen!$C$11,0,IF(Kundendaten!K1797&gt;=Einstellungen!$C$24,5,IF(Kundendaten!K1797&gt;=Einstellungen!$C$25,4,IF(Kundendaten!K1797&gt;=Einstellungen!$C$26,3,IF(Kundendaten!K1797&gt;=Einstellungen!$C$27,2,1)))))))</f>
        <v/>
      </c>
      <c r="M1796" s="37" t="str">
        <f>IF(Kundendaten!C1797="","",IF(J1796&lt;0,-1,IF(J1796&gt;Einstellungen!$C$11,0,IF(Kundendaten!L1797&gt;=Einstellungen!$C$32,5,IF(Kundendaten!L1797&gt;=Einstellungen!$C$33,4,IF(Kundendaten!L1797&gt;=Einstellungen!$C$34,3,IF(Kundendaten!L1797&gt;=Einstellungen!$C$35,2,1)))))))</f>
        <v/>
      </c>
      <c r="N1796" s="37" t="str">
        <f>IF(Kundendaten!C1797="","",IF(K1796=-1,"",IF(K1796=0,0,IF(SUM(Einstellungen!$G$15,Einstellungen!$G$24,Einstellungen!$G$32)&lt;&gt;100,"—",ROUND((K1796*Einstellungen!$G$15+L1796*Einstellungen!$G$24+M1796*Einstellungen!$G$32)/100,1)))))</f>
        <v/>
      </c>
      <c r="O1796" s="37" t="str">
        <f>IF(Kundendaten!C1797="","",IF(K1796=-1,"⚠ Datenfehler",IF(K1796=0,"Inaktiv",IF(SUM(Einstellungen!$G$15,Einstellungen!$G$24,Einstellungen!$G$32)&lt;&gt;100,"—",IF(N1796&gt;=4,"Champion",IF(N1796&gt;=3,"Entwicklung",IF(N1796&gt;=2,"Gefährdet","Abwanderung")))))))</f>
        <v/>
      </c>
    </row>
    <row r="1797" spans="2:15" ht="14.25" customHeight="1" x14ac:dyDescent="0.35">
      <c r="B1797" s="37" t="str">
        <f>IF(Kundendaten!C1798="","",Kundendaten!B1798)</f>
        <v/>
      </c>
      <c r="C1797" s="38" t="str">
        <f>IF(Kundendaten!C1798="","",IF(Kundendaten!C1798="","",Kundendaten!C1798))</f>
        <v/>
      </c>
      <c r="D1797" s="38" t="str">
        <f>IF(Kundendaten!C1798="","",IF(Kundendaten!D1798="","",Kundendaten!D1798))</f>
        <v/>
      </c>
      <c r="E1797" s="38" t="str">
        <f>IF(Kundendaten!C1798="","",IF(Kundendaten!E1798="","",Kundendaten!E1798))</f>
        <v/>
      </c>
      <c r="F1797" s="38" t="str">
        <f>IF(Kundendaten!C1798="","",IF(Kundendaten!F1798="","",Kundendaten!F1798))</f>
        <v/>
      </c>
      <c r="G1797" s="37" t="str">
        <f>IF(Kundendaten!C1798="","",IF(Kundendaten!G1798="","",Kundendaten!G1798))</f>
        <v/>
      </c>
      <c r="H1797" s="38" t="str">
        <f>IF(Kundendaten!C1798="","",IF(Kundendaten!H1798="","",Kundendaten!H1798))</f>
        <v/>
      </c>
      <c r="I1797" s="37" t="str">
        <f>IF(Kundendaten!C1798="","",IF(Kundendaten!I1798="","",IF(OR(UPPER(Kundendaten!I1798)="D",UPPER(Kundendaten!I1798)="DE",UPPER(Kundendaten!I1798)="DEU",UPPER(Kundendaten!I1798)="DEUTSCHLAND",UPPER(Kundendaten!I1798)="GERMANY",UPPER(Kundendaten!I1798)="GER"),"",IFERROR(UPPER(VLOOKUP(UPPER(Kundendaten!I1798),Laendercodes!$A:$B,2,FALSE())),UPPER(Kundendaten!I1798)))))</f>
        <v/>
      </c>
      <c r="J1797" s="59" t="str">
        <f>IF(Kundendaten!C1798="","",Einstellungen!$C$9-Kundendaten!J1798)</f>
        <v/>
      </c>
      <c r="K1797" s="37" t="str">
        <f>IF(Kundendaten!C1798="","",IF(J1797&lt;0,-1,IF(J1797&gt;Einstellungen!$C$11,0,IF(J1797&lt;=Einstellungen!$D$15,5,IF(J1797&lt;=Einstellungen!$D$16,4,IF(J1797&lt;=Einstellungen!$D$17,3,IF(J1797&lt;=Einstellungen!$D$18,2,1)))))))</f>
        <v/>
      </c>
      <c r="L1797" s="37" t="str">
        <f>IF(Kundendaten!C1798="","",IF(J1797&lt;0,-1,IF(J1797&gt;Einstellungen!$C$11,0,IF(Kundendaten!K1798&gt;=Einstellungen!$C$24,5,IF(Kundendaten!K1798&gt;=Einstellungen!$C$25,4,IF(Kundendaten!K1798&gt;=Einstellungen!$C$26,3,IF(Kundendaten!K1798&gt;=Einstellungen!$C$27,2,1)))))))</f>
        <v/>
      </c>
      <c r="M1797" s="37" t="str">
        <f>IF(Kundendaten!C1798="","",IF(J1797&lt;0,-1,IF(J1797&gt;Einstellungen!$C$11,0,IF(Kundendaten!L1798&gt;=Einstellungen!$C$32,5,IF(Kundendaten!L1798&gt;=Einstellungen!$C$33,4,IF(Kundendaten!L1798&gt;=Einstellungen!$C$34,3,IF(Kundendaten!L1798&gt;=Einstellungen!$C$35,2,1)))))))</f>
        <v/>
      </c>
      <c r="N1797" s="37" t="str">
        <f>IF(Kundendaten!C1798="","",IF(K1797=-1,"",IF(K1797=0,0,IF(SUM(Einstellungen!$G$15,Einstellungen!$G$24,Einstellungen!$G$32)&lt;&gt;100,"—",ROUND((K1797*Einstellungen!$G$15+L1797*Einstellungen!$G$24+M1797*Einstellungen!$G$32)/100,1)))))</f>
        <v/>
      </c>
      <c r="O1797" s="37" t="str">
        <f>IF(Kundendaten!C1798="","",IF(K1797=-1,"⚠ Datenfehler",IF(K1797=0,"Inaktiv",IF(SUM(Einstellungen!$G$15,Einstellungen!$G$24,Einstellungen!$G$32)&lt;&gt;100,"—",IF(N1797&gt;=4,"Champion",IF(N1797&gt;=3,"Entwicklung",IF(N1797&gt;=2,"Gefährdet","Abwanderung")))))))</f>
        <v/>
      </c>
    </row>
    <row r="1798" spans="2:15" ht="14.25" customHeight="1" x14ac:dyDescent="0.35">
      <c r="B1798" s="37" t="str">
        <f>IF(Kundendaten!C1799="","",Kundendaten!B1799)</f>
        <v/>
      </c>
      <c r="C1798" s="38" t="str">
        <f>IF(Kundendaten!C1799="","",IF(Kundendaten!C1799="","",Kundendaten!C1799))</f>
        <v/>
      </c>
      <c r="D1798" s="38" t="str">
        <f>IF(Kundendaten!C1799="","",IF(Kundendaten!D1799="","",Kundendaten!D1799))</f>
        <v/>
      </c>
      <c r="E1798" s="38" t="str">
        <f>IF(Kundendaten!C1799="","",IF(Kundendaten!E1799="","",Kundendaten!E1799))</f>
        <v/>
      </c>
      <c r="F1798" s="38" t="str">
        <f>IF(Kundendaten!C1799="","",IF(Kundendaten!F1799="","",Kundendaten!F1799))</f>
        <v/>
      </c>
      <c r="G1798" s="37" t="str">
        <f>IF(Kundendaten!C1799="","",IF(Kundendaten!G1799="","",Kundendaten!G1799))</f>
        <v/>
      </c>
      <c r="H1798" s="38" t="str">
        <f>IF(Kundendaten!C1799="","",IF(Kundendaten!H1799="","",Kundendaten!H1799))</f>
        <v/>
      </c>
      <c r="I1798" s="37" t="str">
        <f>IF(Kundendaten!C1799="","",IF(Kundendaten!I1799="","",IF(OR(UPPER(Kundendaten!I1799)="D",UPPER(Kundendaten!I1799)="DE",UPPER(Kundendaten!I1799)="DEU",UPPER(Kundendaten!I1799)="DEUTSCHLAND",UPPER(Kundendaten!I1799)="GERMANY",UPPER(Kundendaten!I1799)="GER"),"",IFERROR(UPPER(VLOOKUP(UPPER(Kundendaten!I1799),Laendercodes!$A:$B,2,FALSE())),UPPER(Kundendaten!I1799)))))</f>
        <v/>
      </c>
      <c r="J1798" s="59" t="str">
        <f>IF(Kundendaten!C1799="","",Einstellungen!$C$9-Kundendaten!J1799)</f>
        <v/>
      </c>
      <c r="K1798" s="37" t="str">
        <f>IF(Kundendaten!C1799="","",IF(J1798&lt;0,-1,IF(J1798&gt;Einstellungen!$C$11,0,IF(J1798&lt;=Einstellungen!$D$15,5,IF(J1798&lt;=Einstellungen!$D$16,4,IF(J1798&lt;=Einstellungen!$D$17,3,IF(J1798&lt;=Einstellungen!$D$18,2,1)))))))</f>
        <v/>
      </c>
      <c r="L1798" s="37" t="str">
        <f>IF(Kundendaten!C1799="","",IF(J1798&lt;0,-1,IF(J1798&gt;Einstellungen!$C$11,0,IF(Kundendaten!K1799&gt;=Einstellungen!$C$24,5,IF(Kundendaten!K1799&gt;=Einstellungen!$C$25,4,IF(Kundendaten!K1799&gt;=Einstellungen!$C$26,3,IF(Kundendaten!K1799&gt;=Einstellungen!$C$27,2,1)))))))</f>
        <v/>
      </c>
      <c r="M1798" s="37" t="str">
        <f>IF(Kundendaten!C1799="","",IF(J1798&lt;0,-1,IF(J1798&gt;Einstellungen!$C$11,0,IF(Kundendaten!L1799&gt;=Einstellungen!$C$32,5,IF(Kundendaten!L1799&gt;=Einstellungen!$C$33,4,IF(Kundendaten!L1799&gt;=Einstellungen!$C$34,3,IF(Kundendaten!L1799&gt;=Einstellungen!$C$35,2,1)))))))</f>
        <v/>
      </c>
      <c r="N1798" s="37" t="str">
        <f>IF(Kundendaten!C1799="","",IF(K1798=-1,"",IF(K1798=0,0,IF(SUM(Einstellungen!$G$15,Einstellungen!$G$24,Einstellungen!$G$32)&lt;&gt;100,"—",ROUND((K1798*Einstellungen!$G$15+L1798*Einstellungen!$G$24+M1798*Einstellungen!$G$32)/100,1)))))</f>
        <v/>
      </c>
      <c r="O1798" s="37" t="str">
        <f>IF(Kundendaten!C1799="","",IF(K1798=-1,"⚠ Datenfehler",IF(K1798=0,"Inaktiv",IF(SUM(Einstellungen!$G$15,Einstellungen!$G$24,Einstellungen!$G$32)&lt;&gt;100,"—",IF(N1798&gt;=4,"Champion",IF(N1798&gt;=3,"Entwicklung",IF(N1798&gt;=2,"Gefährdet","Abwanderung")))))))</f>
        <v/>
      </c>
    </row>
    <row r="1799" spans="2:15" ht="14.25" customHeight="1" x14ac:dyDescent="0.35">
      <c r="B1799" s="37" t="str">
        <f>IF(Kundendaten!C1800="","",Kundendaten!B1800)</f>
        <v/>
      </c>
      <c r="C1799" s="38" t="str">
        <f>IF(Kundendaten!C1800="","",IF(Kundendaten!C1800="","",Kundendaten!C1800))</f>
        <v/>
      </c>
      <c r="D1799" s="38" t="str">
        <f>IF(Kundendaten!C1800="","",IF(Kundendaten!D1800="","",Kundendaten!D1800))</f>
        <v/>
      </c>
      <c r="E1799" s="38" t="str">
        <f>IF(Kundendaten!C1800="","",IF(Kundendaten!E1800="","",Kundendaten!E1800))</f>
        <v/>
      </c>
      <c r="F1799" s="38" t="str">
        <f>IF(Kundendaten!C1800="","",IF(Kundendaten!F1800="","",Kundendaten!F1800))</f>
        <v/>
      </c>
      <c r="G1799" s="37" t="str">
        <f>IF(Kundendaten!C1800="","",IF(Kundendaten!G1800="","",Kundendaten!G1800))</f>
        <v/>
      </c>
      <c r="H1799" s="38" t="str">
        <f>IF(Kundendaten!C1800="","",IF(Kundendaten!H1800="","",Kundendaten!H1800))</f>
        <v/>
      </c>
      <c r="I1799" s="37" t="str">
        <f>IF(Kundendaten!C1800="","",IF(Kundendaten!I1800="","",IF(OR(UPPER(Kundendaten!I1800)="D",UPPER(Kundendaten!I1800)="DE",UPPER(Kundendaten!I1800)="DEU",UPPER(Kundendaten!I1800)="DEUTSCHLAND",UPPER(Kundendaten!I1800)="GERMANY",UPPER(Kundendaten!I1800)="GER"),"",IFERROR(UPPER(VLOOKUP(UPPER(Kundendaten!I1800),Laendercodes!$A:$B,2,FALSE())),UPPER(Kundendaten!I1800)))))</f>
        <v/>
      </c>
      <c r="J1799" s="59" t="str">
        <f>IF(Kundendaten!C1800="","",Einstellungen!$C$9-Kundendaten!J1800)</f>
        <v/>
      </c>
      <c r="K1799" s="37" t="str">
        <f>IF(Kundendaten!C1800="","",IF(J1799&lt;0,-1,IF(J1799&gt;Einstellungen!$C$11,0,IF(J1799&lt;=Einstellungen!$D$15,5,IF(J1799&lt;=Einstellungen!$D$16,4,IF(J1799&lt;=Einstellungen!$D$17,3,IF(J1799&lt;=Einstellungen!$D$18,2,1)))))))</f>
        <v/>
      </c>
      <c r="L1799" s="37" t="str">
        <f>IF(Kundendaten!C1800="","",IF(J1799&lt;0,-1,IF(J1799&gt;Einstellungen!$C$11,0,IF(Kundendaten!K1800&gt;=Einstellungen!$C$24,5,IF(Kundendaten!K1800&gt;=Einstellungen!$C$25,4,IF(Kundendaten!K1800&gt;=Einstellungen!$C$26,3,IF(Kundendaten!K1800&gt;=Einstellungen!$C$27,2,1)))))))</f>
        <v/>
      </c>
      <c r="M1799" s="37" t="str">
        <f>IF(Kundendaten!C1800="","",IF(J1799&lt;0,-1,IF(J1799&gt;Einstellungen!$C$11,0,IF(Kundendaten!L1800&gt;=Einstellungen!$C$32,5,IF(Kundendaten!L1800&gt;=Einstellungen!$C$33,4,IF(Kundendaten!L1800&gt;=Einstellungen!$C$34,3,IF(Kundendaten!L1800&gt;=Einstellungen!$C$35,2,1)))))))</f>
        <v/>
      </c>
      <c r="N1799" s="37" t="str">
        <f>IF(Kundendaten!C1800="","",IF(K1799=-1,"",IF(K1799=0,0,IF(SUM(Einstellungen!$G$15,Einstellungen!$G$24,Einstellungen!$G$32)&lt;&gt;100,"—",ROUND((K1799*Einstellungen!$G$15+L1799*Einstellungen!$G$24+M1799*Einstellungen!$G$32)/100,1)))))</f>
        <v/>
      </c>
      <c r="O1799" s="37" t="str">
        <f>IF(Kundendaten!C1800="","",IF(K1799=-1,"⚠ Datenfehler",IF(K1799=0,"Inaktiv",IF(SUM(Einstellungen!$G$15,Einstellungen!$G$24,Einstellungen!$G$32)&lt;&gt;100,"—",IF(N1799&gt;=4,"Champion",IF(N1799&gt;=3,"Entwicklung",IF(N1799&gt;=2,"Gefährdet","Abwanderung")))))))</f>
        <v/>
      </c>
    </row>
    <row r="1800" spans="2:15" ht="14.25" customHeight="1" x14ac:dyDescent="0.35">
      <c r="B1800" s="37" t="str">
        <f>IF(Kundendaten!C1801="","",Kundendaten!B1801)</f>
        <v/>
      </c>
      <c r="C1800" s="38" t="str">
        <f>IF(Kundendaten!C1801="","",IF(Kundendaten!C1801="","",Kundendaten!C1801))</f>
        <v/>
      </c>
      <c r="D1800" s="38" t="str">
        <f>IF(Kundendaten!C1801="","",IF(Kundendaten!D1801="","",Kundendaten!D1801))</f>
        <v/>
      </c>
      <c r="E1800" s="38" t="str">
        <f>IF(Kundendaten!C1801="","",IF(Kundendaten!E1801="","",Kundendaten!E1801))</f>
        <v/>
      </c>
      <c r="F1800" s="38" t="str">
        <f>IF(Kundendaten!C1801="","",IF(Kundendaten!F1801="","",Kundendaten!F1801))</f>
        <v/>
      </c>
      <c r="G1800" s="37" t="str">
        <f>IF(Kundendaten!C1801="","",IF(Kundendaten!G1801="","",Kundendaten!G1801))</f>
        <v/>
      </c>
      <c r="H1800" s="38" t="str">
        <f>IF(Kundendaten!C1801="","",IF(Kundendaten!H1801="","",Kundendaten!H1801))</f>
        <v/>
      </c>
      <c r="I1800" s="37" t="str">
        <f>IF(Kundendaten!C1801="","",IF(Kundendaten!I1801="","",IF(OR(UPPER(Kundendaten!I1801)="D",UPPER(Kundendaten!I1801)="DE",UPPER(Kundendaten!I1801)="DEU",UPPER(Kundendaten!I1801)="DEUTSCHLAND",UPPER(Kundendaten!I1801)="GERMANY",UPPER(Kundendaten!I1801)="GER"),"",IFERROR(UPPER(VLOOKUP(UPPER(Kundendaten!I1801),Laendercodes!$A:$B,2,FALSE())),UPPER(Kundendaten!I1801)))))</f>
        <v/>
      </c>
      <c r="J1800" s="59" t="str">
        <f>IF(Kundendaten!C1801="","",Einstellungen!$C$9-Kundendaten!J1801)</f>
        <v/>
      </c>
      <c r="K1800" s="37" t="str">
        <f>IF(Kundendaten!C1801="","",IF(J1800&lt;0,-1,IF(J1800&gt;Einstellungen!$C$11,0,IF(J1800&lt;=Einstellungen!$D$15,5,IF(J1800&lt;=Einstellungen!$D$16,4,IF(J1800&lt;=Einstellungen!$D$17,3,IF(J1800&lt;=Einstellungen!$D$18,2,1)))))))</f>
        <v/>
      </c>
      <c r="L1800" s="37" t="str">
        <f>IF(Kundendaten!C1801="","",IF(J1800&lt;0,-1,IF(J1800&gt;Einstellungen!$C$11,0,IF(Kundendaten!K1801&gt;=Einstellungen!$C$24,5,IF(Kundendaten!K1801&gt;=Einstellungen!$C$25,4,IF(Kundendaten!K1801&gt;=Einstellungen!$C$26,3,IF(Kundendaten!K1801&gt;=Einstellungen!$C$27,2,1)))))))</f>
        <v/>
      </c>
      <c r="M1800" s="37" t="str">
        <f>IF(Kundendaten!C1801="","",IF(J1800&lt;0,-1,IF(J1800&gt;Einstellungen!$C$11,0,IF(Kundendaten!L1801&gt;=Einstellungen!$C$32,5,IF(Kundendaten!L1801&gt;=Einstellungen!$C$33,4,IF(Kundendaten!L1801&gt;=Einstellungen!$C$34,3,IF(Kundendaten!L1801&gt;=Einstellungen!$C$35,2,1)))))))</f>
        <v/>
      </c>
      <c r="N1800" s="37" t="str">
        <f>IF(Kundendaten!C1801="","",IF(K1800=-1,"",IF(K1800=0,0,IF(SUM(Einstellungen!$G$15,Einstellungen!$G$24,Einstellungen!$G$32)&lt;&gt;100,"—",ROUND((K1800*Einstellungen!$G$15+L1800*Einstellungen!$G$24+M1800*Einstellungen!$G$32)/100,1)))))</f>
        <v/>
      </c>
      <c r="O1800" s="37" t="str">
        <f>IF(Kundendaten!C1801="","",IF(K1800=-1,"⚠ Datenfehler",IF(K1800=0,"Inaktiv",IF(SUM(Einstellungen!$G$15,Einstellungen!$G$24,Einstellungen!$G$32)&lt;&gt;100,"—",IF(N1800&gt;=4,"Champion",IF(N1800&gt;=3,"Entwicklung",IF(N1800&gt;=2,"Gefährdet","Abwanderung")))))))</f>
        <v/>
      </c>
    </row>
    <row r="1801" spans="2:15" ht="14.25" customHeight="1" x14ac:dyDescent="0.35">
      <c r="B1801" s="37" t="str">
        <f>IF(Kundendaten!C1802="","",Kundendaten!B1802)</f>
        <v/>
      </c>
      <c r="C1801" s="38" t="str">
        <f>IF(Kundendaten!C1802="","",IF(Kundendaten!C1802="","",Kundendaten!C1802))</f>
        <v/>
      </c>
      <c r="D1801" s="38" t="str">
        <f>IF(Kundendaten!C1802="","",IF(Kundendaten!D1802="","",Kundendaten!D1802))</f>
        <v/>
      </c>
      <c r="E1801" s="38" t="str">
        <f>IF(Kundendaten!C1802="","",IF(Kundendaten!E1802="","",Kundendaten!E1802))</f>
        <v/>
      </c>
      <c r="F1801" s="38" t="str">
        <f>IF(Kundendaten!C1802="","",IF(Kundendaten!F1802="","",Kundendaten!F1802))</f>
        <v/>
      </c>
      <c r="G1801" s="37" t="str">
        <f>IF(Kundendaten!C1802="","",IF(Kundendaten!G1802="","",Kundendaten!G1802))</f>
        <v/>
      </c>
      <c r="H1801" s="38" t="str">
        <f>IF(Kundendaten!C1802="","",IF(Kundendaten!H1802="","",Kundendaten!H1802))</f>
        <v/>
      </c>
      <c r="I1801" s="37" t="str">
        <f>IF(Kundendaten!C1802="","",IF(Kundendaten!I1802="","",IF(OR(UPPER(Kundendaten!I1802)="D",UPPER(Kundendaten!I1802)="DE",UPPER(Kundendaten!I1802)="DEU",UPPER(Kundendaten!I1802)="DEUTSCHLAND",UPPER(Kundendaten!I1802)="GERMANY",UPPER(Kundendaten!I1802)="GER"),"",IFERROR(UPPER(VLOOKUP(UPPER(Kundendaten!I1802),Laendercodes!$A:$B,2,FALSE())),UPPER(Kundendaten!I1802)))))</f>
        <v/>
      </c>
      <c r="J1801" s="59" t="str">
        <f>IF(Kundendaten!C1802="","",Einstellungen!$C$9-Kundendaten!J1802)</f>
        <v/>
      </c>
      <c r="K1801" s="37" t="str">
        <f>IF(Kundendaten!C1802="","",IF(J1801&lt;0,-1,IF(J1801&gt;Einstellungen!$C$11,0,IF(J1801&lt;=Einstellungen!$D$15,5,IF(J1801&lt;=Einstellungen!$D$16,4,IF(J1801&lt;=Einstellungen!$D$17,3,IF(J1801&lt;=Einstellungen!$D$18,2,1)))))))</f>
        <v/>
      </c>
      <c r="L1801" s="37" t="str">
        <f>IF(Kundendaten!C1802="","",IF(J1801&lt;0,-1,IF(J1801&gt;Einstellungen!$C$11,0,IF(Kundendaten!K1802&gt;=Einstellungen!$C$24,5,IF(Kundendaten!K1802&gt;=Einstellungen!$C$25,4,IF(Kundendaten!K1802&gt;=Einstellungen!$C$26,3,IF(Kundendaten!K1802&gt;=Einstellungen!$C$27,2,1)))))))</f>
        <v/>
      </c>
      <c r="M1801" s="37" t="str">
        <f>IF(Kundendaten!C1802="","",IF(J1801&lt;0,-1,IF(J1801&gt;Einstellungen!$C$11,0,IF(Kundendaten!L1802&gt;=Einstellungen!$C$32,5,IF(Kundendaten!L1802&gt;=Einstellungen!$C$33,4,IF(Kundendaten!L1802&gt;=Einstellungen!$C$34,3,IF(Kundendaten!L1802&gt;=Einstellungen!$C$35,2,1)))))))</f>
        <v/>
      </c>
      <c r="N1801" s="37" t="str">
        <f>IF(Kundendaten!C1802="","",IF(K1801=-1,"",IF(K1801=0,0,IF(SUM(Einstellungen!$G$15,Einstellungen!$G$24,Einstellungen!$G$32)&lt;&gt;100,"—",ROUND((K1801*Einstellungen!$G$15+L1801*Einstellungen!$G$24+M1801*Einstellungen!$G$32)/100,1)))))</f>
        <v/>
      </c>
      <c r="O1801" s="37" t="str">
        <f>IF(Kundendaten!C1802="","",IF(K1801=-1,"⚠ Datenfehler",IF(K1801=0,"Inaktiv",IF(SUM(Einstellungen!$G$15,Einstellungen!$G$24,Einstellungen!$G$32)&lt;&gt;100,"—",IF(N1801&gt;=4,"Champion",IF(N1801&gt;=3,"Entwicklung",IF(N1801&gt;=2,"Gefährdet","Abwanderung")))))))</f>
        <v/>
      </c>
    </row>
    <row r="1802" spans="2:15" ht="14.25" customHeight="1" x14ac:dyDescent="0.35">
      <c r="B1802" s="37" t="str">
        <f>IF(Kundendaten!C1803="","",Kundendaten!B1803)</f>
        <v/>
      </c>
      <c r="C1802" s="38" t="str">
        <f>IF(Kundendaten!C1803="","",IF(Kundendaten!C1803="","",Kundendaten!C1803))</f>
        <v/>
      </c>
      <c r="D1802" s="38" t="str">
        <f>IF(Kundendaten!C1803="","",IF(Kundendaten!D1803="","",Kundendaten!D1803))</f>
        <v/>
      </c>
      <c r="E1802" s="38" t="str">
        <f>IF(Kundendaten!C1803="","",IF(Kundendaten!E1803="","",Kundendaten!E1803))</f>
        <v/>
      </c>
      <c r="F1802" s="38" t="str">
        <f>IF(Kundendaten!C1803="","",IF(Kundendaten!F1803="","",Kundendaten!F1803))</f>
        <v/>
      </c>
      <c r="G1802" s="37" t="str">
        <f>IF(Kundendaten!C1803="","",IF(Kundendaten!G1803="","",Kundendaten!G1803))</f>
        <v/>
      </c>
      <c r="H1802" s="38" t="str">
        <f>IF(Kundendaten!C1803="","",IF(Kundendaten!H1803="","",Kundendaten!H1803))</f>
        <v/>
      </c>
      <c r="I1802" s="37" t="str">
        <f>IF(Kundendaten!C1803="","",IF(Kundendaten!I1803="","",IF(OR(UPPER(Kundendaten!I1803)="D",UPPER(Kundendaten!I1803)="DE",UPPER(Kundendaten!I1803)="DEU",UPPER(Kundendaten!I1803)="DEUTSCHLAND",UPPER(Kundendaten!I1803)="GERMANY",UPPER(Kundendaten!I1803)="GER"),"",IFERROR(UPPER(VLOOKUP(UPPER(Kundendaten!I1803),Laendercodes!$A:$B,2,FALSE())),UPPER(Kundendaten!I1803)))))</f>
        <v/>
      </c>
      <c r="J1802" s="59" t="str">
        <f>IF(Kundendaten!C1803="","",Einstellungen!$C$9-Kundendaten!J1803)</f>
        <v/>
      </c>
      <c r="K1802" s="37" t="str">
        <f>IF(Kundendaten!C1803="","",IF(J1802&lt;0,-1,IF(J1802&gt;Einstellungen!$C$11,0,IF(J1802&lt;=Einstellungen!$D$15,5,IF(J1802&lt;=Einstellungen!$D$16,4,IF(J1802&lt;=Einstellungen!$D$17,3,IF(J1802&lt;=Einstellungen!$D$18,2,1)))))))</f>
        <v/>
      </c>
      <c r="L1802" s="37" t="str">
        <f>IF(Kundendaten!C1803="","",IF(J1802&lt;0,-1,IF(J1802&gt;Einstellungen!$C$11,0,IF(Kundendaten!K1803&gt;=Einstellungen!$C$24,5,IF(Kundendaten!K1803&gt;=Einstellungen!$C$25,4,IF(Kundendaten!K1803&gt;=Einstellungen!$C$26,3,IF(Kundendaten!K1803&gt;=Einstellungen!$C$27,2,1)))))))</f>
        <v/>
      </c>
      <c r="M1802" s="37" t="str">
        <f>IF(Kundendaten!C1803="","",IF(J1802&lt;0,-1,IF(J1802&gt;Einstellungen!$C$11,0,IF(Kundendaten!L1803&gt;=Einstellungen!$C$32,5,IF(Kundendaten!L1803&gt;=Einstellungen!$C$33,4,IF(Kundendaten!L1803&gt;=Einstellungen!$C$34,3,IF(Kundendaten!L1803&gt;=Einstellungen!$C$35,2,1)))))))</f>
        <v/>
      </c>
      <c r="N1802" s="37" t="str">
        <f>IF(Kundendaten!C1803="","",IF(K1802=-1,"",IF(K1802=0,0,IF(SUM(Einstellungen!$G$15,Einstellungen!$G$24,Einstellungen!$G$32)&lt;&gt;100,"—",ROUND((K1802*Einstellungen!$G$15+L1802*Einstellungen!$G$24+M1802*Einstellungen!$G$32)/100,1)))))</f>
        <v/>
      </c>
      <c r="O1802" s="37" t="str">
        <f>IF(Kundendaten!C1803="","",IF(K1802=-1,"⚠ Datenfehler",IF(K1802=0,"Inaktiv",IF(SUM(Einstellungen!$G$15,Einstellungen!$G$24,Einstellungen!$G$32)&lt;&gt;100,"—",IF(N1802&gt;=4,"Champion",IF(N1802&gt;=3,"Entwicklung",IF(N1802&gt;=2,"Gefährdet","Abwanderung")))))))</f>
        <v/>
      </c>
    </row>
    <row r="1803" spans="2:15" ht="14.25" customHeight="1" x14ac:dyDescent="0.35">
      <c r="B1803" s="37" t="str">
        <f>IF(Kundendaten!C1804="","",Kundendaten!B1804)</f>
        <v/>
      </c>
      <c r="C1803" s="38" t="str">
        <f>IF(Kundendaten!C1804="","",IF(Kundendaten!C1804="","",Kundendaten!C1804))</f>
        <v/>
      </c>
      <c r="D1803" s="38" t="str">
        <f>IF(Kundendaten!C1804="","",IF(Kundendaten!D1804="","",Kundendaten!D1804))</f>
        <v/>
      </c>
      <c r="E1803" s="38" t="str">
        <f>IF(Kundendaten!C1804="","",IF(Kundendaten!E1804="","",Kundendaten!E1804))</f>
        <v/>
      </c>
      <c r="F1803" s="38" t="str">
        <f>IF(Kundendaten!C1804="","",IF(Kundendaten!F1804="","",Kundendaten!F1804))</f>
        <v/>
      </c>
      <c r="G1803" s="37" t="str">
        <f>IF(Kundendaten!C1804="","",IF(Kundendaten!G1804="","",Kundendaten!G1804))</f>
        <v/>
      </c>
      <c r="H1803" s="38" t="str">
        <f>IF(Kundendaten!C1804="","",IF(Kundendaten!H1804="","",Kundendaten!H1804))</f>
        <v/>
      </c>
      <c r="I1803" s="37" t="str">
        <f>IF(Kundendaten!C1804="","",IF(Kundendaten!I1804="","",IF(OR(UPPER(Kundendaten!I1804)="D",UPPER(Kundendaten!I1804)="DE",UPPER(Kundendaten!I1804)="DEU",UPPER(Kundendaten!I1804)="DEUTSCHLAND",UPPER(Kundendaten!I1804)="GERMANY",UPPER(Kundendaten!I1804)="GER"),"",IFERROR(UPPER(VLOOKUP(UPPER(Kundendaten!I1804),Laendercodes!$A:$B,2,FALSE())),UPPER(Kundendaten!I1804)))))</f>
        <v/>
      </c>
      <c r="J1803" s="59" t="str">
        <f>IF(Kundendaten!C1804="","",Einstellungen!$C$9-Kundendaten!J1804)</f>
        <v/>
      </c>
      <c r="K1803" s="37" t="str">
        <f>IF(Kundendaten!C1804="","",IF(J1803&lt;0,-1,IF(J1803&gt;Einstellungen!$C$11,0,IF(J1803&lt;=Einstellungen!$D$15,5,IF(J1803&lt;=Einstellungen!$D$16,4,IF(J1803&lt;=Einstellungen!$D$17,3,IF(J1803&lt;=Einstellungen!$D$18,2,1)))))))</f>
        <v/>
      </c>
      <c r="L1803" s="37" t="str">
        <f>IF(Kundendaten!C1804="","",IF(J1803&lt;0,-1,IF(J1803&gt;Einstellungen!$C$11,0,IF(Kundendaten!K1804&gt;=Einstellungen!$C$24,5,IF(Kundendaten!K1804&gt;=Einstellungen!$C$25,4,IF(Kundendaten!K1804&gt;=Einstellungen!$C$26,3,IF(Kundendaten!K1804&gt;=Einstellungen!$C$27,2,1)))))))</f>
        <v/>
      </c>
      <c r="M1803" s="37" t="str">
        <f>IF(Kundendaten!C1804="","",IF(J1803&lt;0,-1,IF(J1803&gt;Einstellungen!$C$11,0,IF(Kundendaten!L1804&gt;=Einstellungen!$C$32,5,IF(Kundendaten!L1804&gt;=Einstellungen!$C$33,4,IF(Kundendaten!L1804&gt;=Einstellungen!$C$34,3,IF(Kundendaten!L1804&gt;=Einstellungen!$C$35,2,1)))))))</f>
        <v/>
      </c>
      <c r="N1803" s="37" t="str">
        <f>IF(Kundendaten!C1804="","",IF(K1803=-1,"",IF(K1803=0,0,IF(SUM(Einstellungen!$G$15,Einstellungen!$G$24,Einstellungen!$G$32)&lt;&gt;100,"—",ROUND((K1803*Einstellungen!$G$15+L1803*Einstellungen!$G$24+M1803*Einstellungen!$G$32)/100,1)))))</f>
        <v/>
      </c>
      <c r="O1803" s="37" t="str">
        <f>IF(Kundendaten!C1804="","",IF(K1803=-1,"⚠ Datenfehler",IF(K1803=0,"Inaktiv",IF(SUM(Einstellungen!$G$15,Einstellungen!$G$24,Einstellungen!$G$32)&lt;&gt;100,"—",IF(N1803&gt;=4,"Champion",IF(N1803&gt;=3,"Entwicklung",IF(N1803&gt;=2,"Gefährdet","Abwanderung")))))))</f>
        <v/>
      </c>
    </row>
    <row r="1804" spans="2:15" ht="14.25" customHeight="1" x14ac:dyDescent="0.35">
      <c r="B1804" s="37" t="str">
        <f>IF(Kundendaten!C1805="","",Kundendaten!B1805)</f>
        <v/>
      </c>
      <c r="C1804" s="38" t="str">
        <f>IF(Kundendaten!C1805="","",IF(Kundendaten!C1805="","",Kundendaten!C1805))</f>
        <v/>
      </c>
      <c r="D1804" s="38" t="str">
        <f>IF(Kundendaten!C1805="","",IF(Kundendaten!D1805="","",Kundendaten!D1805))</f>
        <v/>
      </c>
      <c r="E1804" s="38" t="str">
        <f>IF(Kundendaten!C1805="","",IF(Kundendaten!E1805="","",Kundendaten!E1805))</f>
        <v/>
      </c>
      <c r="F1804" s="38" t="str">
        <f>IF(Kundendaten!C1805="","",IF(Kundendaten!F1805="","",Kundendaten!F1805))</f>
        <v/>
      </c>
      <c r="G1804" s="37" t="str">
        <f>IF(Kundendaten!C1805="","",IF(Kundendaten!G1805="","",Kundendaten!G1805))</f>
        <v/>
      </c>
      <c r="H1804" s="38" t="str">
        <f>IF(Kundendaten!C1805="","",IF(Kundendaten!H1805="","",Kundendaten!H1805))</f>
        <v/>
      </c>
      <c r="I1804" s="37" t="str">
        <f>IF(Kundendaten!C1805="","",IF(Kundendaten!I1805="","",IF(OR(UPPER(Kundendaten!I1805)="D",UPPER(Kundendaten!I1805)="DE",UPPER(Kundendaten!I1805)="DEU",UPPER(Kundendaten!I1805)="DEUTSCHLAND",UPPER(Kundendaten!I1805)="GERMANY",UPPER(Kundendaten!I1805)="GER"),"",IFERROR(UPPER(VLOOKUP(UPPER(Kundendaten!I1805),Laendercodes!$A:$B,2,FALSE())),UPPER(Kundendaten!I1805)))))</f>
        <v/>
      </c>
      <c r="J1804" s="59" t="str">
        <f>IF(Kundendaten!C1805="","",Einstellungen!$C$9-Kundendaten!J1805)</f>
        <v/>
      </c>
      <c r="K1804" s="37" t="str">
        <f>IF(Kundendaten!C1805="","",IF(J1804&lt;0,-1,IF(J1804&gt;Einstellungen!$C$11,0,IF(J1804&lt;=Einstellungen!$D$15,5,IF(J1804&lt;=Einstellungen!$D$16,4,IF(J1804&lt;=Einstellungen!$D$17,3,IF(J1804&lt;=Einstellungen!$D$18,2,1)))))))</f>
        <v/>
      </c>
      <c r="L1804" s="37" t="str">
        <f>IF(Kundendaten!C1805="","",IF(J1804&lt;0,-1,IF(J1804&gt;Einstellungen!$C$11,0,IF(Kundendaten!K1805&gt;=Einstellungen!$C$24,5,IF(Kundendaten!K1805&gt;=Einstellungen!$C$25,4,IF(Kundendaten!K1805&gt;=Einstellungen!$C$26,3,IF(Kundendaten!K1805&gt;=Einstellungen!$C$27,2,1)))))))</f>
        <v/>
      </c>
      <c r="M1804" s="37" t="str">
        <f>IF(Kundendaten!C1805="","",IF(J1804&lt;0,-1,IF(J1804&gt;Einstellungen!$C$11,0,IF(Kundendaten!L1805&gt;=Einstellungen!$C$32,5,IF(Kundendaten!L1805&gt;=Einstellungen!$C$33,4,IF(Kundendaten!L1805&gt;=Einstellungen!$C$34,3,IF(Kundendaten!L1805&gt;=Einstellungen!$C$35,2,1)))))))</f>
        <v/>
      </c>
      <c r="N1804" s="37" t="str">
        <f>IF(Kundendaten!C1805="","",IF(K1804=-1,"",IF(K1804=0,0,IF(SUM(Einstellungen!$G$15,Einstellungen!$G$24,Einstellungen!$G$32)&lt;&gt;100,"—",ROUND((K1804*Einstellungen!$G$15+L1804*Einstellungen!$G$24+M1804*Einstellungen!$G$32)/100,1)))))</f>
        <v/>
      </c>
      <c r="O1804" s="37" t="str">
        <f>IF(Kundendaten!C1805="","",IF(K1804=-1,"⚠ Datenfehler",IF(K1804=0,"Inaktiv",IF(SUM(Einstellungen!$G$15,Einstellungen!$G$24,Einstellungen!$G$32)&lt;&gt;100,"—",IF(N1804&gt;=4,"Champion",IF(N1804&gt;=3,"Entwicklung",IF(N1804&gt;=2,"Gefährdet","Abwanderung")))))))</f>
        <v/>
      </c>
    </row>
    <row r="1805" spans="2:15" ht="14.25" customHeight="1" x14ac:dyDescent="0.35">
      <c r="B1805" s="37" t="str">
        <f>IF(Kundendaten!C1806="","",Kundendaten!B1806)</f>
        <v/>
      </c>
      <c r="C1805" s="38" t="str">
        <f>IF(Kundendaten!C1806="","",IF(Kundendaten!C1806="","",Kundendaten!C1806))</f>
        <v/>
      </c>
      <c r="D1805" s="38" t="str">
        <f>IF(Kundendaten!C1806="","",IF(Kundendaten!D1806="","",Kundendaten!D1806))</f>
        <v/>
      </c>
      <c r="E1805" s="38" t="str">
        <f>IF(Kundendaten!C1806="","",IF(Kundendaten!E1806="","",Kundendaten!E1806))</f>
        <v/>
      </c>
      <c r="F1805" s="38" t="str">
        <f>IF(Kundendaten!C1806="","",IF(Kundendaten!F1806="","",Kundendaten!F1806))</f>
        <v/>
      </c>
      <c r="G1805" s="37" t="str">
        <f>IF(Kundendaten!C1806="","",IF(Kundendaten!G1806="","",Kundendaten!G1806))</f>
        <v/>
      </c>
      <c r="H1805" s="38" t="str">
        <f>IF(Kundendaten!C1806="","",IF(Kundendaten!H1806="","",Kundendaten!H1806))</f>
        <v/>
      </c>
      <c r="I1805" s="37" t="str">
        <f>IF(Kundendaten!C1806="","",IF(Kundendaten!I1806="","",IF(OR(UPPER(Kundendaten!I1806)="D",UPPER(Kundendaten!I1806)="DE",UPPER(Kundendaten!I1806)="DEU",UPPER(Kundendaten!I1806)="DEUTSCHLAND",UPPER(Kundendaten!I1806)="GERMANY",UPPER(Kundendaten!I1806)="GER"),"",IFERROR(UPPER(VLOOKUP(UPPER(Kundendaten!I1806),Laendercodes!$A:$B,2,FALSE())),UPPER(Kundendaten!I1806)))))</f>
        <v/>
      </c>
      <c r="J1805" s="59" t="str">
        <f>IF(Kundendaten!C1806="","",Einstellungen!$C$9-Kundendaten!J1806)</f>
        <v/>
      </c>
      <c r="K1805" s="37" t="str">
        <f>IF(Kundendaten!C1806="","",IF(J1805&lt;0,-1,IF(J1805&gt;Einstellungen!$C$11,0,IF(J1805&lt;=Einstellungen!$D$15,5,IF(J1805&lt;=Einstellungen!$D$16,4,IF(J1805&lt;=Einstellungen!$D$17,3,IF(J1805&lt;=Einstellungen!$D$18,2,1)))))))</f>
        <v/>
      </c>
      <c r="L1805" s="37" t="str">
        <f>IF(Kundendaten!C1806="","",IF(J1805&lt;0,-1,IF(J1805&gt;Einstellungen!$C$11,0,IF(Kundendaten!K1806&gt;=Einstellungen!$C$24,5,IF(Kundendaten!K1806&gt;=Einstellungen!$C$25,4,IF(Kundendaten!K1806&gt;=Einstellungen!$C$26,3,IF(Kundendaten!K1806&gt;=Einstellungen!$C$27,2,1)))))))</f>
        <v/>
      </c>
      <c r="M1805" s="37" t="str">
        <f>IF(Kundendaten!C1806="","",IF(J1805&lt;0,-1,IF(J1805&gt;Einstellungen!$C$11,0,IF(Kundendaten!L1806&gt;=Einstellungen!$C$32,5,IF(Kundendaten!L1806&gt;=Einstellungen!$C$33,4,IF(Kundendaten!L1806&gt;=Einstellungen!$C$34,3,IF(Kundendaten!L1806&gt;=Einstellungen!$C$35,2,1)))))))</f>
        <v/>
      </c>
      <c r="N1805" s="37" t="str">
        <f>IF(Kundendaten!C1806="","",IF(K1805=-1,"",IF(K1805=0,0,IF(SUM(Einstellungen!$G$15,Einstellungen!$G$24,Einstellungen!$G$32)&lt;&gt;100,"—",ROUND((K1805*Einstellungen!$G$15+L1805*Einstellungen!$G$24+M1805*Einstellungen!$G$32)/100,1)))))</f>
        <v/>
      </c>
      <c r="O1805" s="37" t="str">
        <f>IF(Kundendaten!C1806="","",IF(K1805=-1,"⚠ Datenfehler",IF(K1805=0,"Inaktiv",IF(SUM(Einstellungen!$G$15,Einstellungen!$G$24,Einstellungen!$G$32)&lt;&gt;100,"—",IF(N1805&gt;=4,"Champion",IF(N1805&gt;=3,"Entwicklung",IF(N1805&gt;=2,"Gefährdet","Abwanderung")))))))</f>
        <v/>
      </c>
    </row>
    <row r="1806" spans="2:15" ht="14.25" customHeight="1" x14ac:dyDescent="0.35">
      <c r="B1806" s="37" t="str">
        <f>IF(Kundendaten!C1807="","",Kundendaten!B1807)</f>
        <v/>
      </c>
      <c r="C1806" s="38" t="str">
        <f>IF(Kundendaten!C1807="","",IF(Kundendaten!C1807="","",Kundendaten!C1807))</f>
        <v/>
      </c>
      <c r="D1806" s="38" t="str">
        <f>IF(Kundendaten!C1807="","",IF(Kundendaten!D1807="","",Kundendaten!D1807))</f>
        <v/>
      </c>
      <c r="E1806" s="38" t="str">
        <f>IF(Kundendaten!C1807="","",IF(Kundendaten!E1807="","",Kundendaten!E1807))</f>
        <v/>
      </c>
      <c r="F1806" s="38" t="str">
        <f>IF(Kundendaten!C1807="","",IF(Kundendaten!F1807="","",Kundendaten!F1807))</f>
        <v/>
      </c>
      <c r="G1806" s="37" t="str">
        <f>IF(Kundendaten!C1807="","",IF(Kundendaten!G1807="","",Kundendaten!G1807))</f>
        <v/>
      </c>
      <c r="H1806" s="38" t="str">
        <f>IF(Kundendaten!C1807="","",IF(Kundendaten!H1807="","",Kundendaten!H1807))</f>
        <v/>
      </c>
      <c r="I1806" s="37" t="str">
        <f>IF(Kundendaten!C1807="","",IF(Kundendaten!I1807="","",IF(OR(UPPER(Kundendaten!I1807)="D",UPPER(Kundendaten!I1807)="DE",UPPER(Kundendaten!I1807)="DEU",UPPER(Kundendaten!I1807)="DEUTSCHLAND",UPPER(Kundendaten!I1807)="GERMANY",UPPER(Kundendaten!I1807)="GER"),"",IFERROR(UPPER(VLOOKUP(UPPER(Kundendaten!I1807),Laendercodes!$A:$B,2,FALSE())),UPPER(Kundendaten!I1807)))))</f>
        <v/>
      </c>
      <c r="J1806" s="59" t="str">
        <f>IF(Kundendaten!C1807="","",Einstellungen!$C$9-Kundendaten!J1807)</f>
        <v/>
      </c>
      <c r="K1806" s="37" t="str">
        <f>IF(Kundendaten!C1807="","",IF(J1806&lt;0,-1,IF(J1806&gt;Einstellungen!$C$11,0,IF(J1806&lt;=Einstellungen!$D$15,5,IF(J1806&lt;=Einstellungen!$D$16,4,IF(J1806&lt;=Einstellungen!$D$17,3,IF(J1806&lt;=Einstellungen!$D$18,2,1)))))))</f>
        <v/>
      </c>
      <c r="L1806" s="37" t="str">
        <f>IF(Kundendaten!C1807="","",IF(J1806&lt;0,-1,IF(J1806&gt;Einstellungen!$C$11,0,IF(Kundendaten!K1807&gt;=Einstellungen!$C$24,5,IF(Kundendaten!K1807&gt;=Einstellungen!$C$25,4,IF(Kundendaten!K1807&gt;=Einstellungen!$C$26,3,IF(Kundendaten!K1807&gt;=Einstellungen!$C$27,2,1)))))))</f>
        <v/>
      </c>
      <c r="M1806" s="37" t="str">
        <f>IF(Kundendaten!C1807="","",IF(J1806&lt;0,-1,IF(J1806&gt;Einstellungen!$C$11,0,IF(Kundendaten!L1807&gt;=Einstellungen!$C$32,5,IF(Kundendaten!L1807&gt;=Einstellungen!$C$33,4,IF(Kundendaten!L1807&gt;=Einstellungen!$C$34,3,IF(Kundendaten!L1807&gt;=Einstellungen!$C$35,2,1)))))))</f>
        <v/>
      </c>
      <c r="N1806" s="37" t="str">
        <f>IF(Kundendaten!C1807="","",IF(K1806=-1,"",IF(K1806=0,0,IF(SUM(Einstellungen!$G$15,Einstellungen!$G$24,Einstellungen!$G$32)&lt;&gt;100,"—",ROUND((K1806*Einstellungen!$G$15+L1806*Einstellungen!$G$24+M1806*Einstellungen!$G$32)/100,1)))))</f>
        <v/>
      </c>
      <c r="O1806" s="37" t="str">
        <f>IF(Kundendaten!C1807="","",IF(K1806=-1,"⚠ Datenfehler",IF(K1806=0,"Inaktiv",IF(SUM(Einstellungen!$G$15,Einstellungen!$G$24,Einstellungen!$G$32)&lt;&gt;100,"—",IF(N1806&gt;=4,"Champion",IF(N1806&gt;=3,"Entwicklung",IF(N1806&gt;=2,"Gefährdet","Abwanderung")))))))</f>
        <v/>
      </c>
    </row>
    <row r="1807" spans="2:15" ht="14.25" customHeight="1" x14ac:dyDescent="0.35">
      <c r="B1807" s="37" t="str">
        <f>IF(Kundendaten!C1808="","",Kundendaten!B1808)</f>
        <v/>
      </c>
      <c r="C1807" s="38" t="str">
        <f>IF(Kundendaten!C1808="","",IF(Kundendaten!C1808="","",Kundendaten!C1808))</f>
        <v/>
      </c>
      <c r="D1807" s="38" t="str">
        <f>IF(Kundendaten!C1808="","",IF(Kundendaten!D1808="","",Kundendaten!D1808))</f>
        <v/>
      </c>
      <c r="E1807" s="38" t="str">
        <f>IF(Kundendaten!C1808="","",IF(Kundendaten!E1808="","",Kundendaten!E1808))</f>
        <v/>
      </c>
      <c r="F1807" s="38" t="str">
        <f>IF(Kundendaten!C1808="","",IF(Kundendaten!F1808="","",Kundendaten!F1808))</f>
        <v/>
      </c>
      <c r="G1807" s="37" t="str">
        <f>IF(Kundendaten!C1808="","",IF(Kundendaten!G1808="","",Kundendaten!G1808))</f>
        <v/>
      </c>
      <c r="H1807" s="38" t="str">
        <f>IF(Kundendaten!C1808="","",IF(Kundendaten!H1808="","",Kundendaten!H1808))</f>
        <v/>
      </c>
      <c r="I1807" s="37" t="str">
        <f>IF(Kundendaten!C1808="","",IF(Kundendaten!I1808="","",IF(OR(UPPER(Kundendaten!I1808)="D",UPPER(Kundendaten!I1808)="DE",UPPER(Kundendaten!I1808)="DEU",UPPER(Kundendaten!I1808)="DEUTSCHLAND",UPPER(Kundendaten!I1808)="GERMANY",UPPER(Kundendaten!I1808)="GER"),"",IFERROR(UPPER(VLOOKUP(UPPER(Kundendaten!I1808),Laendercodes!$A:$B,2,FALSE())),UPPER(Kundendaten!I1808)))))</f>
        <v/>
      </c>
      <c r="J1807" s="59" t="str">
        <f>IF(Kundendaten!C1808="","",Einstellungen!$C$9-Kundendaten!J1808)</f>
        <v/>
      </c>
      <c r="K1807" s="37" t="str">
        <f>IF(Kundendaten!C1808="","",IF(J1807&lt;0,-1,IF(J1807&gt;Einstellungen!$C$11,0,IF(J1807&lt;=Einstellungen!$D$15,5,IF(J1807&lt;=Einstellungen!$D$16,4,IF(J1807&lt;=Einstellungen!$D$17,3,IF(J1807&lt;=Einstellungen!$D$18,2,1)))))))</f>
        <v/>
      </c>
      <c r="L1807" s="37" t="str">
        <f>IF(Kundendaten!C1808="","",IF(J1807&lt;0,-1,IF(J1807&gt;Einstellungen!$C$11,0,IF(Kundendaten!K1808&gt;=Einstellungen!$C$24,5,IF(Kundendaten!K1808&gt;=Einstellungen!$C$25,4,IF(Kundendaten!K1808&gt;=Einstellungen!$C$26,3,IF(Kundendaten!K1808&gt;=Einstellungen!$C$27,2,1)))))))</f>
        <v/>
      </c>
      <c r="M1807" s="37" t="str">
        <f>IF(Kundendaten!C1808="","",IF(J1807&lt;0,-1,IF(J1807&gt;Einstellungen!$C$11,0,IF(Kundendaten!L1808&gt;=Einstellungen!$C$32,5,IF(Kundendaten!L1808&gt;=Einstellungen!$C$33,4,IF(Kundendaten!L1808&gt;=Einstellungen!$C$34,3,IF(Kundendaten!L1808&gt;=Einstellungen!$C$35,2,1)))))))</f>
        <v/>
      </c>
      <c r="N1807" s="37" t="str">
        <f>IF(Kundendaten!C1808="","",IF(K1807=-1,"",IF(K1807=0,0,IF(SUM(Einstellungen!$G$15,Einstellungen!$G$24,Einstellungen!$G$32)&lt;&gt;100,"—",ROUND((K1807*Einstellungen!$G$15+L1807*Einstellungen!$G$24+M1807*Einstellungen!$G$32)/100,1)))))</f>
        <v/>
      </c>
      <c r="O1807" s="37" t="str">
        <f>IF(Kundendaten!C1808="","",IF(K1807=-1,"⚠ Datenfehler",IF(K1807=0,"Inaktiv",IF(SUM(Einstellungen!$G$15,Einstellungen!$G$24,Einstellungen!$G$32)&lt;&gt;100,"—",IF(N1807&gt;=4,"Champion",IF(N1807&gt;=3,"Entwicklung",IF(N1807&gt;=2,"Gefährdet","Abwanderung")))))))</f>
        <v/>
      </c>
    </row>
    <row r="1808" spans="2:15" ht="14.25" customHeight="1" x14ac:dyDescent="0.35">
      <c r="B1808" s="37" t="str">
        <f>IF(Kundendaten!C1809="","",Kundendaten!B1809)</f>
        <v/>
      </c>
      <c r="C1808" s="38" t="str">
        <f>IF(Kundendaten!C1809="","",IF(Kundendaten!C1809="","",Kundendaten!C1809))</f>
        <v/>
      </c>
      <c r="D1808" s="38" t="str">
        <f>IF(Kundendaten!C1809="","",IF(Kundendaten!D1809="","",Kundendaten!D1809))</f>
        <v/>
      </c>
      <c r="E1808" s="38" t="str">
        <f>IF(Kundendaten!C1809="","",IF(Kundendaten!E1809="","",Kundendaten!E1809))</f>
        <v/>
      </c>
      <c r="F1808" s="38" t="str">
        <f>IF(Kundendaten!C1809="","",IF(Kundendaten!F1809="","",Kundendaten!F1809))</f>
        <v/>
      </c>
      <c r="G1808" s="37" t="str">
        <f>IF(Kundendaten!C1809="","",IF(Kundendaten!G1809="","",Kundendaten!G1809))</f>
        <v/>
      </c>
      <c r="H1808" s="38" t="str">
        <f>IF(Kundendaten!C1809="","",IF(Kundendaten!H1809="","",Kundendaten!H1809))</f>
        <v/>
      </c>
      <c r="I1808" s="37" t="str">
        <f>IF(Kundendaten!C1809="","",IF(Kundendaten!I1809="","",IF(OR(UPPER(Kundendaten!I1809)="D",UPPER(Kundendaten!I1809)="DE",UPPER(Kundendaten!I1809)="DEU",UPPER(Kundendaten!I1809)="DEUTSCHLAND",UPPER(Kundendaten!I1809)="GERMANY",UPPER(Kundendaten!I1809)="GER"),"",IFERROR(UPPER(VLOOKUP(UPPER(Kundendaten!I1809),Laendercodes!$A:$B,2,FALSE())),UPPER(Kundendaten!I1809)))))</f>
        <v/>
      </c>
      <c r="J1808" s="59" t="str">
        <f>IF(Kundendaten!C1809="","",Einstellungen!$C$9-Kundendaten!J1809)</f>
        <v/>
      </c>
      <c r="K1808" s="37" t="str">
        <f>IF(Kundendaten!C1809="","",IF(J1808&lt;0,-1,IF(J1808&gt;Einstellungen!$C$11,0,IF(J1808&lt;=Einstellungen!$D$15,5,IF(J1808&lt;=Einstellungen!$D$16,4,IF(J1808&lt;=Einstellungen!$D$17,3,IF(J1808&lt;=Einstellungen!$D$18,2,1)))))))</f>
        <v/>
      </c>
      <c r="L1808" s="37" t="str">
        <f>IF(Kundendaten!C1809="","",IF(J1808&lt;0,-1,IF(J1808&gt;Einstellungen!$C$11,0,IF(Kundendaten!K1809&gt;=Einstellungen!$C$24,5,IF(Kundendaten!K1809&gt;=Einstellungen!$C$25,4,IF(Kundendaten!K1809&gt;=Einstellungen!$C$26,3,IF(Kundendaten!K1809&gt;=Einstellungen!$C$27,2,1)))))))</f>
        <v/>
      </c>
      <c r="M1808" s="37" t="str">
        <f>IF(Kundendaten!C1809="","",IF(J1808&lt;0,-1,IF(J1808&gt;Einstellungen!$C$11,0,IF(Kundendaten!L1809&gt;=Einstellungen!$C$32,5,IF(Kundendaten!L1809&gt;=Einstellungen!$C$33,4,IF(Kundendaten!L1809&gt;=Einstellungen!$C$34,3,IF(Kundendaten!L1809&gt;=Einstellungen!$C$35,2,1)))))))</f>
        <v/>
      </c>
      <c r="N1808" s="37" t="str">
        <f>IF(Kundendaten!C1809="","",IF(K1808=-1,"",IF(K1808=0,0,IF(SUM(Einstellungen!$G$15,Einstellungen!$G$24,Einstellungen!$G$32)&lt;&gt;100,"—",ROUND((K1808*Einstellungen!$G$15+L1808*Einstellungen!$G$24+M1808*Einstellungen!$G$32)/100,1)))))</f>
        <v/>
      </c>
      <c r="O1808" s="37" t="str">
        <f>IF(Kundendaten!C1809="","",IF(K1808=-1,"⚠ Datenfehler",IF(K1808=0,"Inaktiv",IF(SUM(Einstellungen!$G$15,Einstellungen!$G$24,Einstellungen!$G$32)&lt;&gt;100,"—",IF(N1808&gt;=4,"Champion",IF(N1808&gt;=3,"Entwicklung",IF(N1808&gt;=2,"Gefährdet","Abwanderung")))))))</f>
        <v/>
      </c>
    </row>
    <row r="1809" spans="2:15" ht="14.25" customHeight="1" x14ac:dyDescent="0.35">
      <c r="B1809" s="37" t="str">
        <f>IF(Kundendaten!C1810="","",Kundendaten!B1810)</f>
        <v/>
      </c>
      <c r="C1809" s="38" t="str">
        <f>IF(Kundendaten!C1810="","",IF(Kundendaten!C1810="","",Kundendaten!C1810))</f>
        <v/>
      </c>
      <c r="D1809" s="38" t="str">
        <f>IF(Kundendaten!C1810="","",IF(Kundendaten!D1810="","",Kundendaten!D1810))</f>
        <v/>
      </c>
      <c r="E1809" s="38" t="str">
        <f>IF(Kundendaten!C1810="","",IF(Kundendaten!E1810="","",Kundendaten!E1810))</f>
        <v/>
      </c>
      <c r="F1809" s="38" t="str">
        <f>IF(Kundendaten!C1810="","",IF(Kundendaten!F1810="","",Kundendaten!F1810))</f>
        <v/>
      </c>
      <c r="G1809" s="37" t="str">
        <f>IF(Kundendaten!C1810="","",IF(Kundendaten!G1810="","",Kundendaten!G1810))</f>
        <v/>
      </c>
      <c r="H1809" s="38" t="str">
        <f>IF(Kundendaten!C1810="","",IF(Kundendaten!H1810="","",Kundendaten!H1810))</f>
        <v/>
      </c>
      <c r="I1809" s="37" t="str">
        <f>IF(Kundendaten!C1810="","",IF(Kundendaten!I1810="","",IF(OR(UPPER(Kundendaten!I1810)="D",UPPER(Kundendaten!I1810)="DE",UPPER(Kundendaten!I1810)="DEU",UPPER(Kundendaten!I1810)="DEUTSCHLAND",UPPER(Kundendaten!I1810)="GERMANY",UPPER(Kundendaten!I1810)="GER"),"",IFERROR(UPPER(VLOOKUP(UPPER(Kundendaten!I1810),Laendercodes!$A:$B,2,FALSE())),UPPER(Kundendaten!I1810)))))</f>
        <v/>
      </c>
      <c r="J1809" s="59" t="str">
        <f>IF(Kundendaten!C1810="","",Einstellungen!$C$9-Kundendaten!J1810)</f>
        <v/>
      </c>
      <c r="K1809" s="37" t="str">
        <f>IF(Kundendaten!C1810="","",IF(J1809&lt;0,-1,IF(J1809&gt;Einstellungen!$C$11,0,IF(J1809&lt;=Einstellungen!$D$15,5,IF(J1809&lt;=Einstellungen!$D$16,4,IF(J1809&lt;=Einstellungen!$D$17,3,IF(J1809&lt;=Einstellungen!$D$18,2,1)))))))</f>
        <v/>
      </c>
      <c r="L1809" s="37" t="str">
        <f>IF(Kundendaten!C1810="","",IF(J1809&lt;0,-1,IF(J1809&gt;Einstellungen!$C$11,0,IF(Kundendaten!K1810&gt;=Einstellungen!$C$24,5,IF(Kundendaten!K1810&gt;=Einstellungen!$C$25,4,IF(Kundendaten!K1810&gt;=Einstellungen!$C$26,3,IF(Kundendaten!K1810&gt;=Einstellungen!$C$27,2,1)))))))</f>
        <v/>
      </c>
      <c r="M1809" s="37" t="str">
        <f>IF(Kundendaten!C1810="","",IF(J1809&lt;0,-1,IF(J1809&gt;Einstellungen!$C$11,0,IF(Kundendaten!L1810&gt;=Einstellungen!$C$32,5,IF(Kundendaten!L1810&gt;=Einstellungen!$C$33,4,IF(Kundendaten!L1810&gt;=Einstellungen!$C$34,3,IF(Kundendaten!L1810&gt;=Einstellungen!$C$35,2,1)))))))</f>
        <v/>
      </c>
      <c r="N1809" s="37" t="str">
        <f>IF(Kundendaten!C1810="","",IF(K1809=-1,"",IF(K1809=0,0,IF(SUM(Einstellungen!$G$15,Einstellungen!$G$24,Einstellungen!$G$32)&lt;&gt;100,"—",ROUND((K1809*Einstellungen!$G$15+L1809*Einstellungen!$G$24+M1809*Einstellungen!$G$32)/100,1)))))</f>
        <v/>
      </c>
      <c r="O1809" s="37" t="str">
        <f>IF(Kundendaten!C1810="","",IF(K1809=-1,"⚠ Datenfehler",IF(K1809=0,"Inaktiv",IF(SUM(Einstellungen!$G$15,Einstellungen!$G$24,Einstellungen!$G$32)&lt;&gt;100,"—",IF(N1809&gt;=4,"Champion",IF(N1809&gt;=3,"Entwicklung",IF(N1809&gt;=2,"Gefährdet","Abwanderung")))))))</f>
        <v/>
      </c>
    </row>
    <row r="1810" spans="2:15" ht="14.25" customHeight="1" x14ac:dyDescent="0.35">
      <c r="B1810" s="37" t="str">
        <f>IF(Kundendaten!C1811="","",Kundendaten!B1811)</f>
        <v/>
      </c>
      <c r="C1810" s="38" t="str">
        <f>IF(Kundendaten!C1811="","",IF(Kundendaten!C1811="","",Kundendaten!C1811))</f>
        <v/>
      </c>
      <c r="D1810" s="38" t="str">
        <f>IF(Kundendaten!C1811="","",IF(Kundendaten!D1811="","",Kundendaten!D1811))</f>
        <v/>
      </c>
      <c r="E1810" s="38" t="str">
        <f>IF(Kundendaten!C1811="","",IF(Kundendaten!E1811="","",Kundendaten!E1811))</f>
        <v/>
      </c>
      <c r="F1810" s="38" t="str">
        <f>IF(Kundendaten!C1811="","",IF(Kundendaten!F1811="","",Kundendaten!F1811))</f>
        <v/>
      </c>
      <c r="G1810" s="37" t="str">
        <f>IF(Kundendaten!C1811="","",IF(Kundendaten!G1811="","",Kundendaten!G1811))</f>
        <v/>
      </c>
      <c r="H1810" s="38" t="str">
        <f>IF(Kundendaten!C1811="","",IF(Kundendaten!H1811="","",Kundendaten!H1811))</f>
        <v/>
      </c>
      <c r="I1810" s="37" t="str">
        <f>IF(Kundendaten!C1811="","",IF(Kundendaten!I1811="","",IF(OR(UPPER(Kundendaten!I1811)="D",UPPER(Kundendaten!I1811)="DE",UPPER(Kundendaten!I1811)="DEU",UPPER(Kundendaten!I1811)="DEUTSCHLAND",UPPER(Kundendaten!I1811)="GERMANY",UPPER(Kundendaten!I1811)="GER"),"",IFERROR(UPPER(VLOOKUP(UPPER(Kundendaten!I1811),Laendercodes!$A:$B,2,FALSE())),UPPER(Kundendaten!I1811)))))</f>
        <v/>
      </c>
      <c r="J1810" s="59" t="str">
        <f>IF(Kundendaten!C1811="","",Einstellungen!$C$9-Kundendaten!J1811)</f>
        <v/>
      </c>
      <c r="K1810" s="37" t="str">
        <f>IF(Kundendaten!C1811="","",IF(J1810&lt;0,-1,IF(J1810&gt;Einstellungen!$C$11,0,IF(J1810&lt;=Einstellungen!$D$15,5,IF(J1810&lt;=Einstellungen!$D$16,4,IF(J1810&lt;=Einstellungen!$D$17,3,IF(J1810&lt;=Einstellungen!$D$18,2,1)))))))</f>
        <v/>
      </c>
      <c r="L1810" s="37" t="str">
        <f>IF(Kundendaten!C1811="","",IF(J1810&lt;0,-1,IF(J1810&gt;Einstellungen!$C$11,0,IF(Kundendaten!K1811&gt;=Einstellungen!$C$24,5,IF(Kundendaten!K1811&gt;=Einstellungen!$C$25,4,IF(Kundendaten!K1811&gt;=Einstellungen!$C$26,3,IF(Kundendaten!K1811&gt;=Einstellungen!$C$27,2,1)))))))</f>
        <v/>
      </c>
      <c r="M1810" s="37" t="str">
        <f>IF(Kundendaten!C1811="","",IF(J1810&lt;0,-1,IF(J1810&gt;Einstellungen!$C$11,0,IF(Kundendaten!L1811&gt;=Einstellungen!$C$32,5,IF(Kundendaten!L1811&gt;=Einstellungen!$C$33,4,IF(Kundendaten!L1811&gt;=Einstellungen!$C$34,3,IF(Kundendaten!L1811&gt;=Einstellungen!$C$35,2,1)))))))</f>
        <v/>
      </c>
      <c r="N1810" s="37" t="str">
        <f>IF(Kundendaten!C1811="","",IF(K1810=-1,"",IF(K1810=0,0,IF(SUM(Einstellungen!$G$15,Einstellungen!$G$24,Einstellungen!$G$32)&lt;&gt;100,"—",ROUND((K1810*Einstellungen!$G$15+L1810*Einstellungen!$G$24+M1810*Einstellungen!$G$32)/100,1)))))</f>
        <v/>
      </c>
      <c r="O1810" s="37" t="str">
        <f>IF(Kundendaten!C1811="","",IF(K1810=-1,"⚠ Datenfehler",IF(K1810=0,"Inaktiv",IF(SUM(Einstellungen!$G$15,Einstellungen!$G$24,Einstellungen!$G$32)&lt;&gt;100,"—",IF(N1810&gt;=4,"Champion",IF(N1810&gt;=3,"Entwicklung",IF(N1810&gt;=2,"Gefährdet","Abwanderung")))))))</f>
        <v/>
      </c>
    </row>
    <row r="1811" spans="2:15" ht="14.25" customHeight="1" x14ac:dyDescent="0.35">
      <c r="B1811" s="37" t="str">
        <f>IF(Kundendaten!C1812="","",Kundendaten!B1812)</f>
        <v/>
      </c>
      <c r="C1811" s="38" t="str">
        <f>IF(Kundendaten!C1812="","",IF(Kundendaten!C1812="","",Kundendaten!C1812))</f>
        <v/>
      </c>
      <c r="D1811" s="38" t="str">
        <f>IF(Kundendaten!C1812="","",IF(Kundendaten!D1812="","",Kundendaten!D1812))</f>
        <v/>
      </c>
      <c r="E1811" s="38" t="str">
        <f>IF(Kundendaten!C1812="","",IF(Kundendaten!E1812="","",Kundendaten!E1812))</f>
        <v/>
      </c>
      <c r="F1811" s="38" t="str">
        <f>IF(Kundendaten!C1812="","",IF(Kundendaten!F1812="","",Kundendaten!F1812))</f>
        <v/>
      </c>
      <c r="G1811" s="37" t="str">
        <f>IF(Kundendaten!C1812="","",IF(Kundendaten!G1812="","",Kundendaten!G1812))</f>
        <v/>
      </c>
      <c r="H1811" s="38" t="str">
        <f>IF(Kundendaten!C1812="","",IF(Kundendaten!H1812="","",Kundendaten!H1812))</f>
        <v/>
      </c>
      <c r="I1811" s="37" t="str">
        <f>IF(Kundendaten!C1812="","",IF(Kundendaten!I1812="","",IF(OR(UPPER(Kundendaten!I1812)="D",UPPER(Kundendaten!I1812)="DE",UPPER(Kundendaten!I1812)="DEU",UPPER(Kundendaten!I1812)="DEUTSCHLAND",UPPER(Kundendaten!I1812)="GERMANY",UPPER(Kundendaten!I1812)="GER"),"",IFERROR(UPPER(VLOOKUP(UPPER(Kundendaten!I1812),Laendercodes!$A:$B,2,FALSE())),UPPER(Kundendaten!I1812)))))</f>
        <v/>
      </c>
      <c r="J1811" s="59" t="str">
        <f>IF(Kundendaten!C1812="","",Einstellungen!$C$9-Kundendaten!J1812)</f>
        <v/>
      </c>
      <c r="K1811" s="37" t="str">
        <f>IF(Kundendaten!C1812="","",IF(J1811&lt;0,-1,IF(J1811&gt;Einstellungen!$C$11,0,IF(J1811&lt;=Einstellungen!$D$15,5,IF(J1811&lt;=Einstellungen!$D$16,4,IF(J1811&lt;=Einstellungen!$D$17,3,IF(J1811&lt;=Einstellungen!$D$18,2,1)))))))</f>
        <v/>
      </c>
      <c r="L1811" s="37" t="str">
        <f>IF(Kundendaten!C1812="","",IF(J1811&lt;0,-1,IF(J1811&gt;Einstellungen!$C$11,0,IF(Kundendaten!K1812&gt;=Einstellungen!$C$24,5,IF(Kundendaten!K1812&gt;=Einstellungen!$C$25,4,IF(Kundendaten!K1812&gt;=Einstellungen!$C$26,3,IF(Kundendaten!K1812&gt;=Einstellungen!$C$27,2,1)))))))</f>
        <v/>
      </c>
      <c r="M1811" s="37" t="str">
        <f>IF(Kundendaten!C1812="","",IF(J1811&lt;0,-1,IF(J1811&gt;Einstellungen!$C$11,0,IF(Kundendaten!L1812&gt;=Einstellungen!$C$32,5,IF(Kundendaten!L1812&gt;=Einstellungen!$C$33,4,IF(Kundendaten!L1812&gt;=Einstellungen!$C$34,3,IF(Kundendaten!L1812&gt;=Einstellungen!$C$35,2,1)))))))</f>
        <v/>
      </c>
      <c r="N1811" s="37" t="str">
        <f>IF(Kundendaten!C1812="","",IF(K1811=-1,"",IF(K1811=0,0,IF(SUM(Einstellungen!$G$15,Einstellungen!$G$24,Einstellungen!$G$32)&lt;&gt;100,"—",ROUND((K1811*Einstellungen!$G$15+L1811*Einstellungen!$G$24+M1811*Einstellungen!$G$32)/100,1)))))</f>
        <v/>
      </c>
      <c r="O1811" s="37" t="str">
        <f>IF(Kundendaten!C1812="","",IF(K1811=-1,"⚠ Datenfehler",IF(K1811=0,"Inaktiv",IF(SUM(Einstellungen!$G$15,Einstellungen!$G$24,Einstellungen!$G$32)&lt;&gt;100,"—",IF(N1811&gt;=4,"Champion",IF(N1811&gt;=3,"Entwicklung",IF(N1811&gt;=2,"Gefährdet","Abwanderung")))))))</f>
        <v/>
      </c>
    </row>
    <row r="1812" spans="2:15" ht="14.25" customHeight="1" x14ac:dyDescent="0.35">
      <c r="B1812" s="37" t="str">
        <f>IF(Kundendaten!C1813="","",Kundendaten!B1813)</f>
        <v/>
      </c>
      <c r="C1812" s="38" t="str">
        <f>IF(Kundendaten!C1813="","",IF(Kundendaten!C1813="","",Kundendaten!C1813))</f>
        <v/>
      </c>
      <c r="D1812" s="38" t="str">
        <f>IF(Kundendaten!C1813="","",IF(Kundendaten!D1813="","",Kundendaten!D1813))</f>
        <v/>
      </c>
      <c r="E1812" s="38" t="str">
        <f>IF(Kundendaten!C1813="","",IF(Kundendaten!E1813="","",Kundendaten!E1813))</f>
        <v/>
      </c>
      <c r="F1812" s="38" t="str">
        <f>IF(Kundendaten!C1813="","",IF(Kundendaten!F1813="","",Kundendaten!F1813))</f>
        <v/>
      </c>
      <c r="G1812" s="37" t="str">
        <f>IF(Kundendaten!C1813="","",IF(Kundendaten!G1813="","",Kundendaten!G1813))</f>
        <v/>
      </c>
      <c r="H1812" s="38" t="str">
        <f>IF(Kundendaten!C1813="","",IF(Kundendaten!H1813="","",Kundendaten!H1813))</f>
        <v/>
      </c>
      <c r="I1812" s="37" t="str">
        <f>IF(Kundendaten!C1813="","",IF(Kundendaten!I1813="","",IF(OR(UPPER(Kundendaten!I1813)="D",UPPER(Kundendaten!I1813)="DE",UPPER(Kundendaten!I1813)="DEU",UPPER(Kundendaten!I1813)="DEUTSCHLAND",UPPER(Kundendaten!I1813)="GERMANY",UPPER(Kundendaten!I1813)="GER"),"",IFERROR(UPPER(VLOOKUP(UPPER(Kundendaten!I1813),Laendercodes!$A:$B,2,FALSE())),UPPER(Kundendaten!I1813)))))</f>
        <v/>
      </c>
      <c r="J1812" s="59" t="str">
        <f>IF(Kundendaten!C1813="","",Einstellungen!$C$9-Kundendaten!J1813)</f>
        <v/>
      </c>
      <c r="K1812" s="37" t="str">
        <f>IF(Kundendaten!C1813="","",IF(J1812&lt;0,-1,IF(J1812&gt;Einstellungen!$C$11,0,IF(J1812&lt;=Einstellungen!$D$15,5,IF(J1812&lt;=Einstellungen!$D$16,4,IF(J1812&lt;=Einstellungen!$D$17,3,IF(J1812&lt;=Einstellungen!$D$18,2,1)))))))</f>
        <v/>
      </c>
      <c r="L1812" s="37" t="str">
        <f>IF(Kundendaten!C1813="","",IF(J1812&lt;0,-1,IF(J1812&gt;Einstellungen!$C$11,0,IF(Kundendaten!K1813&gt;=Einstellungen!$C$24,5,IF(Kundendaten!K1813&gt;=Einstellungen!$C$25,4,IF(Kundendaten!K1813&gt;=Einstellungen!$C$26,3,IF(Kundendaten!K1813&gt;=Einstellungen!$C$27,2,1)))))))</f>
        <v/>
      </c>
      <c r="M1812" s="37" t="str">
        <f>IF(Kundendaten!C1813="","",IF(J1812&lt;0,-1,IF(J1812&gt;Einstellungen!$C$11,0,IF(Kundendaten!L1813&gt;=Einstellungen!$C$32,5,IF(Kundendaten!L1813&gt;=Einstellungen!$C$33,4,IF(Kundendaten!L1813&gt;=Einstellungen!$C$34,3,IF(Kundendaten!L1813&gt;=Einstellungen!$C$35,2,1)))))))</f>
        <v/>
      </c>
      <c r="N1812" s="37" t="str">
        <f>IF(Kundendaten!C1813="","",IF(K1812=-1,"",IF(K1812=0,0,IF(SUM(Einstellungen!$G$15,Einstellungen!$G$24,Einstellungen!$G$32)&lt;&gt;100,"—",ROUND((K1812*Einstellungen!$G$15+L1812*Einstellungen!$G$24+M1812*Einstellungen!$G$32)/100,1)))))</f>
        <v/>
      </c>
      <c r="O1812" s="37" t="str">
        <f>IF(Kundendaten!C1813="","",IF(K1812=-1,"⚠ Datenfehler",IF(K1812=0,"Inaktiv",IF(SUM(Einstellungen!$G$15,Einstellungen!$G$24,Einstellungen!$G$32)&lt;&gt;100,"—",IF(N1812&gt;=4,"Champion",IF(N1812&gt;=3,"Entwicklung",IF(N1812&gt;=2,"Gefährdet","Abwanderung")))))))</f>
        <v/>
      </c>
    </row>
    <row r="1813" spans="2:15" ht="14.25" customHeight="1" x14ac:dyDescent="0.35">
      <c r="B1813" s="37" t="str">
        <f>IF(Kundendaten!C1814="","",Kundendaten!B1814)</f>
        <v/>
      </c>
      <c r="C1813" s="38" t="str">
        <f>IF(Kundendaten!C1814="","",IF(Kundendaten!C1814="","",Kundendaten!C1814))</f>
        <v/>
      </c>
      <c r="D1813" s="38" t="str">
        <f>IF(Kundendaten!C1814="","",IF(Kundendaten!D1814="","",Kundendaten!D1814))</f>
        <v/>
      </c>
      <c r="E1813" s="38" t="str">
        <f>IF(Kundendaten!C1814="","",IF(Kundendaten!E1814="","",Kundendaten!E1814))</f>
        <v/>
      </c>
      <c r="F1813" s="38" t="str">
        <f>IF(Kundendaten!C1814="","",IF(Kundendaten!F1814="","",Kundendaten!F1814))</f>
        <v/>
      </c>
      <c r="G1813" s="37" t="str">
        <f>IF(Kundendaten!C1814="","",IF(Kundendaten!G1814="","",Kundendaten!G1814))</f>
        <v/>
      </c>
      <c r="H1813" s="38" t="str">
        <f>IF(Kundendaten!C1814="","",IF(Kundendaten!H1814="","",Kundendaten!H1814))</f>
        <v/>
      </c>
      <c r="I1813" s="37" t="str">
        <f>IF(Kundendaten!C1814="","",IF(Kundendaten!I1814="","",IF(OR(UPPER(Kundendaten!I1814)="D",UPPER(Kundendaten!I1814)="DE",UPPER(Kundendaten!I1814)="DEU",UPPER(Kundendaten!I1814)="DEUTSCHLAND",UPPER(Kundendaten!I1814)="GERMANY",UPPER(Kundendaten!I1814)="GER"),"",IFERROR(UPPER(VLOOKUP(UPPER(Kundendaten!I1814),Laendercodes!$A:$B,2,FALSE())),UPPER(Kundendaten!I1814)))))</f>
        <v/>
      </c>
      <c r="J1813" s="59" t="str">
        <f>IF(Kundendaten!C1814="","",Einstellungen!$C$9-Kundendaten!J1814)</f>
        <v/>
      </c>
      <c r="K1813" s="37" t="str">
        <f>IF(Kundendaten!C1814="","",IF(J1813&lt;0,-1,IF(J1813&gt;Einstellungen!$C$11,0,IF(J1813&lt;=Einstellungen!$D$15,5,IF(J1813&lt;=Einstellungen!$D$16,4,IF(J1813&lt;=Einstellungen!$D$17,3,IF(J1813&lt;=Einstellungen!$D$18,2,1)))))))</f>
        <v/>
      </c>
      <c r="L1813" s="37" t="str">
        <f>IF(Kundendaten!C1814="","",IF(J1813&lt;0,-1,IF(J1813&gt;Einstellungen!$C$11,0,IF(Kundendaten!K1814&gt;=Einstellungen!$C$24,5,IF(Kundendaten!K1814&gt;=Einstellungen!$C$25,4,IF(Kundendaten!K1814&gt;=Einstellungen!$C$26,3,IF(Kundendaten!K1814&gt;=Einstellungen!$C$27,2,1)))))))</f>
        <v/>
      </c>
      <c r="M1813" s="37" t="str">
        <f>IF(Kundendaten!C1814="","",IF(J1813&lt;0,-1,IF(J1813&gt;Einstellungen!$C$11,0,IF(Kundendaten!L1814&gt;=Einstellungen!$C$32,5,IF(Kundendaten!L1814&gt;=Einstellungen!$C$33,4,IF(Kundendaten!L1814&gt;=Einstellungen!$C$34,3,IF(Kundendaten!L1814&gt;=Einstellungen!$C$35,2,1)))))))</f>
        <v/>
      </c>
      <c r="N1813" s="37" t="str">
        <f>IF(Kundendaten!C1814="","",IF(K1813=-1,"",IF(K1813=0,0,IF(SUM(Einstellungen!$G$15,Einstellungen!$G$24,Einstellungen!$G$32)&lt;&gt;100,"—",ROUND((K1813*Einstellungen!$G$15+L1813*Einstellungen!$G$24+M1813*Einstellungen!$G$32)/100,1)))))</f>
        <v/>
      </c>
      <c r="O1813" s="37" t="str">
        <f>IF(Kundendaten!C1814="","",IF(K1813=-1,"⚠ Datenfehler",IF(K1813=0,"Inaktiv",IF(SUM(Einstellungen!$G$15,Einstellungen!$G$24,Einstellungen!$G$32)&lt;&gt;100,"—",IF(N1813&gt;=4,"Champion",IF(N1813&gt;=3,"Entwicklung",IF(N1813&gt;=2,"Gefährdet","Abwanderung")))))))</f>
        <v/>
      </c>
    </row>
    <row r="1814" spans="2:15" ht="14.25" customHeight="1" x14ac:dyDescent="0.35">
      <c r="B1814" s="37" t="str">
        <f>IF(Kundendaten!C1815="","",Kundendaten!B1815)</f>
        <v/>
      </c>
      <c r="C1814" s="38" t="str">
        <f>IF(Kundendaten!C1815="","",IF(Kundendaten!C1815="","",Kundendaten!C1815))</f>
        <v/>
      </c>
      <c r="D1814" s="38" t="str">
        <f>IF(Kundendaten!C1815="","",IF(Kundendaten!D1815="","",Kundendaten!D1815))</f>
        <v/>
      </c>
      <c r="E1814" s="38" t="str">
        <f>IF(Kundendaten!C1815="","",IF(Kundendaten!E1815="","",Kundendaten!E1815))</f>
        <v/>
      </c>
      <c r="F1814" s="38" t="str">
        <f>IF(Kundendaten!C1815="","",IF(Kundendaten!F1815="","",Kundendaten!F1815))</f>
        <v/>
      </c>
      <c r="G1814" s="37" t="str">
        <f>IF(Kundendaten!C1815="","",IF(Kundendaten!G1815="","",Kundendaten!G1815))</f>
        <v/>
      </c>
      <c r="H1814" s="38" t="str">
        <f>IF(Kundendaten!C1815="","",IF(Kundendaten!H1815="","",Kundendaten!H1815))</f>
        <v/>
      </c>
      <c r="I1814" s="37" t="str">
        <f>IF(Kundendaten!C1815="","",IF(Kundendaten!I1815="","",IF(OR(UPPER(Kundendaten!I1815)="D",UPPER(Kundendaten!I1815)="DE",UPPER(Kundendaten!I1815)="DEU",UPPER(Kundendaten!I1815)="DEUTSCHLAND",UPPER(Kundendaten!I1815)="GERMANY",UPPER(Kundendaten!I1815)="GER"),"",IFERROR(UPPER(VLOOKUP(UPPER(Kundendaten!I1815),Laendercodes!$A:$B,2,FALSE())),UPPER(Kundendaten!I1815)))))</f>
        <v/>
      </c>
      <c r="J1814" s="59" t="str">
        <f>IF(Kundendaten!C1815="","",Einstellungen!$C$9-Kundendaten!J1815)</f>
        <v/>
      </c>
      <c r="K1814" s="37" t="str">
        <f>IF(Kundendaten!C1815="","",IF(J1814&lt;0,-1,IF(J1814&gt;Einstellungen!$C$11,0,IF(J1814&lt;=Einstellungen!$D$15,5,IF(J1814&lt;=Einstellungen!$D$16,4,IF(J1814&lt;=Einstellungen!$D$17,3,IF(J1814&lt;=Einstellungen!$D$18,2,1)))))))</f>
        <v/>
      </c>
      <c r="L1814" s="37" t="str">
        <f>IF(Kundendaten!C1815="","",IF(J1814&lt;0,-1,IF(J1814&gt;Einstellungen!$C$11,0,IF(Kundendaten!K1815&gt;=Einstellungen!$C$24,5,IF(Kundendaten!K1815&gt;=Einstellungen!$C$25,4,IF(Kundendaten!K1815&gt;=Einstellungen!$C$26,3,IF(Kundendaten!K1815&gt;=Einstellungen!$C$27,2,1)))))))</f>
        <v/>
      </c>
      <c r="M1814" s="37" t="str">
        <f>IF(Kundendaten!C1815="","",IF(J1814&lt;0,-1,IF(J1814&gt;Einstellungen!$C$11,0,IF(Kundendaten!L1815&gt;=Einstellungen!$C$32,5,IF(Kundendaten!L1815&gt;=Einstellungen!$C$33,4,IF(Kundendaten!L1815&gt;=Einstellungen!$C$34,3,IF(Kundendaten!L1815&gt;=Einstellungen!$C$35,2,1)))))))</f>
        <v/>
      </c>
      <c r="N1814" s="37" t="str">
        <f>IF(Kundendaten!C1815="","",IF(K1814=-1,"",IF(K1814=0,0,IF(SUM(Einstellungen!$G$15,Einstellungen!$G$24,Einstellungen!$G$32)&lt;&gt;100,"—",ROUND((K1814*Einstellungen!$G$15+L1814*Einstellungen!$G$24+M1814*Einstellungen!$G$32)/100,1)))))</f>
        <v/>
      </c>
      <c r="O1814" s="37" t="str">
        <f>IF(Kundendaten!C1815="","",IF(K1814=-1,"⚠ Datenfehler",IF(K1814=0,"Inaktiv",IF(SUM(Einstellungen!$G$15,Einstellungen!$G$24,Einstellungen!$G$32)&lt;&gt;100,"—",IF(N1814&gt;=4,"Champion",IF(N1814&gt;=3,"Entwicklung",IF(N1814&gt;=2,"Gefährdet","Abwanderung")))))))</f>
        <v/>
      </c>
    </row>
    <row r="1815" spans="2:15" ht="14.25" customHeight="1" x14ac:dyDescent="0.35">
      <c r="B1815" s="37" t="str">
        <f>IF(Kundendaten!C1816="","",Kundendaten!B1816)</f>
        <v/>
      </c>
      <c r="C1815" s="38" t="str">
        <f>IF(Kundendaten!C1816="","",IF(Kundendaten!C1816="","",Kundendaten!C1816))</f>
        <v/>
      </c>
      <c r="D1815" s="38" t="str">
        <f>IF(Kundendaten!C1816="","",IF(Kundendaten!D1816="","",Kundendaten!D1816))</f>
        <v/>
      </c>
      <c r="E1815" s="38" t="str">
        <f>IF(Kundendaten!C1816="","",IF(Kundendaten!E1816="","",Kundendaten!E1816))</f>
        <v/>
      </c>
      <c r="F1815" s="38" t="str">
        <f>IF(Kundendaten!C1816="","",IF(Kundendaten!F1816="","",Kundendaten!F1816))</f>
        <v/>
      </c>
      <c r="G1815" s="37" t="str">
        <f>IF(Kundendaten!C1816="","",IF(Kundendaten!G1816="","",Kundendaten!G1816))</f>
        <v/>
      </c>
      <c r="H1815" s="38" t="str">
        <f>IF(Kundendaten!C1816="","",IF(Kundendaten!H1816="","",Kundendaten!H1816))</f>
        <v/>
      </c>
      <c r="I1815" s="37" t="str">
        <f>IF(Kundendaten!C1816="","",IF(Kundendaten!I1816="","",IF(OR(UPPER(Kundendaten!I1816)="D",UPPER(Kundendaten!I1816)="DE",UPPER(Kundendaten!I1816)="DEU",UPPER(Kundendaten!I1816)="DEUTSCHLAND",UPPER(Kundendaten!I1816)="GERMANY",UPPER(Kundendaten!I1816)="GER"),"",IFERROR(UPPER(VLOOKUP(UPPER(Kundendaten!I1816),Laendercodes!$A:$B,2,FALSE())),UPPER(Kundendaten!I1816)))))</f>
        <v/>
      </c>
      <c r="J1815" s="59" t="str">
        <f>IF(Kundendaten!C1816="","",Einstellungen!$C$9-Kundendaten!J1816)</f>
        <v/>
      </c>
      <c r="K1815" s="37" t="str">
        <f>IF(Kundendaten!C1816="","",IF(J1815&lt;0,-1,IF(J1815&gt;Einstellungen!$C$11,0,IF(J1815&lt;=Einstellungen!$D$15,5,IF(J1815&lt;=Einstellungen!$D$16,4,IF(J1815&lt;=Einstellungen!$D$17,3,IF(J1815&lt;=Einstellungen!$D$18,2,1)))))))</f>
        <v/>
      </c>
      <c r="L1815" s="37" t="str">
        <f>IF(Kundendaten!C1816="","",IF(J1815&lt;0,-1,IF(J1815&gt;Einstellungen!$C$11,0,IF(Kundendaten!K1816&gt;=Einstellungen!$C$24,5,IF(Kundendaten!K1816&gt;=Einstellungen!$C$25,4,IF(Kundendaten!K1816&gt;=Einstellungen!$C$26,3,IF(Kundendaten!K1816&gt;=Einstellungen!$C$27,2,1)))))))</f>
        <v/>
      </c>
      <c r="M1815" s="37" t="str">
        <f>IF(Kundendaten!C1816="","",IF(J1815&lt;0,-1,IF(J1815&gt;Einstellungen!$C$11,0,IF(Kundendaten!L1816&gt;=Einstellungen!$C$32,5,IF(Kundendaten!L1816&gt;=Einstellungen!$C$33,4,IF(Kundendaten!L1816&gt;=Einstellungen!$C$34,3,IF(Kundendaten!L1816&gt;=Einstellungen!$C$35,2,1)))))))</f>
        <v/>
      </c>
      <c r="N1815" s="37" t="str">
        <f>IF(Kundendaten!C1816="","",IF(K1815=-1,"",IF(K1815=0,0,IF(SUM(Einstellungen!$G$15,Einstellungen!$G$24,Einstellungen!$G$32)&lt;&gt;100,"—",ROUND((K1815*Einstellungen!$G$15+L1815*Einstellungen!$G$24+M1815*Einstellungen!$G$32)/100,1)))))</f>
        <v/>
      </c>
      <c r="O1815" s="37" t="str">
        <f>IF(Kundendaten!C1816="","",IF(K1815=-1,"⚠ Datenfehler",IF(K1815=0,"Inaktiv",IF(SUM(Einstellungen!$G$15,Einstellungen!$G$24,Einstellungen!$G$32)&lt;&gt;100,"—",IF(N1815&gt;=4,"Champion",IF(N1815&gt;=3,"Entwicklung",IF(N1815&gt;=2,"Gefährdet","Abwanderung")))))))</f>
        <v/>
      </c>
    </row>
    <row r="1816" spans="2:15" ht="14.25" customHeight="1" x14ac:dyDescent="0.35">
      <c r="B1816" s="37" t="str">
        <f>IF(Kundendaten!C1817="","",Kundendaten!B1817)</f>
        <v/>
      </c>
      <c r="C1816" s="38" t="str">
        <f>IF(Kundendaten!C1817="","",IF(Kundendaten!C1817="","",Kundendaten!C1817))</f>
        <v/>
      </c>
      <c r="D1816" s="38" t="str">
        <f>IF(Kundendaten!C1817="","",IF(Kundendaten!D1817="","",Kundendaten!D1817))</f>
        <v/>
      </c>
      <c r="E1816" s="38" t="str">
        <f>IF(Kundendaten!C1817="","",IF(Kundendaten!E1817="","",Kundendaten!E1817))</f>
        <v/>
      </c>
      <c r="F1816" s="38" t="str">
        <f>IF(Kundendaten!C1817="","",IF(Kundendaten!F1817="","",Kundendaten!F1817))</f>
        <v/>
      </c>
      <c r="G1816" s="37" t="str">
        <f>IF(Kundendaten!C1817="","",IF(Kundendaten!G1817="","",Kundendaten!G1817))</f>
        <v/>
      </c>
      <c r="H1816" s="38" t="str">
        <f>IF(Kundendaten!C1817="","",IF(Kundendaten!H1817="","",Kundendaten!H1817))</f>
        <v/>
      </c>
      <c r="I1816" s="37" t="str">
        <f>IF(Kundendaten!C1817="","",IF(Kundendaten!I1817="","",IF(OR(UPPER(Kundendaten!I1817)="D",UPPER(Kundendaten!I1817)="DE",UPPER(Kundendaten!I1817)="DEU",UPPER(Kundendaten!I1817)="DEUTSCHLAND",UPPER(Kundendaten!I1817)="GERMANY",UPPER(Kundendaten!I1817)="GER"),"",IFERROR(UPPER(VLOOKUP(UPPER(Kundendaten!I1817),Laendercodes!$A:$B,2,FALSE())),UPPER(Kundendaten!I1817)))))</f>
        <v/>
      </c>
      <c r="J1816" s="59" t="str">
        <f>IF(Kundendaten!C1817="","",Einstellungen!$C$9-Kundendaten!J1817)</f>
        <v/>
      </c>
      <c r="K1816" s="37" t="str">
        <f>IF(Kundendaten!C1817="","",IF(J1816&lt;0,-1,IF(J1816&gt;Einstellungen!$C$11,0,IF(J1816&lt;=Einstellungen!$D$15,5,IF(J1816&lt;=Einstellungen!$D$16,4,IF(J1816&lt;=Einstellungen!$D$17,3,IF(J1816&lt;=Einstellungen!$D$18,2,1)))))))</f>
        <v/>
      </c>
      <c r="L1816" s="37" t="str">
        <f>IF(Kundendaten!C1817="","",IF(J1816&lt;0,-1,IF(J1816&gt;Einstellungen!$C$11,0,IF(Kundendaten!K1817&gt;=Einstellungen!$C$24,5,IF(Kundendaten!K1817&gt;=Einstellungen!$C$25,4,IF(Kundendaten!K1817&gt;=Einstellungen!$C$26,3,IF(Kundendaten!K1817&gt;=Einstellungen!$C$27,2,1)))))))</f>
        <v/>
      </c>
      <c r="M1816" s="37" t="str">
        <f>IF(Kundendaten!C1817="","",IF(J1816&lt;0,-1,IF(J1816&gt;Einstellungen!$C$11,0,IF(Kundendaten!L1817&gt;=Einstellungen!$C$32,5,IF(Kundendaten!L1817&gt;=Einstellungen!$C$33,4,IF(Kundendaten!L1817&gt;=Einstellungen!$C$34,3,IF(Kundendaten!L1817&gt;=Einstellungen!$C$35,2,1)))))))</f>
        <v/>
      </c>
      <c r="N1816" s="37" t="str">
        <f>IF(Kundendaten!C1817="","",IF(K1816=-1,"",IF(K1816=0,0,IF(SUM(Einstellungen!$G$15,Einstellungen!$G$24,Einstellungen!$G$32)&lt;&gt;100,"—",ROUND((K1816*Einstellungen!$G$15+L1816*Einstellungen!$G$24+M1816*Einstellungen!$G$32)/100,1)))))</f>
        <v/>
      </c>
      <c r="O1816" s="37" t="str">
        <f>IF(Kundendaten!C1817="","",IF(K1816=-1,"⚠ Datenfehler",IF(K1816=0,"Inaktiv",IF(SUM(Einstellungen!$G$15,Einstellungen!$G$24,Einstellungen!$G$32)&lt;&gt;100,"—",IF(N1816&gt;=4,"Champion",IF(N1816&gt;=3,"Entwicklung",IF(N1816&gt;=2,"Gefährdet","Abwanderung")))))))</f>
        <v/>
      </c>
    </row>
    <row r="1817" spans="2:15" ht="14.25" customHeight="1" x14ac:dyDescent="0.35">
      <c r="B1817" s="37" t="str">
        <f>IF(Kundendaten!C1818="","",Kundendaten!B1818)</f>
        <v/>
      </c>
      <c r="C1817" s="38" t="str">
        <f>IF(Kundendaten!C1818="","",IF(Kundendaten!C1818="","",Kundendaten!C1818))</f>
        <v/>
      </c>
      <c r="D1817" s="38" t="str">
        <f>IF(Kundendaten!C1818="","",IF(Kundendaten!D1818="","",Kundendaten!D1818))</f>
        <v/>
      </c>
      <c r="E1817" s="38" t="str">
        <f>IF(Kundendaten!C1818="","",IF(Kundendaten!E1818="","",Kundendaten!E1818))</f>
        <v/>
      </c>
      <c r="F1817" s="38" t="str">
        <f>IF(Kundendaten!C1818="","",IF(Kundendaten!F1818="","",Kundendaten!F1818))</f>
        <v/>
      </c>
      <c r="G1817" s="37" t="str">
        <f>IF(Kundendaten!C1818="","",IF(Kundendaten!G1818="","",Kundendaten!G1818))</f>
        <v/>
      </c>
      <c r="H1817" s="38" t="str">
        <f>IF(Kundendaten!C1818="","",IF(Kundendaten!H1818="","",Kundendaten!H1818))</f>
        <v/>
      </c>
      <c r="I1817" s="37" t="str">
        <f>IF(Kundendaten!C1818="","",IF(Kundendaten!I1818="","",IF(OR(UPPER(Kundendaten!I1818)="D",UPPER(Kundendaten!I1818)="DE",UPPER(Kundendaten!I1818)="DEU",UPPER(Kundendaten!I1818)="DEUTSCHLAND",UPPER(Kundendaten!I1818)="GERMANY",UPPER(Kundendaten!I1818)="GER"),"",IFERROR(UPPER(VLOOKUP(UPPER(Kundendaten!I1818),Laendercodes!$A:$B,2,FALSE())),UPPER(Kundendaten!I1818)))))</f>
        <v/>
      </c>
      <c r="J1817" s="59" t="str">
        <f>IF(Kundendaten!C1818="","",Einstellungen!$C$9-Kundendaten!J1818)</f>
        <v/>
      </c>
      <c r="K1817" s="37" t="str">
        <f>IF(Kundendaten!C1818="","",IF(J1817&lt;0,-1,IF(J1817&gt;Einstellungen!$C$11,0,IF(J1817&lt;=Einstellungen!$D$15,5,IF(J1817&lt;=Einstellungen!$D$16,4,IF(J1817&lt;=Einstellungen!$D$17,3,IF(J1817&lt;=Einstellungen!$D$18,2,1)))))))</f>
        <v/>
      </c>
      <c r="L1817" s="37" t="str">
        <f>IF(Kundendaten!C1818="","",IF(J1817&lt;0,-1,IF(J1817&gt;Einstellungen!$C$11,0,IF(Kundendaten!K1818&gt;=Einstellungen!$C$24,5,IF(Kundendaten!K1818&gt;=Einstellungen!$C$25,4,IF(Kundendaten!K1818&gt;=Einstellungen!$C$26,3,IF(Kundendaten!K1818&gt;=Einstellungen!$C$27,2,1)))))))</f>
        <v/>
      </c>
      <c r="M1817" s="37" t="str">
        <f>IF(Kundendaten!C1818="","",IF(J1817&lt;0,-1,IF(J1817&gt;Einstellungen!$C$11,0,IF(Kundendaten!L1818&gt;=Einstellungen!$C$32,5,IF(Kundendaten!L1818&gt;=Einstellungen!$C$33,4,IF(Kundendaten!L1818&gt;=Einstellungen!$C$34,3,IF(Kundendaten!L1818&gt;=Einstellungen!$C$35,2,1)))))))</f>
        <v/>
      </c>
      <c r="N1817" s="37" t="str">
        <f>IF(Kundendaten!C1818="","",IF(K1817=-1,"",IF(K1817=0,0,IF(SUM(Einstellungen!$G$15,Einstellungen!$G$24,Einstellungen!$G$32)&lt;&gt;100,"—",ROUND((K1817*Einstellungen!$G$15+L1817*Einstellungen!$G$24+M1817*Einstellungen!$G$32)/100,1)))))</f>
        <v/>
      </c>
      <c r="O1817" s="37" t="str">
        <f>IF(Kundendaten!C1818="","",IF(K1817=-1,"⚠ Datenfehler",IF(K1817=0,"Inaktiv",IF(SUM(Einstellungen!$G$15,Einstellungen!$G$24,Einstellungen!$G$32)&lt;&gt;100,"—",IF(N1817&gt;=4,"Champion",IF(N1817&gt;=3,"Entwicklung",IF(N1817&gt;=2,"Gefährdet","Abwanderung")))))))</f>
        <v/>
      </c>
    </row>
    <row r="1818" spans="2:15" ht="14.25" customHeight="1" x14ac:dyDescent="0.35">
      <c r="B1818" s="37" t="str">
        <f>IF(Kundendaten!C1819="","",Kundendaten!B1819)</f>
        <v/>
      </c>
      <c r="C1818" s="38" t="str">
        <f>IF(Kundendaten!C1819="","",IF(Kundendaten!C1819="","",Kundendaten!C1819))</f>
        <v/>
      </c>
      <c r="D1818" s="38" t="str">
        <f>IF(Kundendaten!C1819="","",IF(Kundendaten!D1819="","",Kundendaten!D1819))</f>
        <v/>
      </c>
      <c r="E1818" s="38" t="str">
        <f>IF(Kundendaten!C1819="","",IF(Kundendaten!E1819="","",Kundendaten!E1819))</f>
        <v/>
      </c>
      <c r="F1818" s="38" t="str">
        <f>IF(Kundendaten!C1819="","",IF(Kundendaten!F1819="","",Kundendaten!F1819))</f>
        <v/>
      </c>
      <c r="G1818" s="37" t="str">
        <f>IF(Kundendaten!C1819="","",IF(Kundendaten!G1819="","",Kundendaten!G1819))</f>
        <v/>
      </c>
      <c r="H1818" s="38" t="str">
        <f>IF(Kundendaten!C1819="","",IF(Kundendaten!H1819="","",Kundendaten!H1819))</f>
        <v/>
      </c>
      <c r="I1818" s="37" t="str">
        <f>IF(Kundendaten!C1819="","",IF(Kundendaten!I1819="","",IF(OR(UPPER(Kundendaten!I1819)="D",UPPER(Kundendaten!I1819)="DE",UPPER(Kundendaten!I1819)="DEU",UPPER(Kundendaten!I1819)="DEUTSCHLAND",UPPER(Kundendaten!I1819)="GERMANY",UPPER(Kundendaten!I1819)="GER"),"",IFERROR(UPPER(VLOOKUP(UPPER(Kundendaten!I1819),Laendercodes!$A:$B,2,FALSE())),UPPER(Kundendaten!I1819)))))</f>
        <v/>
      </c>
      <c r="J1818" s="59" t="str">
        <f>IF(Kundendaten!C1819="","",Einstellungen!$C$9-Kundendaten!J1819)</f>
        <v/>
      </c>
      <c r="K1818" s="37" t="str">
        <f>IF(Kundendaten!C1819="","",IF(J1818&lt;0,-1,IF(J1818&gt;Einstellungen!$C$11,0,IF(J1818&lt;=Einstellungen!$D$15,5,IF(J1818&lt;=Einstellungen!$D$16,4,IF(J1818&lt;=Einstellungen!$D$17,3,IF(J1818&lt;=Einstellungen!$D$18,2,1)))))))</f>
        <v/>
      </c>
      <c r="L1818" s="37" t="str">
        <f>IF(Kundendaten!C1819="","",IF(J1818&lt;0,-1,IF(J1818&gt;Einstellungen!$C$11,0,IF(Kundendaten!K1819&gt;=Einstellungen!$C$24,5,IF(Kundendaten!K1819&gt;=Einstellungen!$C$25,4,IF(Kundendaten!K1819&gt;=Einstellungen!$C$26,3,IF(Kundendaten!K1819&gt;=Einstellungen!$C$27,2,1)))))))</f>
        <v/>
      </c>
      <c r="M1818" s="37" t="str">
        <f>IF(Kundendaten!C1819="","",IF(J1818&lt;0,-1,IF(J1818&gt;Einstellungen!$C$11,0,IF(Kundendaten!L1819&gt;=Einstellungen!$C$32,5,IF(Kundendaten!L1819&gt;=Einstellungen!$C$33,4,IF(Kundendaten!L1819&gt;=Einstellungen!$C$34,3,IF(Kundendaten!L1819&gt;=Einstellungen!$C$35,2,1)))))))</f>
        <v/>
      </c>
      <c r="N1818" s="37" t="str">
        <f>IF(Kundendaten!C1819="","",IF(K1818=-1,"",IF(K1818=0,0,IF(SUM(Einstellungen!$G$15,Einstellungen!$G$24,Einstellungen!$G$32)&lt;&gt;100,"—",ROUND((K1818*Einstellungen!$G$15+L1818*Einstellungen!$G$24+M1818*Einstellungen!$G$32)/100,1)))))</f>
        <v/>
      </c>
      <c r="O1818" s="37" t="str">
        <f>IF(Kundendaten!C1819="","",IF(K1818=-1,"⚠ Datenfehler",IF(K1818=0,"Inaktiv",IF(SUM(Einstellungen!$G$15,Einstellungen!$G$24,Einstellungen!$G$32)&lt;&gt;100,"—",IF(N1818&gt;=4,"Champion",IF(N1818&gt;=3,"Entwicklung",IF(N1818&gt;=2,"Gefährdet","Abwanderung")))))))</f>
        <v/>
      </c>
    </row>
    <row r="1819" spans="2:15" ht="14.25" customHeight="1" x14ac:dyDescent="0.35">
      <c r="B1819" s="37" t="str">
        <f>IF(Kundendaten!C1820="","",Kundendaten!B1820)</f>
        <v/>
      </c>
      <c r="C1819" s="38" t="str">
        <f>IF(Kundendaten!C1820="","",IF(Kundendaten!C1820="","",Kundendaten!C1820))</f>
        <v/>
      </c>
      <c r="D1819" s="38" t="str">
        <f>IF(Kundendaten!C1820="","",IF(Kundendaten!D1820="","",Kundendaten!D1820))</f>
        <v/>
      </c>
      <c r="E1819" s="38" t="str">
        <f>IF(Kundendaten!C1820="","",IF(Kundendaten!E1820="","",Kundendaten!E1820))</f>
        <v/>
      </c>
      <c r="F1819" s="38" t="str">
        <f>IF(Kundendaten!C1820="","",IF(Kundendaten!F1820="","",Kundendaten!F1820))</f>
        <v/>
      </c>
      <c r="G1819" s="37" t="str">
        <f>IF(Kundendaten!C1820="","",IF(Kundendaten!G1820="","",Kundendaten!G1820))</f>
        <v/>
      </c>
      <c r="H1819" s="38" t="str">
        <f>IF(Kundendaten!C1820="","",IF(Kundendaten!H1820="","",Kundendaten!H1820))</f>
        <v/>
      </c>
      <c r="I1819" s="37" t="str">
        <f>IF(Kundendaten!C1820="","",IF(Kundendaten!I1820="","",IF(OR(UPPER(Kundendaten!I1820)="D",UPPER(Kundendaten!I1820)="DE",UPPER(Kundendaten!I1820)="DEU",UPPER(Kundendaten!I1820)="DEUTSCHLAND",UPPER(Kundendaten!I1820)="GERMANY",UPPER(Kundendaten!I1820)="GER"),"",IFERROR(UPPER(VLOOKUP(UPPER(Kundendaten!I1820),Laendercodes!$A:$B,2,FALSE())),UPPER(Kundendaten!I1820)))))</f>
        <v/>
      </c>
      <c r="J1819" s="59" t="str">
        <f>IF(Kundendaten!C1820="","",Einstellungen!$C$9-Kundendaten!J1820)</f>
        <v/>
      </c>
      <c r="K1819" s="37" t="str">
        <f>IF(Kundendaten!C1820="","",IF(J1819&lt;0,-1,IF(J1819&gt;Einstellungen!$C$11,0,IF(J1819&lt;=Einstellungen!$D$15,5,IF(J1819&lt;=Einstellungen!$D$16,4,IF(J1819&lt;=Einstellungen!$D$17,3,IF(J1819&lt;=Einstellungen!$D$18,2,1)))))))</f>
        <v/>
      </c>
      <c r="L1819" s="37" t="str">
        <f>IF(Kundendaten!C1820="","",IF(J1819&lt;0,-1,IF(J1819&gt;Einstellungen!$C$11,0,IF(Kundendaten!K1820&gt;=Einstellungen!$C$24,5,IF(Kundendaten!K1820&gt;=Einstellungen!$C$25,4,IF(Kundendaten!K1820&gt;=Einstellungen!$C$26,3,IF(Kundendaten!K1820&gt;=Einstellungen!$C$27,2,1)))))))</f>
        <v/>
      </c>
      <c r="M1819" s="37" t="str">
        <f>IF(Kundendaten!C1820="","",IF(J1819&lt;0,-1,IF(J1819&gt;Einstellungen!$C$11,0,IF(Kundendaten!L1820&gt;=Einstellungen!$C$32,5,IF(Kundendaten!L1820&gt;=Einstellungen!$C$33,4,IF(Kundendaten!L1820&gt;=Einstellungen!$C$34,3,IF(Kundendaten!L1820&gt;=Einstellungen!$C$35,2,1)))))))</f>
        <v/>
      </c>
      <c r="N1819" s="37" t="str">
        <f>IF(Kundendaten!C1820="","",IF(K1819=-1,"",IF(K1819=0,0,IF(SUM(Einstellungen!$G$15,Einstellungen!$G$24,Einstellungen!$G$32)&lt;&gt;100,"—",ROUND((K1819*Einstellungen!$G$15+L1819*Einstellungen!$G$24+M1819*Einstellungen!$G$32)/100,1)))))</f>
        <v/>
      </c>
      <c r="O1819" s="37" t="str">
        <f>IF(Kundendaten!C1820="","",IF(K1819=-1,"⚠ Datenfehler",IF(K1819=0,"Inaktiv",IF(SUM(Einstellungen!$G$15,Einstellungen!$G$24,Einstellungen!$G$32)&lt;&gt;100,"—",IF(N1819&gt;=4,"Champion",IF(N1819&gt;=3,"Entwicklung",IF(N1819&gt;=2,"Gefährdet","Abwanderung")))))))</f>
        <v/>
      </c>
    </row>
    <row r="1820" spans="2:15" ht="14.25" customHeight="1" x14ac:dyDescent="0.35">
      <c r="B1820" s="37" t="str">
        <f>IF(Kundendaten!C1821="","",Kundendaten!B1821)</f>
        <v/>
      </c>
      <c r="C1820" s="38" t="str">
        <f>IF(Kundendaten!C1821="","",IF(Kundendaten!C1821="","",Kundendaten!C1821))</f>
        <v/>
      </c>
      <c r="D1820" s="38" t="str">
        <f>IF(Kundendaten!C1821="","",IF(Kundendaten!D1821="","",Kundendaten!D1821))</f>
        <v/>
      </c>
      <c r="E1820" s="38" t="str">
        <f>IF(Kundendaten!C1821="","",IF(Kundendaten!E1821="","",Kundendaten!E1821))</f>
        <v/>
      </c>
      <c r="F1820" s="38" t="str">
        <f>IF(Kundendaten!C1821="","",IF(Kundendaten!F1821="","",Kundendaten!F1821))</f>
        <v/>
      </c>
      <c r="G1820" s="37" t="str">
        <f>IF(Kundendaten!C1821="","",IF(Kundendaten!G1821="","",Kundendaten!G1821))</f>
        <v/>
      </c>
      <c r="H1820" s="38" t="str">
        <f>IF(Kundendaten!C1821="","",IF(Kundendaten!H1821="","",Kundendaten!H1821))</f>
        <v/>
      </c>
      <c r="I1820" s="37" t="str">
        <f>IF(Kundendaten!C1821="","",IF(Kundendaten!I1821="","",IF(OR(UPPER(Kundendaten!I1821)="D",UPPER(Kundendaten!I1821)="DE",UPPER(Kundendaten!I1821)="DEU",UPPER(Kundendaten!I1821)="DEUTSCHLAND",UPPER(Kundendaten!I1821)="GERMANY",UPPER(Kundendaten!I1821)="GER"),"",IFERROR(UPPER(VLOOKUP(UPPER(Kundendaten!I1821),Laendercodes!$A:$B,2,FALSE())),UPPER(Kundendaten!I1821)))))</f>
        <v/>
      </c>
      <c r="J1820" s="59" t="str">
        <f>IF(Kundendaten!C1821="","",Einstellungen!$C$9-Kundendaten!J1821)</f>
        <v/>
      </c>
      <c r="K1820" s="37" t="str">
        <f>IF(Kundendaten!C1821="","",IF(J1820&lt;0,-1,IF(J1820&gt;Einstellungen!$C$11,0,IF(J1820&lt;=Einstellungen!$D$15,5,IF(J1820&lt;=Einstellungen!$D$16,4,IF(J1820&lt;=Einstellungen!$D$17,3,IF(J1820&lt;=Einstellungen!$D$18,2,1)))))))</f>
        <v/>
      </c>
      <c r="L1820" s="37" t="str">
        <f>IF(Kundendaten!C1821="","",IF(J1820&lt;0,-1,IF(J1820&gt;Einstellungen!$C$11,0,IF(Kundendaten!K1821&gt;=Einstellungen!$C$24,5,IF(Kundendaten!K1821&gt;=Einstellungen!$C$25,4,IF(Kundendaten!K1821&gt;=Einstellungen!$C$26,3,IF(Kundendaten!K1821&gt;=Einstellungen!$C$27,2,1)))))))</f>
        <v/>
      </c>
      <c r="M1820" s="37" t="str">
        <f>IF(Kundendaten!C1821="","",IF(J1820&lt;0,-1,IF(J1820&gt;Einstellungen!$C$11,0,IF(Kundendaten!L1821&gt;=Einstellungen!$C$32,5,IF(Kundendaten!L1821&gt;=Einstellungen!$C$33,4,IF(Kundendaten!L1821&gt;=Einstellungen!$C$34,3,IF(Kundendaten!L1821&gt;=Einstellungen!$C$35,2,1)))))))</f>
        <v/>
      </c>
      <c r="N1820" s="37" t="str">
        <f>IF(Kundendaten!C1821="","",IF(K1820=-1,"",IF(K1820=0,0,IF(SUM(Einstellungen!$G$15,Einstellungen!$G$24,Einstellungen!$G$32)&lt;&gt;100,"—",ROUND((K1820*Einstellungen!$G$15+L1820*Einstellungen!$G$24+M1820*Einstellungen!$G$32)/100,1)))))</f>
        <v/>
      </c>
      <c r="O1820" s="37" t="str">
        <f>IF(Kundendaten!C1821="","",IF(K1820=-1,"⚠ Datenfehler",IF(K1820=0,"Inaktiv",IF(SUM(Einstellungen!$G$15,Einstellungen!$G$24,Einstellungen!$G$32)&lt;&gt;100,"—",IF(N1820&gt;=4,"Champion",IF(N1820&gt;=3,"Entwicklung",IF(N1820&gt;=2,"Gefährdet","Abwanderung")))))))</f>
        <v/>
      </c>
    </row>
    <row r="1821" spans="2:15" ht="14.25" customHeight="1" x14ac:dyDescent="0.35">
      <c r="B1821" s="37" t="str">
        <f>IF(Kundendaten!C1822="","",Kundendaten!B1822)</f>
        <v/>
      </c>
      <c r="C1821" s="38" t="str">
        <f>IF(Kundendaten!C1822="","",IF(Kundendaten!C1822="","",Kundendaten!C1822))</f>
        <v/>
      </c>
      <c r="D1821" s="38" t="str">
        <f>IF(Kundendaten!C1822="","",IF(Kundendaten!D1822="","",Kundendaten!D1822))</f>
        <v/>
      </c>
      <c r="E1821" s="38" t="str">
        <f>IF(Kundendaten!C1822="","",IF(Kundendaten!E1822="","",Kundendaten!E1822))</f>
        <v/>
      </c>
      <c r="F1821" s="38" t="str">
        <f>IF(Kundendaten!C1822="","",IF(Kundendaten!F1822="","",Kundendaten!F1822))</f>
        <v/>
      </c>
      <c r="G1821" s="37" t="str">
        <f>IF(Kundendaten!C1822="","",IF(Kundendaten!G1822="","",Kundendaten!G1822))</f>
        <v/>
      </c>
      <c r="H1821" s="38" t="str">
        <f>IF(Kundendaten!C1822="","",IF(Kundendaten!H1822="","",Kundendaten!H1822))</f>
        <v/>
      </c>
      <c r="I1821" s="37" t="str">
        <f>IF(Kundendaten!C1822="","",IF(Kundendaten!I1822="","",IF(OR(UPPER(Kundendaten!I1822)="D",UPPER(Kundendaten!I1822)="DE",UPPER(Kundendaten!I1822)="DEU",UPPER(Kundendaten!I1822)="DEUTSCHLAND",UPPER(Kundendaten!I1822)="GERMANY",UPPER(Kundendaten!I1822)="GER"),"",IFERROR(UPPER(VLOOKUP(UPPER(Kundendaten!I1822),Laendercodes!$A:$B,2,FALSE())),UPPER(Kundendaten!I1822)))))</f>
        <v/>
      </c>
      <c r="J1821" s="59" t="str">
        <f>IF(Kundendaten!C1822="","",Einstellungen!$C$9-Kundendaten!J1822)</f>
        <v/>
      </c>
      <c r="K1821" s="37" t="str">
        <f>IF(Kundendaten!C1822="","",IF(J1821&lt;0,-1,IF(J1821&gt;Einstellungen!$C$11,0,IF(J1821&lt;=Einstellungen!$D$15,5,IF(J1821&lt;=Einstellungen!$D$16,4,IF(J1821&lt;=Einstellungen!$D$17,3,IF(J1821&lt;=Einstellungen!$D$18,2,1)))))))</f>
        <v/>
      </c>
      <c r="L1821" s="37" t="str">
        <f>IF(Kundendaten!C1822="","",IF(J1821&lt;0,-1,IF(J1821&gt;Einstellungen!$C$11,0,IF(Kundendaten!K1822&gt;=Einstellungen!$C$24,5,IF(Kundendaten!K1822&gt;=Einstellungen!$C$25,4,IF(Kundendaten!K1822&gt;=Einstellungen!$C$26,3,IF(Kundendaten!K1822&gt;=Einstellungen!$C$27,2,1)))))))</f>
        <v/>
      </c>
      <c r="M1821" s="37" t="str">
        <f>IF(Kundendaten!C1822="","",IF(J1821&lt;0,-1,IF(J1821&gt;Einstellungen!$C$11,0,IF(Kundendaten!L1822&gt;=Einstellungen!$C$32,5,IF(Kundendaten!L1822&gt;=Einstellungen!$C$33,4,IF(Kundendaten!L1822&gt;=Einstellungen!$C$34,3,IF(Kundendaten!L1822&gt;=Einstellungen!$C$35,2,1)))))))</f>
        <v/>
      </c>
      <c r="N1821" s="37" t="str">
        <f>IF(Kundendaten!C1822="","",IF(K1821=-1,"",IF(K1821=0,0,IF(SUM(Einstellungen!$G$15,Einstellungen!$G$24,Einstellungen!$G$32)&lt;&gt;100,"—",ROUND((K1821*Einstellungen!$G$15+L1821*Einstellungen!$G$24+M1821*Einstellungen!$G$32)/100,1)))))</f>
        <v/>
      </c>
      <c r="O1821" s="37" t="str">
        <f>IF(Kundendaten!C1822="","",IF(K1821=-1,"⚠ Datenfehler",IF(K1821=0,"Inaktiv",IF(SUM(Einstellungen!$G$15,Einstellungen!$G$24,Einstellungen!$G$32)&lt;&gt;100,"—",IF(N1821&gt;=4,"Champion",IF(N1821&gt;=3,"Entwicklung",IF(N1821&gt;=2,"Gefährdet","Abwanderung")))))))</f>
        <v/>
      </c>
    </row>
    <row r="1822" spans="2:15" ht="14.25" customHeight="1" x14ac:dyDescent="0.35">
      <c r="B1822" s="37" t="str">
        <f>IF(Kundendaten!C1823="","",Kundendaten!B1823)</f>
        <v/>
      </c>
      <c r="C1822" s="38" t="str">
        <f>IF(Kundendaten!C1823="","",IF(Kundendaten!C1823="","",Kundendaten!C1823))</f>
        <v/>
      </c>
      <c r="D1822" s="38" t="str">
        <f>IF(Kundendaten!C1823="","",IF(Kundendaten!D1823="","",Kundendaten!D1823))</f>
        <v/>
      </c>
      <c r="E1822" s="38" t="str">
        <f>IF(Kundendaten!C1823="","",IF(Kundendaten!E1823="","",Kundendaten!E1823))</f>
        <v/>
      </c>
      <c r="F1822" s="38" t="str">
        <f>IF(Kundendaten!C1823="","",IF(Kundendaten!F1823="","",Kundendaten!F1823))</f>
        <v/>
      </c>
      <c r="G1822" s="37" t="str">
        <f>IF(Kundendaten!C1823="","",IF(Kundendaten!G1823="","",Kundendaten!G1823))</f>
        <v/>
      </c>
      <c r="H1822" s="38" t="str">
        <f>IF(Kundendaten!C1823="","",IF(Kundendaten!H1823="","",Kundendaten!H1823))</f>
        <v/>
      </c>
      <c r="I1822" s="37" t="str">
        <f>IF(Kundendaten!C1823="","",IF(Kundendaten!I1823="","",IF(OR(UPPER(Kundendaten!I1823)="D",UPPER(Kundendaten!I1823)="DE",UPPER(Kundendaten!I1823)="DEU",UPPER(Kundendaten!I1823)="DEUTSCHLAND",UPPER(Kundendaten!I1823)="GERMANY",UPPER(Kundendaten!I1823)="GER"),"",IFERROR(UPPER(VLOOKUP(UPPER(Kundendaten!I1823),Laendercodes!$A:$B,2,FALSE())),UPPER(Kundendaten!I1823)))))</f>
        <v/>
      </c>
      <c r="J1822" s="59" t="str">
        <f>IF(Kundendaten!C1823="","",Einstellungen!$C$9-Kundendaten!J1823)</f>
        <v/>
      </c>
      <c r="K1822" s="37" t="str">
        <f>IF(Kundendaten!C1823="","",IF(J1822&lt;0,-1,IF(J1822&gt;Einstellungen!$C$11,0,IF(J1822&lt;=Einstellungen!$D$15,5,IF(J1822&lt;=Einstellungen!$D$16,4,IF(J1822&lt;=Einstellungen!$D$17,3,IF(J1822&lt;=Einstellungen!$D$18,2,1)))))))</f>
        <v/>
      </c>
      <c r="L1822" s="37" t="str">
        <f>IF(Kundendaten!C1823="","",IF(J1822&lt;0,-1,IF(J1822&gt;Einstellungen!$C$11,0,IF(Kundendaten!K1823&gt;=Einstellungen!$C$24,5,IF(Kundendaten!K1823&gt;=Einstellungen!$C$25,4,IF(Kundendaten!K1823&gt;=Einstellungen!$C$26,3,IF(Kundendaten!K1823&gt;=Einstellungen!$C$27,2,1)))))))</f>
        <v/>
      </c>
      <c r="M1822" s="37" t="str">
        <f>IF(Kundendaten!C1823="","",IF(J1822&lt;0,-1,IF(J1822&gt;Einstellungen!$C$11,0,IF(Kundendaten!L1823&gt;=Einstellungen!$C$32,5,IF(Kundendaten!L1823&gt;=Einstellungen!$C$33,4,IF(Kundendaten!L1823&gt;=Einstellungen!$C$34,3,IF(Kundendaten!L1823&gt;=Einstellungen!$C$35,2,1)))))))</f>
        <v/>
      </c>
      <c r="N1822" s="37" t="str">
        <f>IF(Kundendaten!C1823="","",IF(K1822=-1,"",IF(K1822=0,0,IF(SUM(Einstellungen!$G$15,Einstellungen!$G$24,Einstellungen!$G$32)&lt;&gt;100,"—",ROUND((K1822*Einstellungen!$G$15+L1822*Einstellungen!$G$24+M1822*Einstellungen!$G$32)/100,1)))))</f>
        <v/>
      </c>
      <c r="O1822" s="37" t="str">
        <f>IF(Kundendaten!C1823="","",IF(K1822=-1,"⚠ Datenfehler",IF(K1822=0,"Inaktiv",IF(SUM(Einstellungen!$G$15,Einstellungen!$G$24,Einstellungen!$G$32)&lt;&gt;100,"—",IF(N1822&gt;=4,"Champion",IF(N1822&gt;=3,"Entwicklung",IF(N1822&gt;=2,"Gefährdet","Abwanderung")))))))</f>
        <v/>
      </c>
    </row>
    <row r="1823" spans="2:15" ht="14.25" customHeight="1" x14ac:dyDescent="0.35">
      <c r="B1823" s="37" t="str">
        <f>IF(Kundendaten!C1824="","",Kundendaten!B1824)</f>
        <v/>
      </c>
      <c r="C1823" s="38" t="str">
        <f>IF(Kundendaten!C1824="","",IF(Kundendaten!C1824="","",Kundendaten!C1824))</f>
        <v/>
      </c>
      <c r="D1823" s="38" t="str">
        <f>IF(Kundendaten!C1824="","",IF(Kundendaten!D1824="","",Kundendaten!D1824))</f>
        <v/>
      </c>
      <c r="E1823" s="38" t="str">
        <f>IF(Kundendaten!C1824="","",IF(Kundendaten!E1824="","",Kundendaten!E1824))</f>
        <v/>
      </c>
      <c r="F1823" s="38" t="str">
        <f>IF(Kundendaten!C1824="","",IF(Kundendaten!F1824="","",Kundendaten!F1824))</f>
        <v/>
      </c>
      <c r="G1823" s="37" t="str">
        <f>IF(Kundendaten!C1824="","",IF(Kundendaten!G1824="","",Kundendaten!G1824))</f>
        <v/>
      </c>
      <c r="H1823" s="38" t="str">
        <f>IF(Kundendaten!C1824="","",IF(Kundendaten!H1824="","",Kundendaten!H1824))</f>
        <v/>
      </c>
      <c r="I1823" s="37" t="str">
        <f>IF(Kundendaten!C1824="","",IF(Kundendaten!I1824="","",IF(OR(UPPER(Kundendaten!I1824)="D",UPPER(Kundendaten!I1824)="DE",UPPER(Kundendaten!I1824)="DEU",UPPER(Kundendaten!I1824)="DEUTSCHLAND",UPPER(Kundendaten!I1824)="GERMANY",UPPER(Kundendaten!I1824)="GER"),"",IFERROR(UPPER(VLOOKUP(UPPER(Kundendaten!I1824),Laendercodes!$A:$B,2,FALSE())),UPPER(Kundendaten!I1824)))))</f>
        <v/>
      </c>
      <c r="J1823" s="59" t="str">
        <f>IF(Kundendaten!C1824="","",Einstellungen!$C$9-Kundendaten!J1824)</f>
        <v/>
      </c>
      <c r="K1823" s="37" t="str">
        <f>IF(Kundendaten!C1824="","",IF(J1823&lt;0,-1,IF(J1823&gt;Einstellungen!$C$11,0,IF(J1823&lt;=Einstellungen!$D$15,5,IF(J1823&lt;=Einstellungen!$D$16,4,IF(J1823&lt;=Einstellungen!$D$17,3,IF(J1823&lt;=Einstellungen!$D$18,2,1)))))))</f>
        <v/>
      </c>
      <c r="L1823" s="37" t="str">
        <f>IF(Kundendaten!C1824="","",IF(J1823&lt;0,-1,IF(J1823&gt;Einstellungen!$C$11,0,IF(Kundendaten!K1824&gt;=Einstellungen!$C$24,5,IF(Kundendaten!K1824&gt;=Einstellungen!$C$25,4,IF(Kundendaten!K1824&gt;=Einstellungen!$C$26,3,IF(Kundendaten!K1824&gt;=Einstellungen!$C$27,2,1)))))))</f>
        <v/>
      </c>
      <c r="M1823" s="37" t="str">
        <f>IF(Kundendaten!C1824="","",IF(J1823&lt;0,-1,IF(J1823&gt;Einstellungen!$C$11,0,IF(Kundendaten!L1824&gt;=Einstellungen!$C$32,5,IF(Kundendaten!L1824&gt;=Einstellungen!$C$33,4,IF(Kundendaten!L1824&gt;=Einstellungen!$C$34,3,IF(Kundendaten!L1824&gt;=Einstellungen!$C$35,2,1)))))))</f>
        <v/>
      </c>
      <c r="N1823" s="37" t="str">
        <f>IF(Kundendaten!C1824="","",IF(K1823=-1,"",IF(K1823=0,0,IF(SUM(Einstellungen!$G$15,Einstellungen!$G$24,Einstellungen!$G$32)&lt;&gt;100,"—",ROUND((K1823*Einstellungen!$G$15+L1823*Einstellungen!$G$24+M1823*Einstellungen!$G$32)/100,1)))))</f>
        <v/>
      </c>
      <c r="O1823" s="37" t="str">
        <f>IF(Kundendaten!C1824="","",IF(K1823=-1,"⚠ Datenfehler",IF(K1823=0,"Inaktiv",IF(SUM(Einstellungen!$G$15,Einstellungen!$G$24,Einstellungen!$G$32)&lt;&gt;100,"—",IF(N1823&gt;=4,"Champion",IF(N1823&gt;=3,"Entwicklung",IF(N1823&gt;=2,"Gefährdet","Abwanderung")))))))</f>
        <v/>
      </c>
    </row>
    <row r="1824" spans="2:15" ht="14.25" customHeight="1" x14ac:dyDescent="0.35">
      <c r="B1824" s="37" t="str">
        <f>IF(Kundendaten!C1825="","",Kundendaten!B1825)</f>
        <v/>
      </c>
      <c r="C1824" s="38" t="str">
        <f>IF(Kundendaten!C1825="","",IF(Kundendaten!C1825="","",Kundendaten!C1825))</f>
        <v/>
      </c>
      <c r="D1824" s="38" t="str">
        <f>IF(Kundendaten!C1825="","",IF(Kundendaten!D1825="","",Kundendaten!D1825))</f>
        <v/>
      </c>
      <c r="E1824" s="38" t="str">
        <f>IF(Kundendaten!C1825="","",IF(Kundendaten!E1825="","",Kundendaten!E1825))</f>
        <v/>
      </c>
      <c r="F1824" s="38" t="str">
        <f>IF(Kundendaten!C1825="","",IF(Kundendaten!F1825="","",Kundendaten!F1825))</f>
        <v/>
      </c>
      <c r="G1824" s="37" t="str">
        <f>IF(Kundendaten!C1825="","",IF(Kundendaten!G1825="","",Kundendaten!G1825))</f>
        <v/>
      </c>
      <c r="H1824" s="38" t="str">
        <f>IF(Kundendaten!C1825="","",IF(Kundendaten!H1825="","",Kundendaten!H1825))</f>
        <v/>
      </c>
      <c r="I1824" s="37" t="str">
        <f>IF(Kundendaten!C1825="","",IF(Kundendaten!I1825="","",IF(OR(UPPER(Kundendaten!I1825)="D",UPPER(Kundendaten!I1825)="DE",UPPER(Kundendaten!I1825)="DEU",UPPER(Kundendaten!I1825)="DEUTSCHLAND",UPPER(Kundendaten!I1825)="GERMANY",UPPER(Kundendaten!I1825)="GER"),"",IFERROR(UPPER(VLOOKUP(UPPER(Kundendaten!I1825),Laendercodes!$A:$B,2,FALSE())),UPPER(Kundendaten!I1825)))))</f>
        <v/>
      </c>
      <c r="J1824" s="59" t="str">
        <f>IF(Kundendaten!C1825="","",Einstellungen!$C$9-Kundendaten!J1825)</f>
        <v/>
      </c>
      <c r="K1824" s="37" t="str">
        <f>IF(Kundendaten!C1825="","",IF(J1824&lt;0,-1,IF(J1824&gt;Einstellungen!$C$11,0,IF(J1824&lt;=Einstellungen!$D$15,5,IF(J1824&lt;=Einstellungen!$D$16,4,IF(J1824&lt;=Einstellungen!$D$17,3,IF(J1824&lt;=Einstellungen!$D$18,2,1)))))))</f>
        <v/>
      </c>
      <c r="L1824" s="37" t="str">
        <f>IF(Kundendaten!C1825="","",IF(J1824&lt;0,-1,IF(J1824&gt;Einstellungen!$C$11,0,IF(Kundendaten!K1825&gt;=Einstellungen!$C$24,5,IF(Kundendaten!K1825&gt;=Einstellungen!$C$25,4,IF(Kundendaten!K1825&gt;=Einstellungen!$C$26,3,IF(Kundendaten!K1825&gt;=Einstellungen!$C$27,2,1)))))))</f>
        <v/>
      </c>
      <c r="M1824" s="37" t="str">
        <f>IF(Kundendaten!C1825="","",IF(J1824&lt;0,-1,IF(J1824&gt;Einstellungen!$C$11,0,IF(Kundendaten!L1825&gt;=Einstellungen!$C$32,5,IF(Kundendaten!L1825&gt;=Einstellungen!$C$33,4,IF(Kundendaten!L1825&gt;=Einstellungen!$C$34,3,IF(Kundendaten!L1825&gt;=Einstellungen!$C$35,2,1)))))))</f>
        <v/>
      </c>
      <c r="N1824" s="37" t="str">
        <f>IF(Kundendaten!C1825="","",IF(K1824=-1,"",IF(K1824=0,0,IF(SUM(Einstellungen!$G$15,Einstellungen!$G$24,Einstellungen!$G$32)&lt;&gt;100,"—",ROUND((K1824*Einstellungen!$G$15+L1824*Einstellungen!$G$24+M1824*Einstellungen!$G$32)/100,1)))))</f>
        <v/>
      </c>
      <c r="O1824" s="37" t="str">
        <f>IF(Kundendaten!C1825="","",IF(K1824=-1,"⚠ Datenfehler",IF(K1824=0,"Inaktiv",IF(SUM(Einstellungen!$G$15,Einstellungen!$G$24,Einstellungen!$G$32)&lt;&gt;100,"—",IF(N1824&gt;=4,"Champion",IF(N1824&gt;=3,"Entwicklung",IF(N1824&gt;=2,"Gefährdet","Abwanderung")))))))</f>
        <v/>
      </c>
    </row>
    <row r="1825" spans="2:15" ht="14.25" customHeight="1" x14ac:dyDescent="0.35">
      <c r="B1825" s="37" t="str">
        <f>IF(Kundendaten!C1826="","",Kundendaten!B1826)</f>
        <v/>
      </c>
      <c r="C1825" s="38" t="str">
        <f>IF(Kundendaten!C1826="","",IF(Kundendaten!C1826="","",Kundendaten!C1826))</f>
        <v/>
      </c>
      <c r="D1825" s="38" t="str">
        <f>IF(Kundendaten!C1826="","",IF(Kundendaten!D1826="","",Kundendaten!D1826))</f>
        <v/>
      </c>
      <c r="E1825" s="38" t="str">
        <f>IF(Kundendaten!C1826="","",IF(Kundendaten!E1826="","",Kundendaten!E1826))</f>
        <v/>
      </c>
      <c r="F1825" s="38" t="str">
        <f>IF(Kundendaten!C1826="","",IF(Kundendaten!F1826="","",Kundendaten!F1826))</f>
        <v/>
      </c>
      <c r="G1825" s="37" t="str">
        <f>IF(Kundendaten!C1826="","",IF(Kundendaten!G1826="","",Kundendaten!G1826))</f>
        <v/>
      </c>
      <c r="H1825" s="38" t="str">
        <f>IF(Kundendaten!C1826="","",IF(Kundendaten!H1826="","",Kundendaten!H1826))</f>
        <v/>
      </c>
      <c r="I1825" s="37" t="str">
        <f>IF(Kundendaten!C1826="","",IF(Kundendaten!I1826="","",IF(OR(UPPER(Kundendaten!I1826)="D",UPPER(Kundendaten!I1826)="DE",UPPER(Kundendaten!I1826)="DEU",UPPER(Kundendaten!I1826)="DEUTSCHLAND",UPPER(Kundendaten!I1826)="GERMANY",UPPER(Kundendaten!I1826)="GER"),"",IFERROR(UPPER(VLOOKUP(UPPER(Kundendaten!I1826),Laendercodes!$A:$B,2,FALSE())),UPPER(Kundendaten!I1826)))))</f>
        <v/>
      </c>
      <c r="J1825" s="59" t="str">
        <f>IF(Kundendaten!C1826="","",Einstellungen!$C$9-Kundendaten!J1826)</f>
        <v/>
      </c>
      <c r="K1825" s="37" t="str">
        <f>IF(Kundendaten!C1826="","",IF(J1825&lt;0,-1,IF(J1825&gt;Einstellungen!$C$11,0,IF(J1825&lt;=Einstellungen!$D$15,5,IF(J1825&lt;=Einstellungen!$D$16,4,IF(J1825&lt;=Einstellungen!$D$17,3,IF(J1825&lt;=Einstellungen!$D$18,2,1)))))))</f>
        <v/>
      </c>
      <c r="L1825" s="37" t="str">
        <f>IF(Kundendaten!C1826="","",IF(J1825&lt;0,-1,IF(J1825&gt;Einstellungen!$C$11,0,IF(Kundendaten!K1826&gt;=Einstellungen!$C$24,5,IF(Kundendaten!K1826&gt;=Einstellungen!$C$25,4,IF(Kundendaten!K1826&gt;=Einstellungen!$C$26,3,IF(Kundendaten!K1826&gt;=Einstellungen!$C$27,2,1)))))))</f>
        <v/>
      </c>
      <c r="M1825" s="37" t="str">
        <f>IF(Kundendaten!C1826="","",IF(J1825&lt;0,-1,IF(J1825&gt;Einstellungen!$C$11,0,IF(Kundendaten!L1826&gt;=Einstellungen!$C$32,5,IF(Kundendaten!L1826&gt;=Einstellungen!$C$33,4,IF(Kundendaten!L1826&gt;=Einstellungen!$C$34,3,IF(Kundendaten!L1826&gt;=Einstellungen!$C$35,2,1)))))))</f>
        <v/>
      </c>
      <c r="N1825" s="37" t="str">
        <f>IF(Kundendaten!C1826="","",IF(K1825=-1,"",IF(K1825=0,0,IF(SUM(Einstellungen!$G$15,Einstellungen!$G$24,Einstellungen!$G$32)&lt;&gt;100,"—",ROUND((K1825*Einstellungen!$G$15+L1825*Einstellungen!$G$24+M1825*Einstellungen!$G$32)/100,1)))))</f>
        <v/>
      </c>
      <c r="O1825" s="37" t="str">
        <f>IF(Kundendaten!C1826="","",IF(K1825=-1,"⚠ Datenfehler",IF(K1825=0,"Inaktiv",IF(SUM(Einstellungen!$G$15,Einstellungen!$G$24,Einstellungen!$G$32)&lt;&gt;100,"—",IF(N1825&gt;=4,"Champion",IF(N1825&gt;=3,"Entwicklung",IF(N1825&gt;=2,"Gefährdet","Abwanderung")))))))</f>
        <v/>
      </c>
    </row>
    <row r="1826" spans="2:15" ht="14.25" customHeight="1" x14ac:dyDescent="0.35">
      <c r="B1826" s="37" t="str">
        <f>IF(Kundendaten!C1827="","",Kundendaten!B1827)</f>
        <v/>
      </c>
      <c r="C1826" s="38" t="str">
        <f>IF(Kundendaten!C1827="","",IF(Kundendaten!C1827="","",Kundendaten!C1827))</f>
        <v/>
      </c>
      <c r="D1826" s="38" t="str">
        <f>IF(Kundendaten!C1827="","",IF(Kundendaten!D1827="","",Kundendaten!D1827))</f>
        <v/>
      </c>
      <c r="E1826" s="38" t="str">
        <f>IF(Kundendaten!C1827="","",IF(Kundendaten!E1827="","",Kundendaten!E1827))</f>
        <v/>
      </c>
      <c r="F1826" s="38" t="str">
        <f>IF(Kundendaten!C1827="","",IF(Kundendaten!F1827="","",Kundendaten!F1827))</f>
        <v/>
      </c>
      <c r="G1826" s="37" t="str">
        <f>IF(Kundendaten!C1827="","",IF(Kundendaten!G1827="","",Kundendaten!G1827))</f>
        <v/>
      </c>
      <c r="H1826" s="38" t="str">
        <f>IF(Kundendaten!C1827="","",IF(Kundendaten!H1827="","",Kundendaten!H1827))</f>
        <v/>
      </c>
      <c r="I1826" s="37" t="str">
        <f>IF(Kundendaten!C1827="","",IF(Kundendaten!I1827="","",IF(OR(UPPER(Kundendaten!I1827)="D",UPPER(Kundendaten!I1827)="DE",UPPER(Kundendaten!I1827)="DEU",UPPER(Kundendaten!I1827)="DEUTSCHLAND",UPPER(Kundendaten!I1827)="GERMANY",UPPER(Kundendaten!I1827)="GER"),"",IFERROR(UPPER(VLOOKUP(UPPER(Kundendaten!I1827),Laendercodes!$A:$B,2,FALSE())),UPPER(Kundendaten!I1827)))))</f>
        <v/>
      </c>
      <c r="J1826" s="59" t="str">
        <f>IF(Kundendaten!C1827="","",Einstellungen!$C$9-Kundendaten!J1827)</f>
        <v/>
      </c>
      <c r="K1826" s="37" t="str">
        <f>IF(Kundendaten!C1827="","",IF(J1826&lt;0,-1,IF(J1826&gt;Einstellungen!$C$11,0,IF(J1826&lt;=Einstellungen!$D$15,5,IF(J1826&lt;=Einstellungen!$D$16,4,IF(J1826&lt;=Einstellungen!$D$17,3,IF(J1826&lt;=Einstellungen!$D$18,2,1)))))))</f>
        <v/>
      </c>
      <c r="L1826" s="37" t="str">
        <f>IF(Kundendaten!C1827="","",IF(J1826&lt;0,-1,IF(J1826&gt;Einstellungen!$C$11,0,IF(Kundendaten!K1827&gt;=Einstellungen!$C$24,5,IF(Kundendaten!K1827&gt;=Einstellungen!$C$25,4,IF(Kundendaten!K1827&gt;=Einstellungen!$C$26,3,IF(Kundendaten!K1827&gt;=Einstellungen!$C$27,2,1)))))))</f>
        <v/>
      </c>
      <c r="M1826" s="37" t="str">
        <f>IF(Kundendaten!C1827="","",IF(J1826&lt;0,-1,IF(J1826&gt;Einstellungen!$C$11,0,IF(Kundendaten!L1827&gt;=Einstellungen!$C$32,5,IF(Kundendaten!L1827&gt;=Einstellungen!$C$33,4,IF(Kundendaten!L1827&gt;=Einstellungen!$C$34,3,IF(Kundendaten!L1827&gt;=Einstellungen!$C$35,2,1)))))))</f>
        <v/>
      </c>
      <c r="N1826" s="37" t="str">
        <f>IF(Kundendaten!C1827="","",IF(K1826=-1,"",IF(K1826=0,0,IF(SUM(Einstellungen!$G$15,Einstellungen!$G$24,Einstellungen!$G$32)&lt;&gt;100,"—",ROUND((K1826*Einstellungen!$G$15+L1826*Einstellungen!$G$24+M1826*Einstellungen!$G$32)/100,1)))))</f>
        <v/>
      </c>
      <c r="O1826" s="37" t="str">
        <f>IF(Kundendaten!C1827="","",IF(K1826=-1,"⚠ Datenfehler",IF(K1826=0,"Inaktiv",IF(SUM(Einstellungen!$G$15,Einstellungen!$G$24,Einstellungen!$G$32)&lt;&gt;100,"—",IF(N1826&gt;=4,"Champion",IF(N1826&gt;=3,"Entwicklung",IF(N1826&gt;=2,"Gefährdet","Abwanderung")))))))</f>
        <v/>
      </c>
    </row>
    <row r="1827" spans="2:15" ht="14.25" customHeight="1" x14ac:dyDescent="0.35">
      <c r="B1827" s="37" t="str">
        <f>IF(Kundendaten!C1828="","",Kundendaten!B1828)</f>
        <v/>
      </c>
      <c r="C1827" s="38" t="str">
        <f>IF(Kundendaten!C1828="","",IF(Kundendaten!C1828="","",Kundendaten!C1828))</f>
        <v/>
      </c>
      <c r="D1827" s="38" t="str">
        <f>IF(Kundendaten!C1828="","",IF(Kundendaten!D1828="","",Kundendaten!D1828))</f>
        <v/>
      </c>
      <c r="E1827" s="38" t="str">
        <f>IF(Kundendaten!C1828="","",IF(Kundendaten!E1828="","",Kundendaten!E1828))</f>
        <v/>
      </c>
      <c r="F1827" s="38" t="str">
        <f>IF(Kundendaten!C1828="","",IF(Kundendaten!F1828="","",Kundendaten!F1828))</f>
        <v/>
      </c>
      <c r="G1827" s="37" t="str">
        <f>IF(Kundendaten!C1828="","",IF(Kundendaten!G1828="","",Kundendaten!G1828))</f>
        <v/>
      </c>
      <c r="H1827" s="38" t="str">
        <f>IF(Kundendaten!C1828="","",IF(Kundendaten!H1828="","",Kundendaten!H1828))</f>
        <v/>
      </c>
      <c r="I1827" s="37" t="str">
        <f>IF(Kundendaten!C1828="","",IF(Kundendaten!I1828="","",IF(OR(UPPER(Kundendaten!I1828)="D",UPPER(Kundendaten!I1828)="DE",UPPER(Kundendaten!I1828)="DEU",UPPER(Kundendaten!I1828)="DEUTSCHLAND",UPPER(Kundendaten!I1828)="GERMANY",UPPER(Kundendaten!I1828)="GER"),"",IFERROR(UPPER(VLOOKUP(UPPER(Kundendaten!I1828),Laendercodes!$A:$B,2,FALSE())),UPPER(Kundendaten!I1828)))))</f>
        <v/>
      </c>
      <c r="J1827" s="59" t="str">
        <f>IF(Kundendaten!C1828="","",Einstellungen!$C$9-Kundendaten!J1828)</f>
        <v/>
      </c>
      <c r="K1827" s="37" t="str">
        <f>IF(Kundendaten!C1828="","",IF(J1827&lt;0,-1,IF(J1827&gt;Einstellungen!$C$11,0,IF(J1827&lt;=Einstellungen!$D$15,5,IF(J1827&lt;=Einstellungen!$D$16,4,IF(J1827&lt;=Einstellungen!$D$17,3,IF(J1827&lt;=Einstellungen!$D$18,2,1)))))))</f>
        <v/>
      </c>
      <c r="L1827" s="37" t="str">
        <f>IF(Kundendaten!C1828="","",IF(J1827&lt;0,-1,IF(J1827&gt;Einstellungen!$C$11,0,IF(Kundendaten!K1828&gt;=Einstellungen!$C$24,5,IF(Kundendaten!K1828&gt;=Einstellungen!$C$25,4,IF(Kundendaten!K1828&gt;=Einstellungen!$C$26,3,IF(Kundendaten!K1828&gt;=Einstellungen!$C$27,2,1)))))))</f>
        <v/>
      </c>
      <c r="M1827" s="37" t="str">
        <f>IF(Kundendaten!C1828="","",IF(J1827&lt;0,-1,IF(J1827&gt;Einstellungen!$C$11,0,IF(Kundendaten!L1828&gt;=Einstellungen!$C$32,5,IF(Kundendaten!L1828&gt;=Einstellungen!$C$33,4,IF(Kundendaten!L1828&gt;=Einstellungen!$C$34,3,IF(Kundendaten!L1828&gt;=Einstellungen!$C$35,2,1)))))))</f>
        <v/>
      </c>
      <c r="N1827" s="37" t="str">
        <f>IF(Kundendaten!C1828="","",IF(K1827=-1,"",IF(K1827=0,0,IF(SUM(Einstellungen!$G$15,Einstellungen!$G$24,Einstellungen!$G$32)&lt;&gt;100,"—",ROUND((K1827*Einstellungen!$G$15+L1827*Einstellungen!$G$24+M1827*Einstellungen!$G$32)/100,1)))))</f>
        <v/>
      </c>
      <c r="O1827" s="37" t="str">
        <f>IF(Kundendaten!C1828="","",IF(K1827=-1,"⚠ Datenfehler",IF(K1827=0,"Inaktiv",IF(SUM(Einstellungen!$G$15,Einstellungen!$G$24,Einstellungen!$G$32)&lt;&gt;100,"—",IF(N1827&gt;=4,"Champion",IF(N1827&gt;=3,"Entwicklung",IF(N1827&gt;=2,"Gefährdet","Abwanderung")))))))</f>
        <v/>
      </c>
    </row>
    <row r="1828" spans="2:15" ht="14.25" customHeight="1" x14ac:dyDescent="0.35">
      <c r="B1828" s="37" t="str">
        <f>IF(Kundendaten!C1829="","",Kundendaten!B1829)</f>
        <v/>
      </c>
      <c r="C1828" s="38" t="str">
        <f>IF(Kundendaten!C1829="","",IF(Kundendaten!C1829="","",Kundendaten!C1829))</f>
        <v/>
      </c>
      <c r="D1828" s="38" t="str">
        <f>IF(Kundendaten!C1829="","",IF(Kundendaten!D1829="","",Kundendaten!D1829))</f>
        <v/>
      </c>
      <c r="E1828" s="38" t="str">
        <f>IF(Kundendaten!C1829="","",IF(Kundendaten!E1829="","",Kundendaten!E1829))</f>
        <v/>
      </c>
      <c r="F1828" s="38" t="str">
        <f>IF(Kundendaten!C1829="","",IF(Kundendaten!F1829="","",Kundendaten!F1829))</f>
        <v/>
      </c>
      <c r="G1828" s="37" t="str">
        <f>IF(Kundendaten!C1829="","",IF(Kundendaten!G1829="","",Kundendaten!G1829))</f>
        <v/>
      </c>
      <c r="H1828" s="38" t="str">
        <f>IF(Kundendaten!C1829="","",IF(Kundendaten!H1829="","",Kundendaten!H1829))</f>
        <v/>
      </c>
      <c r="I1828" s="37" t="str">
        <f>IF(Kundendaten!C1829="","",IF(Kundendaten!I1829="","",IF(OR(UPPER(Kundendaten!I1829)="D",UPPER(Kundendaten!I1829)="DE",UPPER(Kundendaten!I1829)="DEU",UPPER(Kundendaten!I1829)="DEUTSCHLAND",UPPER(Kundendaten!I1829)="GERMANY",UPPER(Kundendaten!I1829)="GER"),"",IFERROR(UPPER(VLOOKUP(UPPER(Kundendaten!I1829),Laendercodes!$A:$B,2,FALSE())),UPPER(Kundendaten!I1829)))))</f>
        <v/>
      </c>
      <c r="J1828" s="59" t="str">
        <f>IF(Kundendaten!C1829="","",Einstellungen!$C$9-Kundendaten!J1829)</f>
        <v/>
      </c>
      <c r="K1828" s="37" t="str">
        <f>IF(Kundendaten!C1829="","",IF(J1828&lt;0,-1,IF(J1828&gt;Einstellungen!$C$11,0,IF(J1828&lt;=Einstellungen!$D$15,5,IF(J1828&lt;=Einstellungen!$D$16,4,IF(J1828&lt;=Einstellungen!$D$17,3,IF(J1828&lt;=Einstellungen!$D$18,2,1)))))))</f>
        <v/>
      </c>
      <c r="L1828" s="37" t="str">
        <f>IF(Kundendaten!C1829="","",IF(J1828&lt;0,-1,IF(J1828&gt;Einstellungen!$C$11,0,IF(Kundendaten!K1829&gt;=Einstellungen!$C$24,5,IF(Kundendaten!K1829&gt;=Einstellungen!$C$25,4,IF(Kundendaten!K1829&gt;=Einstellungen!$C$26,3,IF(Kundendaten!K1829&gt;=Einstellungen!$C$27,2,1)))))))</f>
        <v/>
      </c>
      <c r="M1828" s="37" t="str">
        <f>IF(Kundendaten!C1829="","",IF(J1828&lt;0,-1,IF(J1828&gt;Einstellungen!$C$11,0,IF(Kundendaten!L1829&gt;=Einstellungen!$C$32,5,IF(Kundendaten!L1829&gt;=Einstellungen!$C$33,4,IF(Kundendaten!L1829&gt;=Einstellungen!$C$34,3,IF(Kundendaten!L1829&gt;=Einstellungen!$C$35,2,1)))))))</f>
        <v/>
      </c>
      <c r="N1828" s="37" t="str">
        <f>IF(Kundendaten!C1829="","",IF(K1828=-1,"",IF(K1828=0,0,IF(SUM(Einstellungen!$G$15,Einstellungen!$G$24,Einstellungen!$G$32)&lt;&gt;100,"—",ROUND((K1828*Einstellungen!$G$15+L1828*Einstellungen!$G$24+M1828*Einstellungen!$G$32)/100,1)))))</f>
        <v/>
      </c>
      <c r="O1828" s="37" t="str">
        <f>IF(Kundendaten!C1829="","",IF(K1828=-1,"⚠ Datenfehler",IF(K1828=0,"Inaktiv",IF(SUM(Einstellungen!$G$15,Einstellungen!$G$24,Einstellungen!$G$32)&lt;&gt;100,"—",IF(N1828&gt;=4,"Champion",IF(N1828&gt;=3,"Entwicklung",IF(N1828&gt;=2,"Gefährdet","Abwanderung")))))))</f>
        <v/>
      </c>
    </row>
    <row r="1829" spans="2:15" ht="14.25" customHeight="1" x14ac:dyDescent="0.35">
      <c r="B1829" s="37" t="str">
        <f>IF(Kundendaten!C1830="","",Kundendaten!B1830)</f>
        <v/>
      </c>
      <c r="C1829" s="38" t="str">
        <f>IF(Kundendaten!C1830="","",IF(Kundendaten!C1830="","",Kundendaten!C1830))</f>
        <v/>
      </c>
      <c r="D1829" s="38" t="str">
        <f>IF(Kundendaten!C1830="","",IF(Kundendaten!D1830="","",Kundendaten!D1830))</f>
        <v/>
      </c>
      <c r="E1829" s="38" t="str">
        <f>IF(Kundendaten!C1830="","",IF(Kundendaten!E1830="","",Kundendaten!E1830))</f>
        <v/>
      </c>
      <c r="F1829" s="38" t="str">
        <f>IF(Kundendaten!C1830="","",IF(Kundendaten!F1830="","",Kundendaten!F1830))</f>
        <v/>
      </c>
      <c r="G1829" s="37" t="str">
        <f>IF(Kundendaten!C1830="","",IF(Kundendaten!G1830="","",Kundendaten!G1830))</f>
        <v/>
      </c>
      <c r="H1829" s="38" t="str">
        <f>IF(Kundendaten!C1830="","",IF(Kundendaten!H1830="","",Kundendaten!H1830))</f>
        <v/>
      </c>
      <c r="I1829" s="37" t="str">
        <f>IF(Kundendaten!C1830="","",IF(Kundendaten!I1830="","",IF(OR(UPPER(Kundendaten!I1830)="D",UPPER(Kundendaten!I1830)="DE",UPPER(Kundendaten!I1830)="DEU",UPPER(Kundendaten!I1830)="DEUTSCHLAND",UPPER(Kundendaten!I1830)="GERMANY",UPPER(Kundendaten!I1830)="GER"),"",IFERROR(UPPER(VLOOKUP(UPPER(Kundendaten!I1830),Laendercodes!$A:$B,2,FALSE())),UPPER(Kundendaten!I1830)))))</f>
        <v/>
      </c>
      <c r="J1829" s="59" t="str">
        <f>IF(Kundendaten!C1830="","",Einstellungen!$C$9-Kundendaten!J1830)</f>
        <v/>
      </c>
      <c r="K1829" s="37" t="str">
        <f>IF(Kundendaten!C1830="","",IF(J1829&lt;0,-1,IF(J1829&gt;Einstellungen!$C$11,0,IF(J1829&lt;=Einstellungen!$D$15,5,IF(J1829&lt;=Einstellungen!$D$16,4,IF(J1829&lt;=Einstellungen!$D$17,3,IF(J1829&lt;=Einstellungen!$D$18,2,1)))))))</f>
        <v/>
      </c>
      <c r="L1829" s="37" t="str">
        <f>IF(Kundendaten!C1830="","",IF(J1829&lt;0,-1,IF(J1829&gt;Einstellungen!$C$11,0,IF(Kundendaten!K1830&gt;=Einstellungen!$C$24,5,IF(Kundendaten!K1830&gt;=Einstellungen!$C$25,4,IF(Kundendaten!K1830&gt;=Einstellungen!$C$26,3,IF(Kundendaten!K1830&gt;=Einstellungen!$C$27,2,1)))))))</f>
        <v/>
      </c>
      <c r="M1829" s="37" t="str">
        <f>IF(Kundendaten!C1830="","",IF(J1829&lt;0,-1,IF(J1829&gt;Einstellungen!$C$11,0,IF(Kundendaten!L1830&gt;=Einstellungen!$C$32,5,IF(Kundendaten!L1830&gt;=Einstellungen!$C$33,4,IF(Kundendaten!L1830&gt;=Einstellungen!$C$34,3,IF(Kundendaten!L1830&gt;=Einstellungen!$C$35,2,1)))))))</f>
        <v/>
      </c>
      <c r="N1829" s="37" t="str">
        <f>IF(Kundendaten!C1830="","",IF(K1829=-1,"",IF(K1829=0,0,IF(SUM(Einstellungen!$G$15,Einstellungen!$G$24,Einstellungen!$G$32)&lt;&gt;100,"—",ROUND((K1829*Einstellungen!$G$15+L1829*Einstellungen!$G$24+M1829*Einstellungen!$G$32)/100,1)))))</f>
        <v/>
      </c>
      <c r="O1829" s="37" t="str">
        <f>IF(Kundendaten!C1830="","",IF(K1829=-1,"⚠ Datenfehler",IF(K1829=0,"Inaktiv",IF(SUM(Einstellungen!$G$15,Einstellungen!$G$24,Einstellungen!$G$32)&lt;&gt;100,"—",IF(N1829&gt;=4,"Champion",IF(N1829&gt;=3,"Entwicklung",IF(N1829&gt;=2,"Gefährdet","Abwanderung")))))))</f>
        <v/>
      </c>
    </row>
    <row r="1830" spans="2:15" ht="14.25" customHeight="1" x14ac:dyDescent="0.35">
      <c r="B1830" s="37" t="str">
        <f>IF(Kundendaten!C1831="","",Kundendaten!B1831)</f>
        <v/>
      </c>
      <c r="C1830" s="38" t="str">
        <f>IF(Kundendaten!C1831="","",IF(Kundendaten!C1831="","",Kundendaten!C1831))</f>
        <v/>
      </c>
      <c r="D1830" s="38" t="str">
        <f>IF(Kundendaten!C1831="","",IF(Kundendaten!D1831="","",Kundendaten!D1831))</f>
        <v/>
      </c>
      <c r="E1830" s="38" t="str">
        <f>IF(Kundendaten!C1831="","",IF(Kundendaten!E1831="","",Kundendaten!E1831))</f>
        <v/>
      </c>
      <c r="F1830" s="38" t="str">
        <f>IF(Kundendaten!C1831="","",IF(Kundendaten!F1831="","",Kundendaten!F1831))</f>
        <v/>
      </c>
      <c r="G1830" s="37" t="str">
        <f>IF(Kundendaten!C1831="","",IF(Kundendaten!G1831="","",Kundendaten!G1831))</f>
        <v/>
      </c>
      <c r="H1830" s="38" t="str">
        <f>IF(Kundendaten!C1831="","",IF(Kundendaten!H1831="","",Kundendaten!H1831))</f>
        <v/>
      </c>
      <c r="I1830" s="37" t="str">
        <f>IF(Kundendaten!C1831="","",IF(Kundendaten!I1831="","",IF(OR(UPPER(Kundendaten!I1831)="D",UPPER(Kundendaten!I1831)="DE",UPPER(Kundendaten!I1831)="DEU",UPPER(Kundendaten!I1831)="DEUTSCHLAND",UPPER(Kundendaten!I1831)="GERMANY",UPPER(Kundendaten!I1831)="GER"),"",IFERROR(UPPER(VLOOKUP(UPPER(Kundendaten!I1831),Laendercodes!$A:$B,2,FALSE())),UPPER(Kundendaten!I1831)))))</f>
        <v/>
      </c>
      <c r="J1830" s="59" t="str">
        <f>IF(Kundendaten!C1831="","",Einstellungen!$C$9-Kundendaten!J1831)</f>
        <v/>
      </c>
      <c r="K1830" s="37" t="str">
        <f>IF(Kundendaten!C1831="","",IF(J1830&lt;0,-1,IF(J1830&gt;Einstellungen!$C$11,0,IF(J1830&lt;=Einstellungen!$D$15,5,IF(J1830&lt;=Einstellungen!$D$16,4,IF(J1830&lt;=Einstellungen!$D$17,3,IF(J1830&lt;=Einstellungen!$D$18,2,1)))))))</f>
        <v/>
      </c>
      <c r="L1830" s="37" t="str">
        <f>IF(Kundendaten!C1831="","",IF(J1830&lt;0,-1,IF(J1830&gt;Einstellungen!$C$11,0,IF(Kundendaten!K1831&gt;=Einstellungen!$C$24,5,IF(Kundendaten!K1831&gt;=Einstellungen!$C$25,4,IF(Kundendaten!K1831&gt;=Einstellungen!$C$26,3,IF(Kundendaten!K1831&gt;=Einstellungen!$C$27,2,1)))))))</f>
        <v/>
      </c>
      <c r="M1830" s="37" t="str">
        <f>IF(Kundendaten!C1831="","",IF(J1830&lt;0,-1,IF(J1830&gt;Einstellungen!$C$11,0,IF(Kundendaten!L1831&gt;=Einstellungen!$C$32,5,IF(Kundendaten!L1831&gt;=Einstellungen!$C$33,4,IF(Kundendaten!L1831&gt;=Einstellungen!$C$34,3,IF(Kundendaten!L1831&gt;=Einstellungen!$C$35,2,1)))))))</f>
        <v/>
      </c>
      <c r="N1830" s="37" t="str">
        <f>IF(Kundendaten!C1831="","",IF(K1830=-1,"",IF(K1830=0,0,IF(SUM(Einstellungen!$G$15,Einstellungen!$G$24,Einstellungen!$G$32)&lt;&gt;100,"—",ROUND((K1830*Einstellungen!$G$15+L1830*Einstellungen!$G$24+M1830*Einstellungen!$G$32)/100,1)))))</f>
        <v/>
      </c>
      <c r="O1830" s="37" t="str">
        <f>IF(Kundendaten!C1831="","",IF(K1830=-1,"⚠ Datenfehler",IF(K1830=0,"Inaktiv",IF(SUM(Einstellungen!$G$15,Einstellungen!$G$24,Einstellungen!$G$32)&lt;&gt;100,"—",IF(N1830&gt;=4,"Champion",IF(N1830&gt;=3,"Entwicklung",IF(N1830&gt;=2,"Gefährdet","Abwanderung")))))))</f>
        <v/>
      </c>
    </row>
    <row r="1831" spans="2:15" ht="14.25" customHeight="1" x14ac:dyDescent="0.35">
      <c r="B1831" s="37" t="str">
        <f>IF(Kundendaten!C1832="","",Kundendaten!B1832)</f>
        <v/>
      </c>
      <c r="C1831" s="38" t="str">
        <f>IF(Kundendaten!C1832="","",IF(Kundendaten!C1832="","",Kundendaten!C1832))</f>
        <v/>
      </c>
      <c r="D1831" s="38" t="str">
        <f>IF(Kundendaten!C1832="","",IF(Kundendaten!D1832="","",Kundendaten!D1832))</f>
        <v/>
      </c>
      <c r="E1831" s="38" t="str">
        <f>IF(Kundendaten!C1832="","",IF(Kundendaten!E1832="","",Kundendaten!E1832))</f>
        <v/>
      </c>
      <c r="F1831" s="38" t="str">
        <f>IF(Kundendaten!C1832="","",IF(Kundendaten!F1832="","",Kundendaten!F1832))</f>
        <v/>
      </c>
      <c r="G1831" s="37" t="str">
        <f>IF(Kundendaten!C1832="","",IF(Kundendaten!G1832="","",Kundendaten!G1832))</f>
        <v/>
      </c>
      <c r="H1831" s="38" t="str">
        <f>IF(Kundendaten!C1832="","",IF(Kundendaten!H1832="","",Kundendaten!H1832))</f>
        <v/>
      </c>
      <c r="I1831" s="37" t="str">
        <f>IF(Kundendaten!C1832="","",IF(Kundendaten!I1832="","",IF(OR(UPPER(Kundendaten!I1832)="D",UPPER(Kundendaten!I1832)="DE",UPPER(Kundendaten!I1832)="DEU",UPPER(Kundendaten!I1832)="DEUTSCHLAND",UPPER(Kundendaten!I1832)="GERMANY",UPPER(Kundendaten!I1832)="GER"),"",IFERROR(UPPER(VLOOKUP(UPPER(Kundendaten!I1832),Laendercodes!$A:$B,2,FALSE())),UPPER(Kundendaten!I1832)))))</f>
        <v/>
      </c>
      <c r="J1831" s="59" t="str">
        <f>IF(Kundendaten!C1832="","",Einstellungen!$C$9-Kundendaten!J1832)</f>
        <v/>
      </c>
      <c r="K1831" s="37" t="str">
        <f>IF(Kundendaten!C1832="","",IF(J1831&lt;0,-1,IF(J1831&gt;Einstellungen!$C$11,0,IF(J1831&lt;=Einstellungen!$D$15,5,IF(J1831&lt;=Einstellungen!$D$16,4,IF(J1831&lt;=Einstellungen!$D$17,3,IF(J1831&lt;=Einstellungen!$D$18,2,1)))))))</f>
        <v/>
      </c>
      <c r="L1831" s="37" t="str">
        <f>IF(Kundendaten!C1832="","",IF(J1831&lt;0,-1,IF(J1831&gt;Einstellungen!$C$11,0,IF(Kundendaten!K1832&gt;=Einstellungen!$C$24,5,IF(Kundendaten!K1832&gt;=Einstellungen!$C$25,4,IF(Kundendaten!K1832&gt;=Einstellungen!$C$26,3,IF(Kundendaten!K1832&gt;=Einstellungen!$C$27,2,1)))))))</f>
        <v/>
      </c>
      <c r="M1831" s="37" t="str">
        <f>IF(Kundendaten!C1832="","",IF(J1831&lt;0,-1,IF(J1831&gt;Einstellungen!$C$11,0,IF(Kundendaten!L1832&gt;=Einstellungen!$C$32,5,IF(Kundendaten!L1832&gt;=Einstellungen!$C$33,4,IF(Kundendaten!L1832&gt;=Einstellungen!$C$34,3,IF(Kundendaten!L1832&gt;=Einstellungen!$C$35,2,1)))))))</f>
        <v/>
      </c>
      <c r="N1831" s="37" t="str">
        <f>IF(Kundendaten!C1832="","",IF(K1831=-1,"",IF(K1831=0,0,IF(SUM(Einstellungen!$G$15,Einstellungen!$G$24,Einstellungen!$G$32)&lt;&gt;100,"—",ROUND((K1831*Einstellungen!$G$15+L1831*Einstellungen!$G$24+M1831*Einstellungen!$G$32)/100,1)))))</f>
        <v/>
      </c>
      <c r="O1831" s="37" t="str">
        <f>IF(Kundendaten!C1832="","",IF(K1831=-1,"⚠ Datenfehler",IF(K1831=0,"Inaktiv",IF(SUM(Einstellungen!$G$15,Einstellungen!$G$24,Einstellungen!$G$32)&lt;&gt;100,"—",IF(N1831&gt;=4,"Champion",IF(N1831&gt;=3,"Entwicklung",IF(N1831&gt;=2,"Gefährdet","Abwanderung")))))))</f>
        <v/>
      </c>
    </row>
    <row r="1832" spans="2:15" ht="14.25" customHeight="1" x14ac:dyDescent="0.35">
      <c r="B1832" s="37" t="str">
        <f>IF(Kundendaten!C1833="","",Kundendaten!B1833)</f>
        <v/>
      </c>
      <c r="C1832" s="38" t="str">
        <f>IF(Kundendaten!C1833="","",IF(Kundendaten!C1833="","",Kundendaten!C1833))</f>
        <v/>
      </c>
      <c r="D1832" s="38" t="str">
        <f>IF(Kundendaten!C1833="","",IF(Kundendaten!D1833="","",Kundendaten!D1833))</f>
        <v/>
      </c>
      <c r="E1832" s="38" t="str">
        <f>IF(Kundendaten!C1833="","",IF(Kundendaten!E1833="","",Kundendaten!E1833))</f>
        <v/>
      </c>
      <c r="F1832" s="38" t="str">
        <f>IF(Kundendaten!C1833="","",IF(Kundendaten!F1833="","",Kundendaten!F1833))</f>
        <v/>
      </c>
      <c r="G1832" s="37" t="str">
        <f>IF(Kundendaten!C1833="","",IF(Kundendaten!G1833="","",Kundendaten!G1833))</f>
        <v/>
      </c>
      <c r="H1832" s="38" t="str">
        <f>IF(Kundendaten!C1833="","",IF(Kundendaten!H1833="","",Kundendaten!H1833))</f>
        <v/>
      </c>
      <c r="I1832" s="37" t="str">
        <f>IF(Kundendaten!C1833="","",IF(Kundendaten!I1833="","",IF(OR(UPPER(Kundendaten!I1833)="D",UPPER(Kundendaten!I1833)="DE",UPPER(Kundendaten!I1833)="DEU",UPPER(Kundendaten!I1833)="DEUTSCHLAND",UPPER(Kundendaten!I1833)="GERMANY",UPPER(Kundendaten!I1833)="GER"),"",IFERROR(UPPER(VLOOKUP(UPPER(Kundendaten!I1833),Laendercodes!$A:$B,2,FALSE())),UPPER(Kundendaten!I1833)))))</f>
        <v/>
      </c>
      <c r="J1832" s="59" t="str">
        <f>IF(Kundendaten!C1833="","",Einstellungen!$C$9-Kundendaten!J1833)</f>
        <v/>
      </c>
      <c r="K1832" s="37" t="str">
        <f>IF(Kundendaten!C1833="","",IF(J1832&lt;0,-1,IF(J1832&gt;Einstellungen!$C$11,0,IF(J1832&lt;=Einstellungen!$D$15,5,IF(J1832&lt;=Einstellungen!$D$16,4,IF(J1832&lt;=Einstellungen!$D$17,3,IF(J1832&lt;=Einstellungen!$D$18,2,1)))))))</f>
        <v/>
      </c>
      <c r="L1832" s="37" t="str">
        <f>IF(Kundendaten!C1833="","",IF(J1832&lt;0,-1,IF(J1832&gt;Einstellungen!$C$11,0,IF(Kundendaten!K1833&gt;=Einstellungen!$C$24,5,IF(Kundendaten!K1833&gt;=Einstellungen!$C$25,4,IF(Kundendaten!K1833&gt;=Einstellungen!$C$26,3,IF(Kundendaten!K1833&gt;=Einstellungen!$C$27,2,1)))))))</f>
        <v/>
      </c>
      <c r="M1832" s="37" t="str">
        <f>IF(Kundendaten!C1833="","",IF(J1832&lt;0,-1,IF(J1832&gt;Einstellungen!$C$11,0,IF(Kundendaten!L1833&gt;=Einstellungen!$C$32,5,IF(Kundendaten!L1833&gt;=Einstellungen!$C$33,4,IF(Kundendaten!L1833&gt;=Einstellungen!$C$34,3,IF(Kundendaten!L1833&gt;=Einstellungen!$C$35,2,1)))))))</f>
        <v/>
      </c>
      <c r="N1832" s="37" t="str">
        <f>IF(Kundendaten!C1833="","",IF(K1832=-1,"",IF(K1832=0,0,IF(SUM(Einstellungen!$G$15,Einstellungen!$G$24,Einstellungen!$G$32)&lt;&gt;100,"—",ROUND((K1832*Einstellungen!$G$15+L1832*Einstellungen!$G$24+M1832*Einstellungen!$G$32)/100,1)))))</f>
        <v/>
      </c>
      <c r="O1832" s="37" t="str">
        <f>IF(Kundendaten!C1833="","",IF(K1832=-1,"⚠ Datenfehler",IF(K1832=0,"Inaktiv",IF(SUM(Einstellungen!$G$15,Einstellungen!$G$24,Einstellungen!$G$32)&lt;&gt;100,"—",IF(N1832&gt;=4,"Champion",IF(N1832&gt;=3,"Entwicklung",IF(N1832&gt;=2,"Gefährdet","Abwanderung")))))))</f>
        <v/>
      </c>
    </row>
    <row r="1833" spans="2:15" ht="14.25" customHeight="1" x14ac:dyDescent="0.35">
      <c r="B1833" s="37" t="str">
        <f>IF(Kundendaten!C1834="","",Kundendaten!B1834)</f>
        <v/>
      </c>
      <c r="C1833" s="38" t="str">
        <f>IF(Kundendaten!C1834="","",IF(Kundendaten!C1834="","",Kundendaten!C1834))</f>
        <v/>
      </c>
      <c r="D1833" s="38" t="str">
        <f>IF(Kundendaten!C1834="","",IF(Kundendaten!D1834="","",Kundendaten!D1834))</f>
        <v/>
      </c>
      <c r="E1833" s="38" t="str">
        <f>IF(Kundendaten!C1834="","",IF(Kundendaten!E1834="","",Kundendaten!E1834))</f>
        <v/>
      </c>
      <c r="F1833" s="38" t="str">
        <f>IF(Kundendaten!C1834="","",IF(Kundendaten!F1834="","",Kundendaten!F1834))</f>
        <v/>
      </c>
      <c r="G1833" s="37" t="str">
        <f>IF(Kundendaten!C1834="","",IF(Kundendaten!G1834="","",Kundendaten!G1834))</f>
        <v/>
      </c>
      <c r="H1833" s="38" t="str">
        <f>IF(Kundendaten!C1834="","",IF(Kundendaten!H1834="","",Kundendaten!H1834))</f>
        <v/>
      </c>
      <c r="I1833" s="37" t="str">
        <f>IF(Kundendaten!C1834="","",IF(Kundendaten!I1834="","",IF(OR(UPPER(Kundendaten!I1834)="D",UPPER(Kundendaten!I1834)="DE",UPPER(Kundendaten!I1834)="DEU",UPPER(Kundendaten!I1834)="DEUTSCHLAND",UPPER(Kundendaten!I1834)="GERMANY",UPPER(Kundendaten!I1834)="GER"),"",IFERROR(UPPER(VLOOKUP(UPPER(Kundendaten!I1834),Laendercodes!$A:$B,2,FALSE())),UPPER(Kundendaten!I1834)))))</f>
        <v/>
      </c>
      <c r="J1833" s="59" t="str">
        <f>IF(Kundendaten!C1834="","",Einstellungen!$C$9-Kundendaten!J1834)</f>
        <v/>
      </c>
      <c r="K1833" s="37" t="str">
        <f>IF(Kundendaten!C1834="","",IF(J1833&lt;0,-1,IF(J1833&gt;Einstellungen!$C$11,0,IF(J1833&lt;=Einstellungen!$D$15,5,IF(J1833&lt;=Einstellungen!$D$16,4,IF(J1833&lt;=Einstellungen!$D$17,3,IF(J1833&lt;=Einstellungen!$D$18,2,1)))))))</f>
        <v/>
      </c>
      <c r="L1833" s="37" t="str">
        <f>IF(Kundendaten!C1834="","",IF(J1833&lt;0,-1,IF(J1833&gt;Einstellungen!$C$11,0,IF(Kundendaten!K1834&gt;=Einstellungen!$C$24,5,IF(Kundendaten!K1834&gt;=Einstellungen!$C$25,4,IF(Kundendaten!K1834&gt;=Einstellungen!$C$26,3,IF(Kundendaten!K1834&gt;=Einstellungen!$C$27,2,1)))))))</f>
        <v/>
      </c>
      <c r="M1833" s="37" t="str">
        <f>IF(Kundendaten!C1834="","",IF(J1833&lt;0,-1,IF(J1833&gt;Einstellungen!$C$11,0,IF(Kundendaten!L1834&gt;=Einstellungen!$C$32,5,IF(Kundendaten!L1834&gt;=Einstellungen!$C$33,4,IF(Kundendaten!L1834&gt;=Einstellungen!$C$34,3,IF(Kundendaten!L1834&gt;=Einstellungen!$C$35,2,1)))))))</f>
        <v/>
      </c>
      <c r="N1833" s="37" t="str">
        <f>IF(Kundendaten!C1834="","",IF(K1833=-1,"",IF(K1833=0,0,IF(SUM(Einstellungen!$G$15,Einstellungen!$G$24,Einstellungen!$G$32)&lt;&gt;100,"—",ROUND((K1833*Einstellungen!$G$15+L1833*Einstellungen!$G$24+M1833*Einstellungen!$G$32)/100,1)))))</f>
        <v/>
      </c>
      <c r="O1833" s="37" t="str">
        <f>IF(Kundendaten!C1834="","",IF(K1833=-1,"⚠ Datenfehler",IF(K1833=0,"Inaktiv",IF(SUM(Einstellungen!$G$15,Einstellungen!$G$24,Einstellungen!$G$32)&lt;&gt;100,"—",IF(N1833&gt;=4,"Champion",IF(N1833&gt;=3,"Entwicklung",IF(N1833&gt;=2,"Gefährdet","Abwanderung")))))))</f>
        <v/>
      </c>
    </row>
    <row r="1834" spans="2:15" ht="14.25" customHeight="1" x14ac:dyDescent="0.35">
      <c r="B1834" s="37" t="str">
        <f>IF(Kundendaten!C1835="","",Kundendaten!B1835)</f>
        <v/>
      </c>
      <c r="C1834" s="38" t="str">
        <f>IF(Kundendaten!C1835="","",IF(Kundendaten!C1835="","",Kundendaten!C1835))</f>
        <v/>
      </c>
      <c r="D1834" s="38" t="str">
        <f>IF(Kundendaten!C1835="","",IF(Kundendaten!D1835="","",Kundendaten!D1835))</f>
        <v/>
      </c>
      <c r="E1834" s="38" t="str">
        <f>IF(Kundendaten!C1835="","",IF(Kundendaten!E1835="","",Kundendaten!E1835))</f>
        <v/>
      </c>
      <c r="F1834" s="38" t="str">
        <f>IF(Kundendaten!C1835="","",IF(Kundendaten!F1835="","",Kundendaten!F1835))</f>
        <v/>
      </c>
      <c r="G1834" s="37" t="str">
        <f>IF(Kundendaten!C1835="","",IF(Kundendaten!G1835="","",Kundendaten!G1835))</f>
        <v/>
      </c>
      <c r="H1834" s="38" t="str">
        <f>IF(Kundendaten!C1835="","",IF(Kundendaten!H1835="","",Kundendaten!H1835))</f>
        <v/>
      </c>
      <c r="I1834" s="37" t="str">
        <f>IF(Kundendaten!C1835="","",IF(Kundendaten!I1835="","",IF(OR(UPPER(Kundendaten!I1835)="D",UPPER(Kundendaten!I1835)="DE",UPPER(Kundendaten!I1835)="DEU",UPPER(Kundendaten!I1835)="DEUTSCHLAND",UPPER(Kundendaten!I1835)="GERMANY",UPPER(Kundendaten!I1835)="GER"),"",IFERROR(UPPER(VLOOKUP(UPPER(Kundendaten!I1835),Laendercodes!$A:$B,2,FALSE())),UPPER(Kundendaten!I1835)))))</f>
        <v/>
      </c>
      <c r="J1834" s="59" t="str">
        <f>IF(Kundendaten!C1835="","",Einstellungen!$C$9-Kundendaten!J1835)</f>
        <v/>
      </c>
      <c r="K1834" s="37" t="str">
        <f>IF(Kundendaten!C1835="","",IF(J1834&lt;0,-1,IF(J1834&gt;Einstellungen!$C$11,0,IF(J1834&lt;=Einstellungen!$D$15,5,IF(J1834&lt;=Einstellungen!$D$16,4,IF(J1834&lt;=Einstellungen!$D$17,3,IF(J1834&lt;=Einstellungen!$D$18,2,1)))))))</f>
        <v/>
      </c>
      <c r="L1834" s="37" t="str">
        <f>IF(Kundendaten!C1835="","",IF(J1834&lt;0,-1,IF(J1834&gt;Einstellungen!$C$11,0,IF(Kundendaten!K1835&gt;=Einstellungen!$C$24,5,IF(Kundendaten!K1835&gt;=Einstellungen!$C$25,4,IF(Kundendaten!K1835&gt;=Einstellungen!$C$26,3,IF(Kundendaten!K1835&gt;=Einstellungen!$C$27,2,1)))))))</f>
        <v/>
      </c>
      <c r="M1834" s="37" t="str">
        <f>IF(Kundendaten!C1835="","",IF(J1834&lt;0,-1,IF(J1834&gt;Einstellungen!$C$11,0,IF(Kundendaten!L1835&gt;=Einstellungen!$C$32,5,IF(Kundendaten!L1835&gt;=Einstellungen!$C$33,4,IF(Kundendaten!L1835&gt;=Einstellungen!$C$34,3,IF(Kundendaten!L1835&gt;=Einstellungen!$C$35,2,1)))))))</f>
        <v/>
      </c>
      <c r="N1834" s="37" t="str">
        <f>IF(Kundendaten!C1835="","",IF(K1834=-1,"",IF(K1834=0,0,IF(SUM(Einstellungen!$G$15,Einstellungen!$G$24,Einstellungen!$G$32)&lt;&gt;100,"—",ROUND((K1834*Einstellungen!$G$15+L1834*Einstellungen!$G$24+M1834*Einstellungen!$G$32)/100,1)))))</f>
        <v/>
      </c>
      <c r="O1834" s="37" t="str">
        <f>IF(Kundendaten!C1835="","",IF(K1834=-1,"⚠ Datenfehler",IF(K1834=0,"Inaktiv",IF(SUM(Einstellungen!$G$15,Einstellungen!$G$24,Einstellungen!$G$32)&lt;&gt;100,"—",IF(N1834&gt;=4,"Champion",IF(N1834&gt;=3,"Entwicklung",IF(N1834&gt;=2,"Gefährdet","Abwanderung")))))))</f>
        <v/>
      </c>
    </row>
    <row r="1835" spans="2:15" ht="14.25" customHeight="1" x14ac:dyDescent="0.35">
      <c r="B1835" s="37" t="str">
        <f>IF(Kundendaten!C1836="","",Kundendaten!B1836)</f>
        <v/>
      </c>
      <c r="C1835" s="38" t="str">
        <f>IF(Kundendaten!C1836="","",IF(Kundendaten!C1836="","",Kundendaten!C1836))</f>
        <v/>
      </c>
      <c r="D1835" s="38" t="str">
        <f>IF(Kundendaten!C1836="","",IF(Kundendaten!D1836="","",Kundendaten!D1836))</f>
        <v/>
      </c>
      <c r="E1835" s="38" t="str">
        <f>IF(Kundendaten!C1836="","",IF(Kundendaten!E1836="","",Kundendaten!E1836))</f>
        <v/>
      </c>
      <c r="F1835" s="38" t="str">
        <f>IF(Kundendaten!C1836="","",IF(Kundendaten!F1836="","",Kundendaten!F1836))</f>
        <v/>
      </c>
      <c r="G1835" s="37" t="str">
        <f>IF(Kundendaten!C1836="","",IF(Kundendaten!G1836="","",Kundendaten!G1836))</f>
        <v/>
      </c>
      <c r="H1835" s="38" t="str">
        <f>IF(Kundendaten!C1836="","",IF(Kundendaten!H1836="","",Kundendaten!H1836))</f>
        <v/>
      </c>
      <c r="I1835" s="37" t="str">
        <f>IF(Kundendaten!C1836="","",IF(Kundendaten!I1836="","",IF(OR(UPPER(Kundendaten!I1836)="D",UPPER(Kundendaten!I1836)="DE",UPPER(Kundendaten!I1836)="DEU",UPPER(Kundendaten!I1836)="DEUTSCHLAND",UPPER(Kundendaten!I1836)="GERMANY",UPPER(Kundendaten!I1836)="GER"),"",IFERROR(UPPER(VLOOKUP(UPPER(Kundendaten!I1836),Laendercodes!$A:$B,2,FALSE())),UPPER(Kundendaten!I1836)))))</f>
        <v/>
      </c>
      <c r="J1835" s="59" t="str">
        <f>IF(Kundendaten!C1836="","",Einstellungen!$C$9-Kundendaten!J1836)</f>
        <v/>
      </c>
      <c r="K1835" s="37" t="str">
        <f>IF(Kundendaten!C1836="","",IF(J1835&lt;0,-1,IF(J1835&gt;Einstellungen!$C$11,0,IF(J1835&lt;=Einstellungen!$D$15,5,IF(J1835&lt;=Einstellungen!$D$16,4,IF(J1835&lt;=Einstellungen!$D$17,3,IF(J1835&lt;=Einstellungen!$D$18,2,1)))))))</f>
        <v/>
      </c>
      <c r="L1835" s="37" t="str">
        <f>IF(Kundendaten!C1836="","",IF(J1835&lt;0,-1,IF(J1835&gt;Einstellungen!$C$11,0,IF(Kundendaten!K1836&gt;=Einstellungen!$C$24,5,IF(Kundendaten!K1836&gt;=Einstellungen!$C$25,4,IF(Kundendaten!K1836&gt;=Einstellungen!$C$26,3,IF(Kundendaten!K1836&gt;=Einstellungen!$C$27,2,1)))))))</f>
        <v/>
      </c>
      <c r="M1835" s="37" t="str">
        <f>IF(Kundendaten!C1836="","",IF(J1835&lt;0,-1,IF(J1835&gt;Einstellungen!$C$11,0,IF(Kundendaten!L1836&gt;=Einstellungen!$C$32,5,IF(Kundendaten!L1836&gt;=Einstellungen!$C$33,4,IF(Kundendaten!L1836&gt;=Einstellungen!$C$34,3,IF(Kundendaten!L1836&gt;=Einstellungen!$C$35,2,1)))))))</f>
        <v/>
      </c>
      <c r="N1835" s="37" t="str">
        <f>IF(Kundendaten!C1836="","",IF(K1835=-1,"",IF(K1835=0,0,IF(SUM(Einstellungen!$G$15,Einstellungen!$G$24,Einstellungen!$G$32)&lt;&gt;100,"—",ROUND((K1835*Einstellungen!$G$15+L1835*Einstellungen!$G$24+M1835*Einstellungen!$G$32)/100,1)))))</f>
        <v/>
      </c>
      <c r="O1835" s="37" t="str">
        <f>IF(Kundendaten!C1836="","",IF(K1835=-1,"⚠ Datenfehler",IF(K1835=0,"Inaktiv",IF(SUM(Einstellungen!$G$15,Einstellungen!$G$24,Einstellungen!$G$32)&lt;&gt;100,"—",IF(N1835&gt;=4,"Champion",IF(N1835&gt;=3,"Entwicklung",IF(N1835&gt;=2,"Gefährdet","Abwanderung")))))))</f>
        <v/>
      </c>
    </row>
    <row r="1836" spans="2:15" ht="14.25" customHeight="1" x14ac:dyDescent="0.35">
      <c r="B1836" s="37" t="str">
        <f>IF(Kundendaten!C1837="","",Kundendaten!B1837)</f>
        <v/>
      </c>
      <c r="C1836" s="38" t="str">
        <f>IF(Kundendaten!C1837="","",IF(Kundendaten!C1837="","",Kundendaten!C1837))</f>
        <v/>
      </c>
      <c r="D1836" s="38" t="str">
        <f>IF(Kundendaten!C1837="","",IF(Kundendaten!D1837="","",Kundendaten!D1837))</f>
        <v/>
      </c>
      <c r="E1836" s="38" t="str">
        <f>IF(Kundendaten!C1837="","",IF(Kundendaten!E1837="","",Kundendaten!E1837))</f>
        <v/>
      </c>
      <c r="F1836" s="38" t="str">
        <f>IF(Kundendaten!C1837="","",IF(Kundendaten!F1837="","",Kundendaten!F1837))</f>
        <v/>
      </c>
      <c r="G1836" s="37" t="str">
        <f>IF(Kundendaten!C1837="","",IF(Kundendaten!G1837="","",Kundendaten!G1837))</f>
        <v/>
      </c>
      <c r="H1836" s="38" t="str">
        <f>IF(Kundendaten!C1837="","",IF(Kundendaten!H1837="","",Kundendaten!H1837))</f>
        <v/>
      </c>
      <c r="I1836" s="37" t="str">
        <f>IF(Kundendaten!C1837="","",IF(Kundendaten!I1837="","",IF(OR(UPPER(Kundendaten!I1837)="D",UPPER(Kundendaten!I1837)="DE",UPPER(Kundendaten!I1837)="DEU",UPPER(Kundendaten!I1837)="DEUTSCHLAND",UPPER(Kundendaten!I1837)="GERMANY",UPPER(Kundendaten!I1837)="GER"),"",IFERROR(UPPER(VLOOKUP(UPPER(Kundendaten!I1837),Laendercodes!$A:$B,2,FALSE())),UPPER(Kundendaten!I1837)))))</f>
        <v/>
      </c>
      <c r="J1836" s="59" t="str">
        <f>IF(Kundendaten!C1837="","",Einstellungen!$C$9-Kundendaten!J1837)</f>
        <v/>
      </c>
      <c r="K1836" s="37" t="str">
        <f>IF(Kundendaten!C1837="","",IF(J1836&lt;0,-1,IF(J1836&gt;Einstellungen!$C$11,0,IF(J1836&lt;=Einstellungen!$D$15,5,IF(J1836&lt;=Einstellungen!$D$16,4,IF(J1836&lt;=Einstellungen!$D$17,3,IF(J1836&lt;=Einstellungen!$D$18,2,1)))))))</f>
        <v/>
      </c>
      <c r="L1836" s="37" t="str">
        <f>IF(Kundendaten!C1837="","",IF(J1836&lt;0,-1,IF(J1836&gt;Einstellungen!$C$11,0,IF(Kundendaten!K1837&gt;=Einstellungen!$C$24,5,IF(Kundendaten!K1837&gt;=Einstellungen!$C$25,4,IF(Kundendaten!K1837&gt;=Einstellungen!$C$26,3,IF(Kundendaten!K1837&gt;=Einstellungen!$C$27,2,1)))))))</f>
        <v/>
      </c>
      <c r="M1836" s="37" t="str">
        <f>IF(Kundendaten!C1837="","",IF(J1836&lt;0,-1,IF(J1836&gt;Einstellungen!$C$11,0,IF(Kundendaten!L1837&gt;=Einstellungen!$C$32,5,IF(Kundendaten!L1837&gt;=Einstellungen!$C$33,4,IF(Kundendaten!L1837&gt;=Einstellungen!$C$34,3,IF(Kundendaten!L1837&gt;=Einstellungen!$C$35,2,1)))))))</f>
        <v/>
      </c>
      <c r="N1836" s="37" t="str">
        <f>IF(Kundendaten!C1837="","",IF(K1836=-1,"",IF(K1836=0,0,IF(SUM(Einstellungen!$G$15,Einstellungen!$G$24,Einstellungen!$G$32)&lt;&gt;100,"—",ROUND((K1836*Einstellungen!$G$15+L1836*Einstellungen!$G$24+M1836*Einstellungen!$G$32)/100,1)))))</f>
        <v/>
      </c>
      <c r="O1836" s="37" t="str">
        <f>IF(Kundendaten!C1837="","",IF(K1836=-1,"⚠ Datenfehler",IF(K1836=0,"Inaktiv",IF(SUM(Einstellungen!$G$15,Einstellungen!$G$24,Einstellungen!$G$32)&lt;&gt;100,"—",IF(N1836&gt;=4,"Champion",IF(N1836&gt;=3,"Entwicklung",IF(N1836&gt;=2,"Gefährdet","Abwanderung")))))))</f>
        <v/>
      </c>
    </row>
    <row r="1837" spans="2:15" ht="14.25" customHeight="1" x14ac:dyDescent="0.35">
      <c r="B1837" s="37" t="str">
        <f>IF(Kundendaten!C1838="","",Kundendaten!B1838)</f>
        <v/>
      </c>
      <c r="C1837" s="38" t="str">
        <f>IF(Kundendaten!C1838="","",IF(Kundendaten!C1838="","",Kundendaten!C1838))</f>
        <v/>
      </c>
      <c r="D1837" s="38" t="str">
        <f>IF(Kundendaten!C1838="","",IF(Kundendaten!D1838="","",Kundendaten!D1838))</f>
        <v/>
      </c>
      <c r="E1837" s="38" t="str">
        <f>IF(Kundendaten!C1838="","",IF(Kundendaten!E1838="","",Kundendaten!E1838))</f>
        <v/>
      </c>
      <c r="F1837" s="38" t="str">
        <f>IF(Kundendaten!C1838="","",IF(Kundendaten!F1838="","",Kundendaten!F1838))</f>
        <v/>
      </c>
      <c r="G1837" s="37" t="str">
        <f>IF(Kundendaten!C1838="","",IF(Kundendaten!G1838="","",Kundendaten!G1838))</f>
        <v/>
      </c>
      <c r="H1837" s="38" t="str">
        <f>IF(Kundendaten!C1838="","",IF(Kundendaten!H1838="","",Kundendaten!H1838))</f>
        <v/>
      </c>
      <c r="I1837" s="37" t="str">
        <f>IF(Kundendaten!C1838="","",IF(Kundendaten!I1838="","",IF(OR(UPPER(Kundendaten!I1838)="D",UPPER(Kundendaten!I1838)="DE",UPPER(Kundendaten!I1838)="DEU",UPPER(Kundendaten!I1838)="DEUTSCHLAND",UPPER(Kundendaten!I1838)="GERMANY",UPPER(Kundendaten!I1838)="GER"),"",IFERROR(UPPER(VLOOKUP(UPPER(Kundendaten!I1838),Laendercodes!$A:$B,2,FALSE())),UPPER(Kundendaten!I1838)))))</f>
        <v/>
      </c>
      <c r="J1837" s="59" t="str">
        <f>IF(Kundendaten!C1838="","",Einstellungen!$C$9-Kundendaten!J1838)</f>
        <v/>
      </c>
      <c r="K1837" s="37" t="str">
        <f>IF(Kundendaten!C1838="","",IF(J1837&lt;0,-1,IF(J1837&gt;Einstellungen!$C$11,0,IF(J1837&lt;=Einstellungen!$D$15,5,IF(J1837&lt;=Einstellungen!$D$16,4,IF(J1837&lt;=Einstellungen!$D$17,3,IF(J1837&lt;=Einstellungen!$D$18,2,1)))))))</f>
        <v/>
      </c>
      <c r="L1837" s="37" t="str">
        <f>IF(Kundendaten!C1838="","",IF(J1837&lt;0,-1,IF(J1837&gt;Einstellungen!$C$11,0,IF(Kundendaten!K1838&gt;=Einstellungen!$C$24,5,IF(Kundendaten!K1838&gt;=Einstellungen!$C$25,4,IF(Kundendaten!K1838&gt;=Einstellungen!$C$26,3,IF(Kundendaten!K1838&gt;=Einstellungen!$C$27,2,1)))))))</f>
        <v/>
      </c>
      <c r="M1837" s="37" t="str">
        <f>IF(Kundendaten!C1838="","",IF(J1837&lt;0,-1,IF(J1837&gt;Einstellungen!$C$11,0,IF(Kundendaten!L1838&gt;=Einstellungen!$C$32,5,IF(Kundendaten!L1838&gt;=Einstellungen!$C$33,4,IF(Kundendaten!L1838&gt;=Einstellungen!$C$34,3,IF(Kundendaten!L1838&gt;=Einstellungen!$C$35,2,1)))))))</f>
        <v/>
      </c>
      <c r="N1837" s="37" t="str">
        <f>IF(Kundendaten!C1838="","",IF(K1837=-1,"",IF(K1837=0,0,IF(SUM(Einstellungen!$G$15,Einstellungen!$G$24,Einstellungen!$G$32)&lt;&gt;100,"—",ROUND((K1837*Einstellungen!$G$15+L1837*Einstellungen!$G$24+M1837*Einstellungen!$G$32)/100,1)))))</f>
        <v/>
      </c>
      <c r="O1837" s="37" t="str">
        <f>IF(Kundendaten!C1838="","",IF(K1837=-1,"⚠ Datenfehler",IF(K1837=0,"Inaktiv",IF(SUM(Einstellungen!$G$15,Einstellungen!$G$24,Einstellungen!$G$32)&lt;&gt;100,"—",IF(N1837&gt;=4,"Champion",IF(N1837&gt;=3,"Entwicklung",IF(N1837&gt;=2,"Gefährdet","Abwanderung")))))))</f>
        <v/>
      </c>
    </row>
    <row r="1838" spans="2:15" ht="14.25" customHeight="1" x14ac:dyDescent="0.35">
      <c r="B1838" s="37" t="str">
        <f>IF(Kundendaten!C1839="","",Kundendaten!B1839)</f>
        <v/>
      </c>
      <c r="C1838" s="38" t="str">
        <f>IF(Kundendaten!C1839="","",IF(Kundendaten!C1839="","",Kundendaten!C1839))</f>
        <v/>
      </c>
      <c r="D1838" s="38" t="str">
        <f>IF(Kundendaten!C1839="","",IF(Kundendaten!D1839="","",Kundendaten!D1839))</f>
        <v/>
      </c>
      <c r="E1838" s="38" t="str">
        <f>IF(Kundendaten!C1839="","",IF(Kundendaten!E1839="","",Kundendaten!E1839))</f>
        <v/>
      </c>
      <c r="F1838" s="38" t="str">
        <f>IF(Kundendaten!C1839="","",IF(Kundendaten!F1839="","",Kundendaten!F1839))</f>
        <v/>
      </c>
      <c r="G1838" s="37" t="str">
        <f>IF(Kundendaten!C1839="","",IF(Kundendaten!G1839="","",Kundendaten!G1839))</f>
        <v/>
      </c>
      <c r="H1838" s="38" t="str">
        <f>IF(Kundendaten!C1839="","",IF(Kundendaten!H1839="","",Kundendaten!H1839))</f>
        <v/>
      </c>
      <c r="I1838" s="37" t="str">
        <f>IF(Kundendaten!C1839="","",IF(Kundendaten!I1839="","",IF(OR(UPPER(Kundendaten!I1839)="D",UPPER(Kundendaten!I1839)="DE",UPPER(Kundendaten!I1839)="DEU",UPPER(Kundendaten!I1839)="DEUTSCHLAND",UPPER(Kundendaten!I1839)="GERMANY",UPPER(Kundendaten!I1839)="GER"),"",IFERROR(UPPER(VLOOKUP(UPPER(Kundendaten!I1839),Laendercodes!$A:$B,2,FALSE())),UPPER(Kundendaten!I1839)))))</f>
        <v/>
      </c>
      <c r="J1838" s="59" t="str">
        <f>IF(Kundendaten!C1839="","",Einstellungen!$C$9-Kundendaten!J1839)</f>
        <v/>
      </c>
      <c r="K1838" s="37" t="str">
        <f>IF(Kundendaten!C1839="","",IF(J1838&lt;0,-1,IF(J1838&gt;Einstellungen!$C$11,0,IF(J1838&lt;=Einstellungen!$D$15,5,IF(J1838&lt;=Einstellungen!$D$16,4,IF(J1838&lt;=Einstellungen!$D$17,3,IF(J1838&lt;=Einstellungen!$D$18,2,1)))))))</f>
        <v/>
      </c>
      <c r="L1838" s="37" t="str">
        <f>IF(Kundendaten!C1839="","",IF(J1838&lt;0,-1,IF(J1838&gt;Einstellungen!$C$11,0,IF(Kundendaten!K1839&gt;=Einstellungen!$C$24,5,IF(Kundendaten!K1839&gt;=Einstellungen!$C$25,4,IF(Kundendaten!K1839&gt;=Einstellungen!$C$26,3,IF(Kundendaten!K1839&gt;=Einstellungen!$C$27,2,1)))))))</f>
        <v/>
      </c>
      <c r="M1838" s="37" t="str">
        <f>IF(Kundendaten!C1839="","",IF(J1838&lt;0,-1,IF(J1838&gt;Einstellungen!$C$11,0,IF(Kundendaten!L1839&gt;=Einstellungen!$C$32,5,IF(Kundendaten!L1839&gt;=Einstellungen!$C$33,4,IF(Kundendaten!L1839&gt;=Einstellungen!$C$34,3,IF(Kundendaten!L1839&gt;=Einstellungen!$C$35,2,1)))))))</f>
        <v/>
      </c>
      <c r="N1838" s="37" t="str">
        <f>IF(Kundendaten!C1839="","",IF(K1838=-1,"",IF(K1838=0,0,IF(SUM(Einstellungen!$G$15,Einstellungen!$G$24,Einstellungen!$G$32)&lt;&gt;100,"—",ROUND((K1838*Einstellungen!$G$15+L1838*Einstellungen!$G$24+M1838*Einstellungen!$G$32)/100,1)))))</f>
        <v/>
      </c>
      <c r="O1838" s="37" t="str">
        <f>IF(Kundendaten!C1839="","",IF(K1838=-1,"⚠ Datenfehler",IF(K1838=0,"Inaktiv",IF(SUM(Einstellungen!$G$15,Einstellungen!$G$24,Einstellungen!$G$32)&lt;&gt;100,"—",IF(N1838&gt;=4,"Champion",IF(N1838&gt;=3,"Entwicklung",IF(N1838&gt;=2,"Gefährdet","Abwanderung")))))))</f>
        <v/>
      </c>
    </row>
    <row r="1839" spans="2:15" ht="14.25" customHeight="1" x14ac:dyDescent="0.35">
      <c r="B1839" s="37" t="str">
        <f>IF(Kundendaten!C1840="","",Kundendaten!B1840)</f>
        <v/>
      </c>
      <c r="C1839" s="38" t="str">
        <f>IF(Kundendaten!C1840="","",IF(Kundendaten!C1840="","",Kundendaten!C1840))</f>
        <v/>
      </c>
      <c r="D1839" s="38" t="str">
        <f>IF(Kundendaten!C1840="","",IF(Kundendaten!D1840="","",Kundendaten!D1840))</f>
        <v/>
      </c>
      <c r="E1839" s="38" t="str">
        <f>IF(Kundendaten!C1840="","",IF(Kundendaten!E1840="","",Kundendaten!E1840))</f>
        <v/>
      </c>
      <c r="F1839" s="38" t="str">
        <f>IF(Kundendaten!C1840="","",IF(Kundendaten!F1840="","",Kundendaten!F1840))</f>
        <v/>
      </c>
      <c r="G1839" s="37" t="str">
        <f>IF(Kundendaten!C1840="","",IF(Kundendaten!G1840="","",Kundendaten!G1840))</f>
        <v/>
      </c>
      <c r="H1839" s="38" t="str">
        <f>IF(Kundendaten!C1840="","",IF(Kundendaten!H1840="","",Kundendaten!H1840))</f>
        <v/>
      </c>
      <c r="I1839" s="37" t="str">
        <f>IF(Kundendaten!C1840="","",IF(Kundendaten!I1840="","",IF(OR(UPPER(Kundendaten!I1840)="D",UPPER(Kundendaten!I1840)="DE",UPPER(Kundendaten!I1840)="DEU",UPPER(Kundendaten!I1840)="DEUTSCHLAND",UPPER(Kundendaten!I1840)="GERMANY",UPPER(Kundendaten!I1840)="GER"),"",IFERROR(UPPER(VLOOKUP(UPPER(Kundendaten!I1840),Laendercodes!$A:$B,2,FALSE())),UPPER(Kundendaten!I1840)))))</f>
        <v/>
      </c>
      <c r="J1839" s="59" t="str">
        <f>IF(Kundendaten!C1840="","",Einstellungen!$C$9-Kundendaten!J1840)</f>
        <v/>
      </c>
      <c r="K1839" s="37" t="str">
        <f>IF(Kundendaten!C1840="","",IF(J1839&lt;0,-1,IF(J1839&gt;Einstellungen!$C$11,0,IF(J1839&lt;=Einstellungen!$D$15,5,IF(J1839&lt;=Einstellungen!$D$16,4,IF(J1839&lt;=Einstellungen!$D$17,3,IF(J1839&lt;=Einstellungen!$D$18,2,1)))))))</f>
        <v/>
      </c>
      <c r="L1839" s="37" t="str">
        <f>IF(Kundendaten!C1840="","",IF(J1839&lt;0,-1,IF(J1839&gt;Einstellungen!$C$11,0,IF(Kundendaten!K1840&gt;=Einstellungen!$C$24,5,IF(Kundendaten!K1840&gt;=Einstellungen!$C$25,4,IF(Kundendaten!K1840&gt;=Einstellungen!$C$26,3,IF(Kundendaten!K1840&gt;=Einstellungen!$C$27,2,1)))))))</f>
        <v/>
      </c>
      <c r="M1839" s="37" t="str">
        <f>IF(Kundendaten!C1840="","",IF(J1839&lt;0,-1,IF(J1839&gt;Einstellungen!$C$11,0,IF(Kundendaten!L1840&gt;=Einstellungen!$C$32,5,IF(Kundendaten!L1840&gt;=Einstellungen!$C$33,4,IF(Kundendaten!L1840&gt;=Einstellungen!$C$34,3,IF(Kundendaten!L1840&gt;=Einstellungen!$C$35,2,1)))))))</f>
        <v/>
      </c>
      <c r="N1839" s="37" t="str">
        <f>IF(Kundendaten!C1840="","",IF(K1839=-1,"",IF(K1839=0,0,IF(SUM(Einstellungen!$G$15,Einstellungen!$G$24,Einstellungen!$G$32)&lt;&gt;100,"—",ROUND((K1839*Einstellungen!$G$15+L1839*Einstellungen!$G$24+M1839*Einstellungen!$G$32)/100,1)))))</f>
        <v/>
      </c>
      <c r="O1839" s="37" t="str">
        <f>IF(Kundendaten!C1840="","",IF(K1839=-1,"⚠ Datenfehler",IF(K1839=0,"Inaktiv",IF(SUM(Einstellungen!$G$15,Einstellungen!$G$24,Einstellungen!$G$32)&lt;&gt;100,"—",IF(N1839&gt;=4,"Champion",IF(N1839&gt;=3,"Entwicklung",IF(N1839&gt;=2,"Gefährdet","Abwanderung")))))))</f>
        <v/>
      </c>
    </row>
    <row r="1840" spans="2:15" ht="14.25" customHeight="1" x14ac:dyDescent="0.35">
      <c r="B1840" s="37" t="str">
        <f>IF(Kundendaten!C1841="","",Kundendaten!B1841)</f>
        <v/>
      </c>
      <c r="C1840" s="38" t="str">
        <f>IF(Kundendaten!C1841="","",IF(Kundendaten!C1841="","",Kundendaten!C1841))</f>
        <v/>
      </c>
      <c r="D1840" s="38" t="str">
        <f>IF(Kundendaten!C1841="","",IF(Kundendaten!D1841="","",Kundendaten!D1841))</f>
        <v/>
      </c>
      <c r="E1840" s="38" t="str">
        <f>IF(Kundendaten!C1841="","",IF(Kundendaten!E1841="","",Kundendaten!E1841))</f>
        <v/>
      </c>
      <c r="F1840" s="38" t="str">
        <f>IF(Kundendaten!C1841="","",IF(Kundendaten!F1841="","",Kundendaten!F1841))</f>
        <v/>
      </c>
      <c r="G1840" s="37" t="str">
        <f>IF(Kundendaten!C1841="","",IF(Kundendaten!G1841="","",Kundendaten!G1841))</f>
        <v/>
      </c>
      <c r="H1840" s="38" t="str">
        <f>IF(Kundendaten!C1841="","",IF(Kundendaten!H1841="","",Kundendaten!H1841))</f>
        <v/>
      </c>
      <c r="I1840" s="37" t="str">
        <f>IF(Kundendaten!C1841="","",IF(Kundendaten!I1841="","",IF(OR(UPPER(Kundendaten!I1841)="D",UPPER(Kundendaten!I1841)="DE",UPPER(Kundendaten!I1841)="DEU",UPPER(Kundendaten!I1841)="DEUTSCHLAND",UPPER(Kundendaten!I1841)="GERMANY",UPPER(Kundendaten!I1841)="GER"),"",IFERROR(UPPER(VLOOKUP(UPPER(Kundendaten!I1841),Laendercodes!$A:$B,2,FALSE())),UPPER(Kundendaten!I1841)))))</f>
        <v/>
      </c>
      <c r="J1840" s="59" t="str">
        <f>IF(Kundendaten!C1841="","",Einstellungen!$C$9-Kundendaten!J1841)</f>
        <v/>
      </c>
      <c r="K1840" s="37" t="str">
        <f>IF(Kundendaten!C1841="","",IF(J1840&lt;0,-1,IF(J1840&gt;Einstellungen!$C$11,0,IF(J1840&lt;=Einstellungen!$D$15,5,IF(J1840&lt;=Einstellungen!$D$16,4,IF(J1840&lt;=Einstellungen!$D$17,3,IF(J1840&lt;=Einstellungen!$D$18,2,1)))))))</f>
        <v/>
      </c>
      <c r="L1840" s="37" t="str">
        <f>IF(Kundendaten!C1841="","",IF(J1840&lt;0,-1,IF(J1840&gt;Einstellungen!$C$11,0,IF(Kundendaten!K1841&gt;=Einstellungen!$C$24,5,IF(Kundendaten!K1841&gt;=Einstellungen!$C$25,4,IF(Kundendaten!K1841&gt;=Einstellungen!$C$26,3,IF(Kundendaten!K1841&gt;=Einstellungen!$C$27,2,1)))))))</f>
        <v/>
      </c>
      <c r="M1840" s="37" t="str">
        <f>IF(Kundendaten!C1841="","",IF(J1840&lt;0,-1,IF(J1840&gt;Einstellungen!$C$11,0,IF(Kundendaten!L1841&gt;=Einstellungen!$C$32,5,IF(Kundendaten!L1841&gt;=Einstellungen!$C$33,4,IF(Kundendaten!L1841&gt;=Einstellungen!$C$34,3,IF(Kundendaten!L1841&gt;=Einstellungen!$C$35,2,1)))))))</f>
        <v/>
      </c>
      <c r="N1840" s="37" t="str">
        <f>IF(Kundendaten!C1841="","",IF(K1840=-1,"",IF(K1840=0,0,IF(SUM(Einstellungen!$G$15,Einstellungen!$G$24,Einstellungen!$G$32)&lt;&gt;100,"—",ROUND((K1840*Einstellungen!$G$15+L1840*Einstellungen!$G$24+M1840*Einstellungen!$G$32)/100,1)))))</f>
        <v/>
      </c>
      <c r="O1840" s="37" t="str">
        <f>IF(Kundendaten!C1841="","",IF(K1840=-1,"⚠ Datenfehler",IF(K1840=0,"Inaktiv",IF(SUM(Einstellungen!$G$15,Einstellungen!$G$24,Einstellungen!$G$32)&lt;&gt;100,"—",IF(N1840&gt;=4,"Champion",IF(N1840&gt;=3,"Entwicklung",IF(N1840&gt;=2,"Gefährdet","Abwanderung")))))))</f>
        <v/>
      </c>
    </row>
    <row r="1841" spans="2:15" ht="14.25" customHeight="1" x14ac:dyDescent="0.35">
      <c r="B1841" s="37" t="str">
        <f>IF(Kundendaten!C1842="","",Kundendaten!B1842)</f>
        <v/>
      </c>
      <c r="C1841" s="38" t="str">
        <f>IF(Kundendaten!C1842="","",IF(Kundendaten!C1842="","",Kundendaten!C1842))</f>
        <v/>
      </c>
      <c r="D1841" s="38" t="str">
        <f>IF(Kundendaten!C1842="","",IF(Kundendaten!D1842="","",Kundendaten!D1842))</f>
        <v/>
      </c>
      <c r="E1841" s="38" t="str">
        <f>IF(Kundendaten!C1842="","",IF(Kundendaten!E1842="","",Kundendaten!E1842))</f>
        <v/>
      </c>
      <c r="F1841" s="38" t="str">
        <f>IF(Kundendaten!C1842="","",IF(Kundendaten!F1842="","",Kundendaten!F1842))</f>
        <v/>
      </c>
      <c r="G1841" s="37" t="str">
        <f>IF(Kundendaten!C1842="","",IF(Kundendaten!G1842="","",Kundendaten!G1842))</f>
        <v/>
      </c>
      <c r="H1841" s="38" t="str">
        <f>IF(Kundendaten!C1842="","",IF(Kundendaten!H1842="","",Kundendaten!H1842))</f>
        <v/>
      </c>
      <c r="I1841" s="37" t="str">
        <f>IF(Kundendaten!C1842="","",IF(Kundendaten!I1842="","",IF(OR(UPPER(Kundendaten!I1842)="D",UPPER(Kundendaten!I1842)="DE",UPPER(Kundendaten!I1842)="DEU",UPPER(Kundendaten!I1842)="DEUTSCHLAND",UPPER(Kundendaten!I1842)="GERMANY",UPPER(Kundendaten!I1842)="GER"),"",IFERROR(UPPER(VLOOKUP(UPPER(Kundendaten!I1842),Laendercodes!$A:$B,2,FALSE())),UPPER(Kundendaten!I1842)))))</f>
        <v/>
      </c>
      <c r="J1841" s="59" t="str">
        <f>IF(Kundendaten!C1842="","",Einstellungen!$C$9-Kundendaten!J1842)</f>
        <v/>
      </c>
      <c r="K1841" s="37" t="str">
        <f>IF(Kundendaten!C1842="","",IF(J1841&lt;0,-1,IF(J1841&gt;Einstellungen!$C$11,0,IF(J1841&lt;=Einstellungen!$D$15,5,IF(J1841&lt;=Einstellungen!$D$16,4,IF(J1841&lt;=Einstellungen!$D$17,3,IF(J1841&lt;=Einstellungen!$D$18,2,1)))))))</f>
        <v/>
      </c>
      <c r="L1841" s="37" t="str">
        <f>IF(Kundendaten!C1842="","",IF(J1841&lt;0,-1,IF(J1841&gt;Einstellungen!$C$11,0,IF(Kundendaten!K1842&gt;=Einstellungen!$C$24,5,IF(Kundendaten!K1842&gt;=Einstellungen!$C$25,4,IF(Kundendaten!K1842&gt;=Einstellungen!$C$26,3,IF(Kundendaten!K1842&gt;=Einstellungen!$C$27,2,1)))))))</f>
        <v/>
      </c>
      <c r="M1841" s="37" t="str">
        <f>IF(Kundendaten!C1842="","",IF(J1841&lt;0,-1,IF(J1841&gt;Einstellungen!$C$11,0,IF(Kundendaten!L1842&gt;=Einstellungen!$C$32,5,IF(Kundendaten!L1842&gt;=Einstellungen!$C$33,4,IF(Kundendaten!L1842&gt;=Einstellungen!$C$34,3,IF(Kundendaten!L1842&gt;=Einstellungen!$C$35,2,1)))))))</f>
        <v/>
      </c>
      <c r="N1841" s="37" t="str">
        <f>IF(Kundendaten!C1842="","",IF(K1841=-1,"",IF(K1841=0,0,IF(SUM(Einstellungen!$G$15,Einstellungen!$G$24,Einstellungen!$G$32)&lt;&gt;100,"—",ROUND((K1841*Einstellungen!$G$15+L1841*Einstellungen!$G$24+M1841*Einstellungen!$G$32)/100,1)))))</f>
        <v/>
      </c>
      <c r="O1841" s="37" t="str">
        <f>IF(Kundendaten!C1842="","",IF(K1841=-1,"⚠ Datenfehler",IF(K1841=0,"Inaktiv",IF(SUM(Einstellungen!$G$15,Einstellungen!$G$24,Einstellungen!$G$32)&lt;&gt;100,"—",IF(N1841&gt;=4,"Champion",IF(N1841&gt;=3,"Entwicklung",IF(N1841&gt;=2,"Gefährdet","Abwanderung")))))))</f>
        <v/>
      </c>
    </row>
    <row r="1842" spans="2:15" ht="14.25" customHeight="1" x14ac:dyDescent="0.35">
      <c r="B1842" s="37" t="str">
        <f>IF(Kundendaten!C1843="","",Kundendaten!B1843)</f>
        <v/>
      </c>
      <c r="C1842" s="38" t="str">
        <f>IF(Kundendaten!C1843="","",IF(Kundendaten!C1843="","",Kundendaten!C1843))</f>
        <v/>
      </c>
      <c r="D1842" s="38" t="str">
        <f>IF(Kundendaten!C1843="","",IF(Kundendaten!D1843="","",Kundendaten!D1843))</f>
        <v/>
      </c>
      <c r="E1842" s="38" t="str">
        <f>IF(Kundendaten!C1843="","",IF(Kundendaten!E1843="","",Kundendaten!E1843))</f>
        <v/>
      </c>
      <c r="F1842" s="38" t="str">
        <f>IF(Kundendaten!C1843="","",IF(Kundendaten!F1843="","",Kundendaten!F1843))</f>
        <v/>
      </c>
      <c r="G1842" s="37" t="str">
        <f>IF(Kundendaten!C1843="","",IF(Kundendaten!G1843="","",Kundendaten!G1843))</f>
        <v/>
      </c>
      <c r="H1842" s="38" t="str">
        <f>IF(Kundendaten!C1843="","",IF(Kundendaten!H1843="","",Kundendaten!H1843))</f>
        <v/>
      </c>
      <c r="I1842" s="37" t="str">
        <f>IF(Kundendaten!C1843="","",IF(Kundendaten!I1843="","",IF(OR(UPPER(Kundendaten!I1843)="D",UPPER(Kundendaten!I1843)="DE",UPPER(Kundendaten!I1843)="DEU",UPPER(Kundendaten!I1843)="DEUTSCHLAND",UPPER(Kundendaten!I1843)="GERMANY",UPPER(Kundendaten!I1843)="GER"),"",IFERROR(UPPER(VLOOKUP(UPPER(Kundendaten!I1843),Laendercodes!$A:$B,2,FALSE())),UPPER(Kundendaten!I1843)))))</f>
        <v/>
      </c>
      <c r="J1842" s="59" t="str">
        <f>IF(Kundendaten!C1843="","",Einstellungen!$C$9-Kundendaten!J1843)</f>
        <v/>
      </c>
      <c r="K1842" s="37" t="str">
        <f>IF(Kundendaten!C1843="","",IF(J1842&lt;0,-1,IF(J1842&gt;Einstellungen!$C$11,0,IF(J1842&lt;=Einstellungen!$D$15,5,IF(J1842&lt;=Einstellungen!$D$16,4,IF(J1842&lt;=Einstellungen!$D$17,3,IF(J1842&lt;=Einstellungen!$D$18,2,1)))))))</f>
        <v/>
      </c>
      <c r="L1842" s="37" t="str">
        <f>IF(Kundendaten!C1843="","",IF(J1842&lt;0,-1,IF(J1842&gt;Einstellungen!$C$11,0,IF(Kundendaten!K1843&gt;=Einstellungen!$C$24,5,IF(Kundendaten!K1843&gt;=Einstellungen!$C$25,4,IF(Kundendaten!K1843&gt;=Einstellungen!$C$26,3,IF(Kundendaten!K1843&gt;=Einstellungen!$C$27,2,1)))))))</f>
        <v/>
      </c>
      <c r="M1842" s="37" t="str">
        <f>IF(Kundendaten!C1843="","",IF(J1842&lt;0,-1,IF(J1842&gt;Einstellungen!$C$11,0,IF(Kundendaten!L1843&gt;=Einstellungen!$C$32,5,IF(Kundendaten!L1843&gt;=Einstellungen!$C$33,4,IF(Kundendaten!L1843&gt;=Einstellungen!$C$34,3,IF(Kundendaten!L1843&gt;=Einstellungen!$C$35,2,1)))))))</f>
        <v/>
      </c>
      <c r="N1842" s="37" t="str">
        <f>IF(Kundendaten!C1843="","",IF(K1842=-1,"",IF(K1842=0,0,IF(SUM(Einstellungen!$G$15,Einstellungen!$G$24,Einstellungen!$G$32)&lt;&gt;100,"—",ROUND((K1842*Einstellungen!$G$15+L1842*Einstellungen!$G$24+M1842*Einstellungen!$G$32)/100,1)))))</f>
        <v/>
      </c>
      <c r="O1842" s="37" t="str">
        <f>IF(Kundendaten!C1843="","",IF(K1842=-1,"⚠ Datenfehler",IF(K1842=0,"Inaktiv",IF(SUM(Einstellungen!$G$15,Einstellungen!$G$24,Einstellungen!$G$32)&lt;&gt;100,"—",IF(N1842&gt;=4,"Champion",IF(N1842&gt;=3,"Entwicklung",IF(N1842&gt;=2,"Gefährdet","Abwanderung")))))))</f>
        <v/>
      </c>
    </row>
    <row r="1843" spans="2:15" ht="14.25" customHeight="1" x14ac:dyDescent="0.35">
      <c r="B1843" s="37" t="str">
        <f>IF(Kundendaten!C1844="","",Kundendaten!B1844)</f>
        <v/>
      </c>
      <c r="C1843" s="38" t="str">
        <f>IF(Kundendaten!C1844="","",IF(Kundendaten!C1844="","",Kundendaten!C1844))</f>
        <v/>
      </c>
      <c r="D1843" s="38" t="str">
        <f>IF(Kundendaten!C1844="","",IF(Kundendaten!D1844="","",Kundendaten!D1844))</f>
        <v/>
      </c>
      <c r="E1843" s="38" t="str">
        <f>IF(Kundendaten!C1844="","",IF(Kundendaten!E1844="","",Kundendaten!E1844))</f>
        <v/>
      </c>
      <c r="F1843" s="38" t="str">
        <f>IF(Kundendaten!C1844="","",IF(Kundendaten!F1844="","",Kundendaten!F1844))</f>
        <v/>
      </c>
      <c r="G1843" s="37" t="str">
        <f>IF(Kundendaten!C1844="","",IF(Kundendaten!G1844="","",Kundendaten!G1844))</f>
        <v/>
      </c>
      <c r="H1843" s="38" t="str">
        <f>IF(Kundendaten!C1844="","",IF(Kundendaten!H1844="","",Kundendaten!H1844))</f>
        <v/>
      </c>
      <c r="I1843" s="37" t="str">
        <f>IF(Kundendaten!C1844="","",IF(Kundendaten!I1844="","",IF(OR(UPPER(Kundendaten!I1844)="D",UPPER(Kundendaten!I1844)="DE",UPPER(Kundendaten!I1844)="DEU",UPPER(Kundendaten!I1844)="DEUTSCHLAND",UPPER(Kundendaten!I1844)="GERMANY",UPPER(Kundendaten!I1844)="GER"),"",IFERROR(UPPER(VLOOKUP(UPPER(Kundendaten!I1844),Laendercodes!$A:$B,2,FALSE())),UPPER(Kundendaten!I1844)))))</f>
        <v/>
      </c>
      <c r="J1843" s="59" t="str">
        <f>IF(Kundendaten!C1844="","",Einstellungen!$C$9-Kundendaten!J1844)</f>
        <v/>
      </c>
      <c r="K1843" s="37" t="str">
        <f>IF(Kundendaten!C1844="","",IF(J1843&lt;0,-1,IF(J1843&gt;Einstellungen!$C$11,0,IF(J1843&lt;=Einstellungen!$D$15,5,IF(J1843&lt;=Einstellungen!$D$16,4,IF(J1843&lt;=Einstellungen!$D$17,3,IF(J1843&lt;=Einstellungen!$D$18,2,1)))))))</f>
        <v/>
      </c>
      <c r="L1843" s="37" t="str">
        <f>IF(Kundendaten!C1844="","",IF(J1843&lt;0,-1,IF(J1843&gt;Einstellungen!$C$11,0,IF(Kundendaten!K1844&gt;=Einstellungen!$C$24,5,IF(Kundendaten!K1844&gt;=Einstellungen!$C$25,4,IF(Kundendaten!K1844&gt;=Einstellungen!$C$26,3,IF(Kundendaten!K1844&gt;=Einstellungen!$C$27,2,1)))))))</f>
        <v/>
      </c>
      <c r="M1843" s="37" t="str">
        <f>IF(Kundendaten!C1844="","",IF(J1843&lt;0,-1,IF(J1843&gt;Einstellungen!$C$11,0,IF(Kundendaten!L1844&gt;=Einstellungen!$C$32,5,IF(Kundendaten!L1844&gt;=Einstellungen!$C$33,4,IF(Kundendaten!L1844&gt;=Einstellungen!$C$34,3,IF(Kundendaten!L1844&gt;=Einstellungen!$C$35,2,1)))))))</f>
        <v/>
      </c>
      <c r="N1843" s="37" t="str">
        <f>IF(Kundendaten!C1844="","",IF(K1843=-1,"",IF(K1843=0,0,IF(SUM(Einstellungen!$G$15,Einstellungen!$G$24,Einstellungen!$G$32)&lt;&gt;100,"—",ROUND((K1843*Einstellungen!$G$15+L1843*Einstellungen!$G$24+M1843*Einstellungen!$G$32)/100,1)))))</f>
        <v/>
      </c>
      <c r="O1843" s="37" t="str">
        <f>IF(Kundendaten!C1844="","",IF(K1843=-1,"⚠ Datenfehler",IF(K1843=0,"Inaktiv",IF(SUM(Einstellungen!$G$15,Einstellungen!$G$24,Einstellungen!$G$32)&lt;&gt;100,"—",IF(N1843&gt;=4,"Champion",IF(N1843&gt;=3,"Entwicklung",IF(N1843&gt;=2,"Gefährdet","Abwanderung")))))))</f>
        <v/>
      </c>
    </row>
    <row r="1844" spans="2:15" ht="14.25" customHeight="1" x14ac:dyDescent="0.35">
      <c r="B1844" s="37" t="str">
        <f>IF(Kundendaten!C1845="","",Kundendaten!B1845)</f>
        <v/>
      </c>
      <c r="C1844" s="38" t="str">
        <f>IF(Kundendaten!C1845="","",IF(Kundendaten!C1845="","",Kundendaten!C1845))</f>
        <v/>
      </c>
      <c r="D1844" s="38" t="str">
        <f>IF(Kundendaten!C1845="","",IF(Kundendaten!D1845="","",Kundendaten!D1845))</f>
        <v/>
      </c>
      <c r="E1844" s="38" t="str">
        <f>IF(Kundendaten!C1845="","",IF(Kundendaten!E1845="","",Kundendaten!E1845))</f>
        <v/>
      </c>
      <c r="F1844" s="38" t="str">
        <f>IF(Kundendaten!C1845="","",IF(Kundendaten!F1845="","",Kundendaten!F1845))</f>
        <v/>
      </c>
      <c r="G1844" s="37" t="str">
        <f>IF(Kundendaten!C1845="","",IF(Kundendaten!G1845="","",Kundendaten!G1845))</f>
        <v/>
      </c>
      <c r="H1844" s="38" t="str">
        <f>IF(Kundendaten!C1845="","",IF(Kundendaten!H1845="","",Kundendaten!H1845))</f>
        <v/>
      </c>
      <c r="I1844" s="37" t="str">
        <f>IF(Kundendaten!C1845="","",IF(Kundendaten!I1845="","",IF(OR(UPPER(Kundendaten!I1845)="D",UPPER(Kundendaten!I1845)="DE",UPPER(Kundendaten!I1845)="DEU",UPPER(Kundendaten!I1845)="DEUTSCHLAND",UPPER(Kundendaten!I1845)="GERMANY",UPPER(Kundendaten!I1845)="GER"),"",IFERROR(UPPER(VLOOKUP(UPPER(Kundendaten!I1845),Laendercodes!$A:$B,2,FALSE())),UPPER(Kundendaten!I1845)))))</f>
        <v/>
      </c>
      <c r="J1844" s="59" t="str">
        <f>IF(Kundendaten!C1845="","",Einstellungen!$C$9-Kundendaten!J1845)</f>
        <v/>
      </c>
      <c r="K1844" s="37" t="str">
        <f>IF(Kundendaten!C1845="","",IF(J1844&lt;0,-1,IF(J1844&gt;Einstellungen!$C$11,0,IF(J1844&lt;=Einstellungen!$D$15,5,IF(J1844&lt;=Einstellungen!$D$16,4,IF(J1844&lt;=Einstellungen!$D$17,3,IF(J1844&lt;=Einstellungen!$D$18,2,1)))))))</f>
        <v/>
      </c>
      <c r="L1844" s="37" t="str">
        <f>IF(Kundendaten!C1845="","",IF(J1844&lt;0,-1,IF(J1844&gt;Einstellungen!$C$11,0,IF(Kundendaten!K1845&gt;=Einstellungen!$C$24,5,IF(Kundendaten!K1845&gt;=Einstellungen!$C$25,4,IF(Kundendaten!K1845&gt;=Einstellungen!$C$26,3,IF(Kundendaten!K1845&gt;=Einstellungen!$C$27,2,1)))))))</f>
        <v/>
      </c>
      <c r="M1844" s="37" t="str">
        <f>IF(Kundendaten!C1845="","",IF(J1844&lt;0,-1,IF(J1844&gt;Einstellungen!$C$11,0,IF(Kundendaten!L1845&gt;=Einstellungen!$C$32,5,IF(Kundendaten!L1845&gt;=Einstellungen!$C$33,4,IF(Kundendaten!L1845&gt;=Einstellungen!$C$34,3,IF(Kundendaten!L1845&gt;=Einstellungen!$C$35,2,1)))))))</f>
        <v/>
      </c>
      <c r="N1844" s="37" t="str">
        <f>IF(Kundendaten!C1845="","",IF(K1844=-1,"",IF(K1844=0,0,IF(SUM(Einstellungen!$G$15,Einstellungen!$G$24,Einstellungen!$G$32)&lt;&gt;100,"—",ROUND((K1844*Einstellungen!$G$15+L1844*Einstellungen!$G$24+M1844*Einstellungen!$G$32)/100,1)))))</f>
        <v/>
      </c>
      <c r="O1844" s="37" t="str">
        <f>IF(Kundendaten!C1845="","",IF(K1844=-1,"⚠ Datenfehler",IF(K1844=0,"Inaktiv",IF(SUM(Einstellungen!$G$15,Einstellungen!$G$24,Einstellungen!$G$32)&lt;&gt;100,"—",IF(N1844&gt;=4,"Champion",IF(N1844&gt;=3,"Entwicklung",IF(N1844&gt;=2,"Gefährdet","Abwanderung")))))))</f>
        <v/>
      </c>
    </row>
    <row r="1845" spans="2:15" ht="14.25" customHeight="1" x14ac:dyDescent="0.35">
      <c r="B1845" s="37" t="str">
        <f>IF(Kundendaten!C1846="","",Kundendaten!B1846)</f>
        <v/>
      </c>
      <c r="C1845" s="38" t="str">
        <f>IF(Kundendaten!C1846="","",IF(Kundendaten!C1846="","",Kundendaten!C1846))</f>
        <v/>
      </c>
      <c r="D1845" s="38" t="str">
        <f>IF(Kundendaten!C1846="","",IF(Kundendaten!D1846="","",Kundendaten!D1846))</f>
        <v/>
      </c>
      <c r="E1845" s="38" t="str">
        <f>IF(Kundendaten!C1846="","",IF(Kundendaten!E1846="","",Kundendaten!E1846))</f>
        <v/>
      </c>
      <c r="F1845" s="38" t="str">
        <f>IF(Kundendaten!C1846="","",IF(Kundendaten!F1846="","",Kundendaten!F1846))</f>
        <v/>
      </c>
      <c r="G1845" s="37" t="str">
        <f>IF(Kundendaten!C1846="","",IF(Kundendaten!G1846="","",Kundendaten!G1846))</f>
        <v/>
      </c>
      <c r="H1845" s="38" t="str">
        <f>IF(Kundendaten!C1846="","",IF(Kundendaten!H1846="","",Kundendaten!H1846))</f>
        <v/>
      </c>
      <c r="I1845" s="37" t="str">
        <f>IF(Kundendaten!C1846="","",IF(Kundendaten!I1846="","",IF(OR(UPPER(Kundendaten!I1846)="D",UPPER(Kundendaten!I1846)="DE",UPPER(Kundendaten!I1846)="DEU",UPPER(Kundendaten!I1846)="DEUTSCHLAND",UPPER(Kundendaten!I1846)="GERMANY",UPPER(Kundendaten!I1846)="GER"),"",IFERROR(UPPER(VLOOKUP(UPPER(Kundendaten!I1846),Laendercodes!$A:$B,2,FALSE())),UPPER(Kundendaten!I1846)))))</f>
        <v/>
      </c>
      <c r="J1845" s="59" t="str">
        <f>IF(Kundendaten!C1846="","",Einstellungen!$C$9-Kundendaten!J1846)</f>
        <v/>
      </c>
      <c r="K1845" s="37" t="str">
        <f>IF(Kundendaten!C1846="","",IF(J1845&lt;0,-1,IF(J1845&gt;Einstellungen!$C$11,0,IF(J1845&lt;=Einstellungen!$D$15,5,IF(J1845&lt;=Einstellungen!$D$16,4,IF(J1845&lt;=Einstellungen!$D$17,3,IF(J1845&lt;=Einstellungen!$D$18,2,1)))))))</f>
        <v/>
      </c>
      <c r="L1845" s="37" t="str">
        <f>IF(Kundendaten!C1846="","",IF(J1845&lt;0,-1,IF(J1845&gt;Einstellungen!$C$11,0,IF(Kundendaten!K1846&gt;=Einstellungen!$C$24,5,IF(Kundendaten!K1846&gt;=Einstellungen!$C$25,4,IF(Kundendaten!K1846&gt;=Einstellungen!$C$26,3,IF(Kundendaten!K1846&gt;=Einstellungen!$C$27,2,1)))))))</f>
        <v/>
      </c>
      <c r="M1845" s="37" t="str">
        <f>IF(Kundendaten!C1846="","",IF(J1845&lt;0,-1,IF(J1845&gt;Einstellungen!$C$11,0,IF(Kundendaten!L1846&gt;=Einstellungen!$C$32,5,IF(Kundendaten!L1846&gt;=Einstellungen!$C$33,4,IF(Kundendaten!L1846&gt;=Einstellungen!$C$34,3,IF(Kundendaten!L1846&gt;=Einstellungen!$C$35,2,1)))))))</f>
        <v/>
      </c>
      <c r="N1845" s="37" t="str">
        <f>IF(Kundendaten!C1846="","",IF(K1845=-1,"",IF(K1845=0,0,IF(SUM(Einstellungen!$G$15,Einstellungen!$G$24,Einstellungen!$G$32)&lt;&gt;100,"—",ROUND((K1845*Einstellungen!$G$15+L1845*Einstellungen!$G$24+M1845*Einstellungen!$G$32)/100,1)))))</f>
        <v/>
      </c>
      <c r="O1845" s="37" t="str">
        <f>IF(Kundendaten!C1846="","",IF(K1845=-1,"⚠ Datenfehler",IF(K1845=0,"Inaktiv",IF(SUM(Einstellungen!$G$15,Einstellungen!$G$24,Einstellungen!$G$32)&lt;&gt;100,"—",IF(N1845&gt;=4,"Champion",IF(N1845&gt;=3,"Entwicklung",IF(N1845&gt;=2,"Gefährdet","Abwanderung")))))))</f>
        <v/>
      </c>
    </row>
    <row r="1846" spans="2:15" ht="14.25" customHeight="1" x14ac:dyDescent="0.35">
      <c r="B1846" s="37" t="str">
        <f>IF(Kundendaten!C1847="","",Kundendaten!B1847)</f>
        <v/>
      </c>
      <c r="C1846" s="38" t="str">
        <f>IF(Kundendaten!C1847="","",IF(Kundendaten!C1847="","",Kundendaten!C1847))</f>
        <v/>
      </c>
      <c r="D1846" s="38" t="str">
        <f>IF(Kundendaten!C1847="","",IF(Kundendaten!D1847="","",Kundendaten!D1847))</f>
        <v/>
      </c>
      <c r="E1846" s="38" t="str">
        <f>IF(Kundendaten!C1847="","",IF(Kundendaten!E1847="","",Kundendaten!E1847))</f>
        <v/>
      </c>
      <c r="F1846" s="38" t="str">
        <f>IF(Kundendaten!C1847="","",IF(Kundendaten!F1847="","",Kundendaten!F1847))</f>
        <v/>
      </c>
      <c r="G1846" s="37" t="str">
        <f>IF(Kundendaten!C1847="","",IF(Kundendaten!G1847="","",Kundendaten!G1847))</f>
        <v/>
      </c>
      <c r="H1846" s="38" t="str">
        <f>IF(Kundendaten!C1847="","",IF(Kundendaten!H1847="","",Kundendaten!H1847))</f>
        <v/>
      </c>
      <c r="I1846" s="37" t="str">
        <f>IF(Kundendaten!C1847="","",IF(Kundendaten!I1847="","",IF(OR(UPPER(Kundendaten!I1847)="D",UPPER(Kundendaten!I1847)="DE",UPPER(Kundendaten!I1847)="DEU",UPPER(Kundendaten!I1847)="DEUTSCHLAND",UPPER(Kundendaten!I1847)="GERMANY",UPPER(Kundendaten!I1847)="GER"),"",IFERROR(UPPER(VLOOKUP(UPPER(Kundendaten!I1847),Laendercodes!$A:$B,2,FALSE())),UPPER(Kundendaten!I1847)))))</f>
        <v/>
      </c>
      <c r="J1846" s="59" t="str">
        <f>IF(Kundendaten!C1847="","",Einstellungen!$C$9-Kundendaten!J1847)</f>
        <v/>
      </c>
      <c r="K1846" s="37" t="str">
        <f>IF(Kundendaten!C1847="","",IF(J1846&lt;0,-1,IF(J1846&gt;Einstellungen!$C$11,0,IF(J1846&lt;=Einstellungen!$D$15,5,IF(J1846&lt;=Einstellungen!$D$16,4,IF(J1846&lt;=Einstellungen!$D$17,3,IF(J1846&lt;=Einstellungen!$D$18,2,1)))))))</f>
        <v/>
      </c>
      <c r="L1846" s="37" t="str">
        <f>IF(Kundendaten!C1847="","",IF(J1846&lt;0,-1,IF(J1846&gt;Einstellungen!$C$11,0,IF(Kundendaten!K1847&gt;=Einstellungen!$C$24,5,IF(Kundendaten!K1847&gt;=Einstellungen!$C$25,4,IF(Kundendaten!K1847&gt;=Einstellungen!$C$26,3,IF(Kundendaten!K1847&gt;=Einstellungen!$C$27,2,1)))))))</f>
        <v/>
      </c>
      <c r="M1846" s="37" t="str">
        <f>IF(Kundendaten!C1847="","",IF(J1846&lt;0,-1,IF(J1846&gt;Einstellungen!$C$11,0,IF(Kundendaten!L1847&gt;=Einstellungen!$C$32,5,IF(Kundendaten!L1847&gt;=Einstellungen!$C$33,4,IF(Kundendaten!L1847&gt;=Einstellungen!$C$34,3,IF(Kundendaten!L1847&gt;=Einstellungen!$C$35,2,1)))))))</f>
        <v/>
      </c>
      <c r="N1846" s="37" t="str">
        <f>IF(Kundendaten!C1847="","",IF(K1846=-1,"",IF(K1846=0,0,IF(SUM(Einstellungen!$G$15,Einstellungen!$G$24,Einstellungen!$G$32)&lt;&gt;100,"—",ROUND((K1846*Einstellungen!$G$15+L1846*Einstellungen!$G$24+M1846*Einstellungen!$G$32)/100,1)))))</f>
        <v/>
      </c>
      <c r="O1846" s="37" t="str">
        <f>IF(Kundendaten!C1847="","",IF(K1846=-1,"⚠ Datenfehler",IF(K1846=0,"Inaktiv",IF(SUM(Einstellungen!$G$15,Einstellungen!$G$24,Einstellungen!$G$32)&lt;&gt;100,"—",IF(N1846&gt;=4,"Champion",IF(N1846&gt;=3,"Entwicklung",IF(N1846&gt;=2,"Gefährdet","Abwanderung")))))))</f>
        <v/>
      </c>
    </row>
    <row r="1847" spans="2:15" ht="14.25" customHeight="1" x14ac:dyDescent="0.35">
      <c r="B1847" s="37" t="str">
        <f>IF(Kundendaten!C1848="","",Kundendaten!B1848)</f>
        <v/>
      </c>
      <c r="C1847" s="38" t="str">
        <f>IF(Kundendaten!C1848="","",IF(Kundendaten!C1848="","",Kundendaten!C1848))</f>
        <v/>
      </c>
      <c r="D1847" s="38" t="str">
        <f>IF(Kundendaten!C1848="","",IF(Kundendaten!D1848="","",Kundendaten!D1848))</f>
        <v/>
      </c>
      <c r="E1847" s="38" t="str">
        <f>IF(Kundendaten!C1848="","",IF(Kundendaten!E1848="","",Kundendaten!E1848))</f>
        <v/>
      </c>
      <c r="F1847" s="38" t="str">
        <f>IF(Kundendaten!C1848="","",IF(Kundendaten!F1848="","",Kundendaten!F1848))</f>
        <v/>
      </c>
      <c r="G1847" s="37" t="str">
        <f>IF(Kundendaten!C1848="","",IF(Kundendaten!G1848="","",Kundendaten!G1848))</f>
        <v/>
      </c>
      <c r="H1847" s="38" t="str">
        <f>IF(Kundendaten!C1848="","",IF(Kundendaten!H1848="","",Kundendaten!H1848))</f>
        <v/>
      </c>
      <c r="I1847" s="37" t="str">
        <f>IF(Kundendaten!C1848="","",IF(Kundendaten!I1848="","",IF(OR(UPPER(Kundendaten!I1848)="D",UPPER(Kundendaten!I1848)="DE",UPPER(Kundendaten!I1848)="DEU",UPPER(Kundendaten!I1848)="DEUTSCHLAND",UPPER(Kundendaten!I1848)="GERMANY",UPPER(Kundendaten!I1848)="GER"),"",IFERROR(UPPER(VLOOKUP(UPPER(Kundendaten!I1848),Laendercodes!$A:$B,2,FALSE())),UPPER(Kundendaten!I1848)))))</f>
        <v/>
      </c>
      <c r="J1847" s="59" t="str">
        <f>IF(Kundendaten!C1848="","",Einstellungen!$C$9-Kundendaten!J1848)</f>
        <v/>
      </c>
      <c r="K1847" s="37" t="str">
        <f>IF(Kundendaten!C1848="","",IF(J1847&lt;0,-1,IF(J1847&gt;Einstellungen!$C$11,0,IF(J1847&lt;=Einstellungen!$D$15,5,IF(J1847&lt;=Einstellungen!$D$16,4,IF(J1847&lt;=Einstellungen!$D$17,3,IF(J1847&lt;=Einstellungen!$D$18,2,1)))))))</f>
        <v/>
      </c>
      <c r="L1847" s="37" t="str">
        <f>IF(Kundendaten!C1848="","",IF(J1847&lt;0,-1,IF(J1847&gt;Einstellungen!$C$11,0,IF(Kundendaten!K1848&gt;=Einstellungen!$C$24,5,IF(Kundendaten!K1848&gt;=Einstellungen!$C$25,4,IF(Kundendaten!K1848&gt;=Einstellungen!$C$26,3,IF(Kundendaten!K1848&gt;=Einstellungen!$C$27,2,1)))))))</f>
        <v/>
      </c>
      <c r="M1847" s="37" t="str">
        <f>IF(Kundendaten!C1848="","",IF(J1847&lt;0,-1,IF(J1847&gt;Einstellungen!$C$11,0,IF(Kundendaten!L1848&gt;=Einstellungen!$C$32,5,IF(Kundendaten!L1848&gt;=Einstellungen!$C$33,4,IF(Kundendaten!L1848&gt;=Einstellungen!$C$34,3,IF(Kundendaten!L1848&gt;=Einstellungen!$C$35,2,1)))))))</f>
        <v/>
      </c>
      <c r="N1847" s="37" t="str">
        <f>IF(Kundendaten!C1848="","",IF(K1847=-1,"",IF(K1847=0,0,IF(SUM(Einstellungen!$G$15,Einstellungen!$G$24,Einstellungen!$G$32)&lt;&gt;100,"—",ROUND((K1847*Einstellungen!$G$15+L1847*Einstellungen!$G$24+M1847*Einstellungen!$G$32)/100,1)))))</f>
        <v/>
      </c>
      <c r="O1847" s="37" t="str">
        <f>IF(Kundendaten!C1848="","",IF(K1847=-1,"⚠ Datenfehler",IF(K1847=0,"Inaktiv",IF(SUM(Einstellungen!$G$15,Einstellungen!$G$24,Einstellungen!$G$32)&lt;&gt;100,"—",IF(N1847&gt;=4,"Champion",IF(N1847&gt;=3,"Entwicklung",IF(N1847&gt;=2,"Gefährdet","Abwanderung")))))))</f>
        <v/>
      </c>
    </row>
    <row r="1848" spans="2:15" ht="14.25" customHeight="1" x14ac:dyDescent="0.35">
      <c r="B1848" s="37" t="str">
        <f>IF(Kundendaten!C1849="","",Kundendaten!B1849)</f>
        <v/>
      </c>
      <c r="C1848" s="38" t="str">
        <f>IF(Kundendaten!C1849="","",IF(Kundendaten!C1849="","",Kundendaten!C1849))</f>
        <v/>
      </c>
      <c r="D1848" s="38" t="str">
        <f>IF(Kundendaten!C1849="","",IF(Kundendaten!D1849="","",Kundendaten!D1849))</f>
        <v/>
      </c>
      <c r="E1848" s="38" t="str">
        <f>IF(Kundendaten!C1849="","",IF(Kundendaten!E1849="","",Kundendaten!E1849))</f>
        <v/>
      </c>
      <c r="F1848" s="38" t="str">
        <f>IF(Kundendaten!C1849="","",IF(Kundendaten!F1849="","",Kundendaten!F1849))</f>
        <v/>
      </c>
      <c r="G1848" s="37" t="str">
        <f>IF(Kundendaten!C1849="","",IF(Kundendaten!G1849="","",Kundendaten!G1849))</f>
        <v/>
      </c>
      <c r="H1848" s="38" t="str">
        <f>IF(Kundendaten!C1849="","",IF(Kundendaten!H1849="","",Kundendaten!H1849))</f>
        <v/>
      </c>
      <c r="I1848" s="37" t="str">
        <f>IF(Kundendaten!C1849="","",IF(Kundendaten!I1849="","",IF(OR(UPPER(Kundendaten!I1849)="D",UPPER(Kundendaten!I1849)="DE",UPPER(Kundendaten!I1849)="DEU",UPPER(Kundendaten!I1849)="DEUTSCHLAND",UPPER(Kundendaten!I1849)="GERMANY",UPPER(Kundendaten!I1849)="GER"),"",IFERROR(UPPER(VLOOKUP(UPPER(Kundendaten!I1849),Laendercodes!$A:$B,2,FALSE())),UPPER(Kundendaten!I1849)))))</f>
        <v/>
      </c>
      <c r="J1848" s="59" t="str">
        <f>IF(Kundendaten!C1849="","",Einstellungen!$C$9-Kundendaten!J1849)</f>
        <v/>
      </c>
      <c r="K1848" s="37" t="str">
        <f>IF(Kundendaten!C1849="","",IF(J1848&lt;0,-1,IF(J1848&gt;Einstellungen!$C$11,0,IF(J1848&lt;=Einstellungen!$D$15,5,IF(J1848&lt;=Einstellungen!$D$16,4,IF(J1848&lt;=Einstellungen!$D$17,3,IF(J1848&lt;=Einstellungen!$D$18,2,1)))))))</f>
        <v/>
      </c>
      <c r="L1848" s="37" t="str">
        <f>IF(Kundendaten!C1849="","",IF(J1848&lt;0,-1,IF(J1848&gt;Einstellungen!$C$11,0,IF(Kundendaten!K1849&gt;=Einstellungen!$C$24,5,IF(Kundendaten!K1849&gt;=Einstellungen!$C$25,4,IF(Kundendaten!K1849&gt;=Einstellungen!$C$26,3,IF(Kundendaten!K1849&gt;=Einstellungen!$C$27,2,1)))))))</f>
        <v/>
      </c>
      <c r="M1848" s="37" t="str">
        <f>IF(Kundendaten!C1849="","",IF(J1848&lt;0,-1,IF(J1848&gt;Einstellungen!$C$11,0,IF(Kundendaten!L1849&gt;=Einstellungen!$C$32,5,IF(Kundendaten!L1849&gt;=Einstellungen!$C$33,4,IF(Kundendaten!L1849&gt;=Einstellungen!$C$34,3,IF(Kundendaten!L1849&gt;=Einstellungen!$C$35,2,1)))))))</f>
        <v/>
      </c>
      <c r="N1848" s="37" t="str">
        <f>IF(Kundendaten!C1849="","",IF(K1848=-1,"",IF(K1848=0,0,IF(SUM(Einstellungen!$G$15,Einstellungen!$G$24,Einstellungen!$G$32)&lt;&gt;100,"—",ROUND((K1848*Einstellungen!$G$15+L1848*Einstellungen!$G$24+M1848*Einstellungen!$G$32)/100,1)))))</f>
        <v/>
      </c>
      <c r="O1848" s="37" t="str">
        <f>IF(Kundendaten!C1849="","",IF(K1848=-1,"⚠ Datenfehler",IF(K1848=0,"Inaktiv",IF(SUM(Einstellungen!$G$15,Einstellungen!$G$24,Einstellungen!$G$32)&lt;&gt;100,"—",IF(N1848&gt;=4,"Champion",IF(N1848&gt;=3,"Entwicklung",IF(N1848&gt;=2,"Gefährdet","Abwanderung")))))))</f>
        <v/>
      </c>
    </row>
    <row r="1849" spans="2:15" ht="14.25" customHeight="1" x14ac:dyDescent="0.35">
      <c r="B1849" s="37" t="str">
        <f>IF(Kundendaten!C1850="","",Kundendaten!B1850)</f>
        <v/>
      </c>
      <c r="C1849" s="38" t="str">
        <f>IF(Kundendaten!C1850="","",IF(Kundendaten!C1850="","",Kundendaten!C1850))</f>
        <v/>
      </c>
      <c r="D1849" s="38" t="str">
        <f>IF(Kundendaten!C1850="","",IF(Kundendaten!D1850="","",Kundendaten!D1850))</f>
        <v/>
      </c>
      <c r="E1849" s="38" t="str">
        <f>IF(Kundendaten!C1850="","",IF(Kundendaten!E1850="","",Kundendaten!E1850))</f>
        <v/>
      </c>
      <c r="F1849" s="38" t="str">
        <f>IF(Kundendaten!C1850="","",IF(Kundendaten!F1850="","",Kundendaten!F1850))</f>
        <v/>
      </c>
      <c r="G1849" s="37" t="str">
        <f>IF(Kundendaten!C1850="","",IF(Kundendaten!G1850="","",Kundendaten!G1850))</f>
        <v/>
      </c>
      <c r="H1849" s="38" t="str">
        <f>IF(Kundendaten!C1850="","",IF(Kundendaten!H1850="","",Kundendaten!H1850))</f>
        <v/>
      </c>
      <c r="I1849" s="37" t="str">
        <f>IF(Kundendaten!C1850="","",IF(Kundendaten!I1850="","",IF(OR(UPPER(Kundendaten!I1850)="D",UPPER(Kundendaten!I1850)="DE",UPPER(Kundendaten!I1850)="DEU",UPPER(Kundendaten!I1850)="DEUTSCHLAND",UPPER(Kundendaten!I1850)="GERMANY",UPPER(Kundendaten!I1850)="GER"),"",IFERROR(UPPER(VLOOKUP(UPPER(Kundendaten!I1850),Laendercodes!$A:$B,2,FALSE())),UPPER(Kundendaten!I1850)))))</f>
        <v/>
      </c>
      <c r="J1849" s="59" t="str">
        <f>IF(Kundendaten!C1850="","",Einstellungen!$C$9-Kundendaten!J1850)</f>
        <v/>
      </c>
      <c r="K1849" s="37" t="str">
        <f>IF(Kundendaten!C1850="","",IF(J1849&lt;0,-1,IF(J1849&gt;Einstellungen!$C$11,0,IF(J1849&lt;=Einstellungen!$D$15,5,IF(J1849&lt;=Einstellungen!$D$16,4,IF(J1849&lt;=Einstellungen!$D$17,3,IF(J1849&lt;=Einstellungen!$D$18,2,1)))))))</f>
        <v/>
      </c>
      <c r="L1849" s="37" t="str">
        <f>IF(Kundendaten!C1850="","",IF(J1849&lt;0,-1,IF(J1849&gt;Einstellungen!$C$11,0,IF(Kundendaten!K1850&gt;=Einstellungen!$C$24,5,IF(Kundendaten!K1850&gt;=Einstellungen!$C$25,4,IF(Kundendaten!K1850&gt;=Einstellungen!$C$26,3,IF(Kundendaten!K1850&gt;=Einstellungen!$C$27,2,1)))))))</f>
        <v/>
      </c>
      <c r="M1849" s="37" t="str">
        <f>IF(Kundendaten!C1850="","",IF(J1849&lt;0,-1,IF(J1849&gt;Einstellungen!$C$11,0,IF(Kundendaten!L1850&gt;=Einstellungen!$C$32,5,IF(Kundendaten!L1850&gt;=Einstellungen!$C$33,4,IF(Kundendaten!L1850&gt;=Einstellungen!$C$34,3,IF(Kundendaten!L1850&gt;=Einstellungen!$C$35,2,1)))))))</f>
        <v/>
      </c>
      <c r="N1849" s="37" t="str">
        <f>IF(Kundendaten!C1850="","",IF(K1849=-1,"",IF(K1849=0,0,IF(SUM(Einstellungen!$G$15,Einstellungen!$G$24,Einstellungen!$G$32)&lt;&gt;100,"—",ROUND((K1849*Einstellungen!$G$15+L1849*Einstellungen!$G$24+M1849*Einstellungen!$G$32)/100,1)))))</f>
        <v/>
      </c>
      <c r="O1849" s="37" t="str">
        <f>IF(Kundendaten!C1850="","",IF(K1849=-1,"⚠ Datenfehler",IF(K1849=0,"Inaktiv",IF(SUM(Einstellungen!$G$15,Einstellungen!$G$24,Einstellungen!$G$32)&lt;&gt;100,"—",IF(N1849&gt;=4,"Champion",IF(N1849&gt;=3,"Entwicklung",IF(N1849&gt;=2,"Gefährdet","Abwanderung")))))))</f>
        <v/>
      </c>
    </row>
    <row r="1850" spans="2:15" ht="14.25" customHeight="1" x14ac:dyDescent="0.35">
      <c r="B1850" s="37" t="str">
        <f>IF(Kundendaten!C1851="","",Kundendaten!B1851)</f>
        <v/>
      </c>
      <c r="C1850" s="38" t="str">
        <f>IF(Kundendaten!C1851="","",IF(Kundendaten!C1851="","",Kundendaten!C1851))</f>
        <v/>
      </c>
      <c r="D1850" s="38" t="str">
        <f>IF(Kundendaten!C1851="","",IF(Kundendaten!D1851="","",Kundendaten!D1851))</f>
        <v/>
      </c>
      <c r="E1850" s="38" t="str">
        <f>IF(Kundendaten!C1851="","",IF(Kundendaten!E1851="","",Kundendaten!E1851))</f>
        <v/>
      </c>
      <c r="F1850" s="38" t="str">
        <f>IF(Kundendaten!C1851="","",IF(Kundendaten!F1851="","",Kundendaten!F1851))</f>
        <v/>
      </c>
      <c r="G1850" s="37" t="str">
        <f>IF(Kundendaten!C1851="","",IF(Kundendaten!G1851="","",Kundendaten!G1851))</f>
        <v/>
      </c>
      <c r="H1850" s="38" t="str">
        <f>IF(Kundendaten!C1851="","",IF(Kundendaten!H1851="","",Kundendaten!H1851))</f>
        <v/>
      </c>
      <c r="I1850" s="37" t="str">
        <f>IF(Kundendaten!C1851="","",IF(Kundendaten!I1851="","",IF(OR(UPPER(Kundendaten!I1851)="D",UPPER(Kundendaten!I1851)="DE",UPPER(Kundendaten!I1851)="DEU",UPPER(Kundendaten!I1851)="DEUTSCHLAND",UPPER(Kundendaten!I1851)="GERMANY",UPPER(Kundendaten!I1851)="GER"),"",IFERROR(UPPER(VLOOKUP(UPPER(Kundendaten!I1851),Laendercodes!$A:$B,2,FALSE())),UPPER(Kundendaten!I1851)))))</f>
        <v/>
      </c>
      <c r="J1850" s="59" t="str">
        <f>IF(Kundendaten!C1851="","",Einstellungen!$C$9-Kundendaten!J1851)</f>
        <v/>
      </c>
      <c r="K1850" s="37" t="str">
        <f>IF(Kundendaten!C1851="","",IF(J1850&lt;0,-1,IF(J1850&gt;Einstellungen!$C$11,0,IF(J1850&lt;=Einstellungen!$D$15,5,IF(J1850&lt;=Einstellungen!$D$16,4,IF(J1850&lt;=Einstellungen!$D$17,3,IF(J1850&lt;=Einstellungen!$D$18,2,1)))))))</f>
        <v/>
      </c>
      <c r="L1850" s="37" t="str">
        <f>IF(Kundendaten!C1851="","",IF(J1850&lt;0,-1,IF(J1850&gt;Einstellungen!$C$11,0,IF(Kundendaten!K1851&gt;=Einstellungen!$C$24,5,IF(Kundendaten!K1851&gt;=Einstellungen!$C$25,4,IF(Kundendaten!K1851&gt;=Einstellungen!$C$26,3,IF(Kundendaten!K1851&gt;=Einstellungen!$C$27,2,1)))))))</f>
        <v/>
      </c>
      <c r="M1850" s="37" t="str">
        <f>IF(Kundendaten!C1851="","",IF(J1850&lt;0,-1,IF(J1850&gt;Einstellungen!$C$11,0,IF(Kundendaten!L1851&gt;=Einstellungen!$C$32,5,IF(Kundendaten!L1851&gt;=Einstellungen!$C$33,4,IF(Kundendaten!L1851&gt;=Einstellungen!$C$34,3,IF(Kundendaten!L1851&gt;=Einstellungen!$C$35,2,1)))))))</f>
        <v/>
      </c>
      <c r="N1850" s="37" t="str">
        <f>IF(Kundendaten!C1851="","",IF(K1850=-1,"",IF(K1850=0,0,IF(SUM(Einstellungen!$G$15,Einstellungen!$G$24,Einstellungen!$G$32)&lt;&gt;100,"—",ROUND((K1850*Einstellungen!$G$15+L1850*Einstellungen!$G$24+M1850*Einstellungen!$G$32)/100,1)))))</f>
        <v/>
      </c>
      <c r="O1850" s="37" t="str">
        <f>IF(Kundendaten!C1851="","",IF(K1850=-1,"⚠ Datenfehler",IF(K1850=0,"Inaktiv",IF(SUM(Einstellungen!$G$15,Einstellungen!$G$24,Einstellungen!$G$32)&lt;&gt;100,"—",IF(N1850&gt;=4,"Champion",IF(N1850&gt;=3,"Entwicklung",IF(N1850&gt;=2,"Gefährdet","Abwanderung")))))))</f>
        <v/>
      </c>
    </row>
    <row r="1851" spans="2:15" ht="14.25" customHeight="1" x14ac:dyDescent="0.35">
      <c r="B1851" s="37" t="str">
        <f>IF(Kundendaten!C1852="","",Kundendaten!B1852)</f>
        <v/>
      </c>
      <c r="C1851" s="38" t="str">
        <f>IF(Kundendaten!C1852="","",IF(Kundendaten!C1852="","",Kundendaten!C1852))</f>
        <v/>
      </c>
      <c r="D1851" s="38" t="str">
        <f>IF(Kundendaten!C1852="","",IF(Kundendaten!D1852="","",Kundendaten!D1852))</f>
        <v/>
      </c>
      <c r="E1851" s="38" t="str">
        <f>IF(Kundendaten!C1852="","",IF(Kundendaten!E1852="","",Kundendaten!E1852))</f>
        <v/>
      </c>
      <c r="F1851" s="38" t="str">
        <f>IF(Kundendaten!C1852="","",IF(Kundendaten!F1852="","",Kundendaten!F1852))</f>
        <v/>
      </c>
      <c r="G1851" s="37" t="str">
        <f>IF(Kundendaten!C1852="","",IF(Kundendaten!G1852="","",Kundendaten!G1852))</f>
        <v/>
      </c>
      <c r="H1851" s="38" t="str">
        <f>IF(Kundendaten!C1852="","",IF(Kundendaten!H1852="","",Kundendaten!H1852))</f>
        <v/>
      </c>
      <c r="I1851" s="37" t="str">
        <f>IF(Kundendaten!C1852="","",IF(Kundendaten!I1852="","",IF(OR(UPPER(Kundendaten!I1852)="D",UPPER(Kundendaten!I1852)="DE",UPPER(Kundendaten!I1852)="DEU",UPPER(Kundendaten!I1852)="DEUTSCHLAND",UPPER(Kundendaten!I1852)="GERMANY",UPPER(Kundendaten!I1852)="GER"),"",IFERROR(UPPER(VLOOKUP(UPPER(Kundendaten!I1852),Laendercodes!$A:$B,2,FALSE())),UPPER(Kundendaten!I1852)))))</f>
        <v/>
      </c>
      <c r="J1851" s="59" t="str">
        <f>IF(Kundendaten!C1852="","",Einstellungen!$C$9-Kundendaten!J1852)</f>
        <v/>
      </c>
      <c r="K1851" s="37" t="str">
        <f>IF(Kundendaten!C1852="","",IF(J1851&lt;0,-1,IF(J1851&gt;Einstellungen!$C$11,0,IF(J1851&lt;=Einstellungen!$D$15,5,IF(J1851&lt;=Einstellungen!$D$16,4,IF(J1851&lt;=Einstellungen!$D$17,3,IF(J1851&lt;=Einstellungen!$D$18,2,1)))))))</f>
        <v/>
      </c>
      <c r="L1851" s="37" t="str">
        <f>IF(Kundendaten!C1852="","",IF(J1851&lt;0,-1,IF(J1851&gt;Einstellungen!$C$11,0,IF(Kundendaten!K1852&gt;=Einstellungen!$C$24,5,IF(Kundendaten!K1852&gt;=Einstellungen!$C$25,4,IF(Kundendaten!K1852&gt;=Einstellungen!$C$26,3,IF(Kundendaten!K1852&gt;=Einstellungen!$C$27,2,1)))))))</f>
        <v/>
      </c>
      <c r="M1851" s="37" t="str">
        <f>IF(Kundendaten!C1852="","",IF(J1851&lt;0,-1,IF(J1851&gt;Einstellungen!$C$11,0,IF(Kundendaten!L1852&gt;=Einstellungen!$C$32,5,IF(Kundendaten!L1852&gt;=Einstellungen!$C$33,4,IF(Kundendaten!L1852&gt;=Einstellungen!$C$34,3,IF(Kundendaten!L1852&gt;=Einstellungen!$C$35,2,1)))))))</f>
        <v/>
      </c>
      <c r="N1851" s="37" t="str">
        <f>IF(Kundendaten!C1852="","",IF(K1851=-1,"",IF(K1851=0,0,IF(SUM(Einstellungen!$G$15,Einstellungen!$G$24,Einstellungen!$G$32)&lt;&gt;100,"—",ROUND((K1851*Einstellungen!$G$15+L1851*Einstellungen!$G$24+M1851*Einstellungen!$G$32)/100,1)))))</f>
        <v/>
      </c>
      <c r="O1851" s="37" t="str">
        <f>IF(Kundendaten!C1852="","",IF(K1851=-1,"⚠ Datenfehler",IF(K1851=0,"Inaktiv",IF(SUM(Einstellungen!$G$15,Einstellungen!$G$24,Einstellungen!$G$32)&lt;&gt;100,"—",IF(N1851&gt;=4,"Champion",IF(N1851&gt;=3,"Entwicklung",IF(N1851&gt;=2,"Gefährdet","Abwanderung")))))))</f>
        <v/>
      </c>
    </row>
    <row r="1852" spans="2:15" ht="14.25" customHeight="1" x14ac:dyDescent="0.35">
      <c r="B1852" s="37" t="str">
        <f>IF(Kundendaten!C1853="","",Kundendaten!B1853)</f>
        <v/>
      </c>
      <c r="C1852" s="38" t="str">
        <f>IF(Kundendaten!C1853="","",IF(Kundendaten!C1853="","",Kundendaten!C1853))</f>
        <v/>
      </c>
      <c r="D1852" s="38" t="str">
        <f>IF(Kundendaten!C1853="","",IF(Kundendaten!D1853="","",Kundendaten!D1853))</f>
        <v/>
      </c>
      <c r="E1852" s="38" t="str">
        <f>IF(Kundendaten!C1853="","",IF(Kundendaten!E1853="","",Kundendaten!E1853))</f>
        <v/>
      </c>
      <c r="F1852" s="38" t="str">
        <f>IF(Kundendaten!C1853="","",IF(Kundendaten!F1853="","",Kundendaten!F1853))</f>
        <v/>
      </c>
      <c r="G1852" s="37" t="str">
        <f>IF(Kundendaten!C1853="","",IF(Kundendaten!G1853="","",Kundendaten!G1853))</f>
        <v/>
      </c>
      <c r="H1852" s="38" t="str">
        <f>IF(Kundendaten!C1853="","",IF(Kundendaten!H1853="","",Kundendaten!H1853))</f>
        <v/>
      </c>
      <c r="I1852" s="37" t="str">
        <f>IF(Kundendaten!C1853="","",IF(Kundendaten!I1853="","",IF(OR(UPPER(Kundendaten!I1853)="D",UPPER(Kundendaten!I1853)="DE",UPPER(Kundendaten!I1853)="DEU",UPPER(Kundendaten!I1853)="DEUTSCHLAND",UPPER(Kundendaten!I1853)="GERMANY",UPPER(Kundendaten!I1853)="GER"),"",IFERROR(UPPER(VLOOKUP(UPPER(Kundendaten!I1853),Laendercodes!$A:$B,2,FALSE())),UPPER(Kundendaten!I1853)))))</f>
        <v/>
      </c>
      <c r="J1852" s="59" t="str">
        <f>IF(Kundendaten!C1853="","",Einstellungen!$C$9-Kundendaten!J1853)</f>
        <v/>
      </c>
      <c r="K1852" s="37" t="str">
        <f>IF(Kundendaten!C1853="","",IF(J1852&lt;0,-1,IF(J1852&gt;Einstellungen!$C$11,0,IF(J1852&lt;=Einstellungen!$D$15,5,IF(J1852&lt;=Einstellungen!$D$16,4,IF(J1852&lt;=Einstellungen!$D$17,3,IF(J1852&lt;=Einstellungen!$D$18,2,1)))))))</f>
        <v/>
      </c>
      <c r="L1852" s="37" t="str">
        <f>IF(Kundendaten!C1853="","",IF(J1852&lt;0,-1,IF(J1852&gt;Einstellungen!$C$11,0,IF(Kundendaten!K1853&gt;=Einstellungen!$C$24,5,IF(Kundendaten!K1853&gt;=Einstellungen!$C$25,4,IF(Kundendaten!K1853&gt;=Einstellungen!$C$26,3,IF(Kundendaten!K1853&gt;=Einstellungen!$C$27,2,1)))))))</f>
        <v/>
      </c>
      <c r="M1852" s="37" t="str">
        <f>IF(Kundendaten!C1853="","",IF(J1852&lt;0,-1,IF(J1852&gt;Einstellungen!$C$11,0,IF(Kundendaten!L1853&gt;=Einstellungen!$C$32,5,IF(Kundendaten!L1853&gt;=Einstellungen!$C$33,4,IF(Kundendaten!L1853&gt;=Einstellungen!$C$34,3,IF(Kundendaten!L1853&gt;=Einstellungen!$C$35,2,1)))))))</f>
        <v/>
      </c>
      <c r="N1852" s="37" t="str">
        <f>IF(Kundendaten!C1853="","",IF(K1852=-1,"",IF(K1852=0,0,IF(SUM(Einstellungen!$G$15,Einstellungen!$G$24,Einstellungen!$G$32)&lt;&gt;100,"—",ROUND((K1852*Einstellungen!$G$15+L1852*Einstellungen!$G$24+M1852*Einstellungen!$G$32)/100,1)))))</f>
        <v/>
      </c>
      <c r="O1852" s="37" t="str">
        <f>IF(Kundendaten!C1853="","",IF(K1852=-1,"⚠ Datenfehler",IF(K1852=0,"Inaktiv",IF(SUM(Einstellungen!$G$15,Einstellungen!$G$24,Einstellungen!$G$32)&lt;&gt;100,"—",IF(N1852&gt;=4,"Champion",IF(N1852&gt;=3,"Entwicklung",IF(N1852&gt;=2,"Gefährdet","Abwanderung")))))))</f>
        <v/>
      </c>
    </row>
    <row r="1853" spans="2:15" ht="14.25" customHeight="1" x14ac:dyDescent="0.35">
      <c r="B1853" s="37" t="str">
        <f>IF(Kundendaten!C1854="","",Kundendaten!B1854)</f>
        <v/>
      </c>
      <c r="C1853" s="38" t="str">
        <f>IF(Kundendaten!C1854="","",IF(Kundendaten!C1854="","",Kundendaten!C1854))</f>
        <v/>
      </c>
      <c r="D1853" s="38" t="str">
        <f>IF(Kundendaten!C1854="","",IF(Kundendaten!D1854="","",Kundendaten!D1854))</f>
        <v/>
      </c>
      <c r="E1853" s="38" t="str">
        <f>IF(Kundendaten!C1854="","",IF(Kundendaten!E1854="","",Kundendaten!E1854))</f>
        <v/>
      </c>
      <c r="F1853" s="38" t="str">
        <f>IF(Kundendaten!C1854="","",IF(Kundendaten!F1854="","",Kundendaten!F1854))</f>
        <v/>
      </c>
      <c r="G1853" s="37" t="str">
        <f>IF(Kundendaten!C1854="","",IF(Kundendaten!G1854="","",Kundendaten!G1854))</f>
        <v/>
      </c>
      <c r="H1853" s="38" t="str">
        <f>IF(Kundendaten!C1854="","",IF(Kundendaten!H1854="","",Kundendaten!H1854))</f>
        <v/>
      </c>
      <c r="I1853" s="37" t="str">
        <f>IF(Kundendaten!C1854="","",IF(Kundendaten!I1854="","",IF(OR(UPPER(Kundendaten!I1854)="D",UPPER(Kundendaten!I1854)="DE",UPPER(Kundendaten!I1854)="DEU",UPPER(Kundendaten!I1854)="DEUTSCHLAND",UPPER(Kundendaten!I1854)="GERMANY",UPPER(Kundendaten!I1854)="GER"),"",IFERROR(UPPER(VLOOKUP(UPPER(Kundendaten!I1854),Laendercodes!$A:$B,2,FALSE())),UPPER(Kundendaten!I1854)))))</f>
        <v/>
      </c>
      <c r="J1853" s="59" t="str">
        <f>IF(Kundendaten!C1854="","",Einstellungen!$C$9-Kundendaten!J1854)</f>
        <v/>
      </c>
      <c r="K1853" s="37" t="str">
        <f>IF(Kundendaten!C1854="","",IF(J1853&lt;0,-1,IF(J1853&gt;Einstellungen!$C$11,0,IF(J1853&lt;=Einstellungen!$D$15,5,IF(J1853&lt;=Einstellungen!$D$16,4,IF(J1853&lt;=Einstellungen!$D$17,3,IF(J1853&lt;=Einstellungen!$D$18,2,1)))))))</f>
        <v/>
      </c>
      <c r="L1853" s="37" t="str">
        <f>IF(Kundendaten!C1854="","",IF(J1853&lt;0,-1,IF(J1853&gt;Einstellungen!$C$11,0,IF(Kundendaten!K1854&gt;=Einstellungen!$C$24,5,IF(Kundendaten!K1854&gt;=Einstellungen!$C$25,4,IF(Kundendaten!K1854&gt;=Einstellungen!$C$26,3,IF(Kundendaten!K1854&gt;=Einstellungen!$C$27,2,1)))))))</f>
        <v/>
      </c>
      <c r="M1853" s="37" t="str">
        <f>IF(Kundendaten!C1854="","",IF(J1853&lt;0,-1,IF(J1853&gt;Einstellungen!$C$11,0,IF(Kundendaten!L1854&gt;=Einstellungen!$C$32,5,IF(Kundendaten!L1854&gt;=Einstellungen!$C$33,4,IF(Kundendaten!L1854&gt;=Einstellungen!$C$34,3,IF(Kundendaten!L1854&gt;=Einstellungen!$C$35,2,1)))))))</f>
        <v/>
      </c>
      <c r="N1853" s="37" t="str">
        <f>IF(Kundendaten!C1854="","",IF(K1853=-1,"",IF(K1853=0,0,IF(SUM(Einstellungen!$G$15,Einstellungen!$G$24,Einstellungen!$G$32)&lt;&gt;100,"—",ROUND((K1853*Einstellungen!$G$15+L1853*Einstellungen!$G$24+M1853*Einstellungen!$G$32)/100,1)))))</f>
        <v/>
      </c>
      <c r="O1853" s="37" t="str">
        <f>IF(Kundendaten!C1854="","",IF(K1853=-1,"⚠ Datenfehler",IF(K1853=0,"Inaktiv",IF(SUM(Einstellungen!$G$15,Einstellungen!$G$24,Einstellungen!$G$32)&lt;&gt;100,"—",IF(N1853&gt;=4,"Champion",IF(N1853&gt;=3,"Entwicklung",IF(N1853&gt;=2,"Gefährdet","Abwanderung")))))))</f>
        <v/>
      </c>
    </row>
    <row r="1854" spans="2:15" ht="14.25" customHeight="1" x14ac:dyDescent="0.35">
      <c r="B1854" s="37" t="str">
        <f>IF(Kundendaten!C1855="","",Kundendaten!B1855)</f>
        <v/>
      </c>
      <c r="C1854" s="38" t="str">
        <f>IF(Kundendaten!C1855="","",IF(Kundendaten!C1855="","",Kundendaten!C1855))</f>
        <v/>
      </c>
      <c r="D1854" s="38" t="str">
        <f>IF(Kundendaten!C1855="","",IF(Kundendaten!D1855="","",Kundendaten!D1855))</f>
        <v/>
      </c>
      <c r="E1854" s="38" t="str">
        <f>IF(Kundendaten!C1855="","",IF(Kundendaten!E1855="","",Kundendaten!E1855))</f>
        <v/>
      </c>
      <c r="F1854" s="38" t="str">
        <f>IF(Kundendaten!C1855="","",IF(Kundendaten!F1855="","",Kundendaten!F1855))</f>
        <v/>
      </c>
      <c r="G1854" s="37" t="str">
        <f>IF(Kundendaten!C1855="","",IF(Kundendaten!G1855="","",Kundendaten!G1855))</f>
        <v/>
      </c>
      <c r="H1854" s="38" t="str">
        <f>IF(Kundendaten!C1855="","",IF(Kundendaten!H1855="","",Kundendaten!H1855))</f>
        <v/>
      </c>
      <c r="I1854" s="37" t="str">
        <f>IF(Kundendaten!C1855="","",IF(Kundendaten!I1855="","",IF(OR(UPPER(Kundendaten!I1855)="D",UPPER(Kundendaten!I1855)="DE",UPPER(Kundendaten!I1855)="DEU",UPPER(Kundendaten!I1855)="DEUTSCHLAND",UPPER(Kundendaten!I1855)="GERMANY",UPPER(Kundendaten!I1855)="GER"),"",IFERROR(UPPER(VLOOKUP(UPPER(Kundendaten!I1855),Laendercodes!$A:$B,2,FALSE())),UPPER(Kundendaten!I1855)))))</f>
        <v/>
      </c>
      <c r="J1854" s="59" t="str">
        <f>IF(Kundendaten!C1855="","",Einstellungen!$C$9-Kundendaten!J1855)</f>
        <v/>
      </c>
      <c r="K1854" s="37" t="str">
        <f>IF(Kundendaten!C1855="","",IF(J1854&lt;0,-1,IF(J1854&gt;Einstellungen!$C$11,0,IF(J1854&lt;=Einstellungen!$D$15,5,IF(J1854&lt;=Einstellungen!$D$16,4,IF(J1854&lt;=Einstellungen!$D$17,3,IF(J1854&lt;=Einstellungen!$D$18,2,1)))))))</f>
        <v/>
      </c>
      <c r="L1854" s="37" t="str">
        <f>IF(Kundendaten!C1855="","",IF(J1854&lt;0,-1,IF(J1854&gt;Einstellungen!$C$11,0,IF(Kundendaten!K1855&gt;=Einstellungen!$C$24,5,IF(Kundendaten!K1855&gt;=Einstellungen!$C$25,4,IF(Kundendaten!K1855&gt;=Einstellungen!$C$26,3,IF(Kundendaten!K1855&gt;=Einstellungen!$C$27,2,1)))))))</f>
        <v/>
      </c>
      <c r="M1854" s="37" t="str">
        <f>IF(Kundendaten!C1855="","",IF(J1854&lt;0,-1,IF(J1854&gt;Einstellungen!$C$11,0,IF(Kundendaten!L1855&gt;=Einstellungen!$C$32,5,IF(Kundendaten!L1855&gt;=Einstellungen!$C$33,4,IF(Kundendaten!L1855&gt;=Einstellungen!$C$34,3,IF(Kundendaten!L1855&gt;=Einstellungen!$C$35,2,1)))))))</f>
        <v/>
      </c>
      <c r="N1854" s="37" t="str">
        <f>IF(Kundendaten!C1855="","",IF(K1854=-1,"",IF(K1854=0,0,IF(SUM(Einstellungen!$G$15,Einstellungen!$G$24,Einstellungen!$G$32)&lt;&gt;100,"—",ROUND((K1854*Einstellungen!$G$15+L1854*Einstellungen!$G$24+M1854*Einstellungen!$G$32)/100,1)))))</f>
        <v/>
      </c>
      <c r="O1854" s="37" t="str">
        <f>IF(Kundendaten!C1855="","",IF(K1854=-1,"⚠ Datenfehler",IF(K1854=0,"Inaktiv",IF(SUM(Einstellungen!$G$15,Einstellungen!$G$24,Einstellungen!$G$32)&lt;&gt;100,"—",IF(N1854&gt;=4,"Champion",IF(N1854&gt;=3,"Entwicklung",IF(N1854&gt;=2,"Gefährdet","Abwanderung")))))))</f>
        <v/>
      </c>
    </row>
    <row r="1855" spans="2:15" ht="14.25" customHeight="1" x14ac:dyDescent="0.35">
      <c r="B1855" s="37" t="str">
        <f>IF(Kundendaten!C1856="","",Kundendaten!B1856)</f>
        <v/>
      </c>
      <c r="C1855" s="38" t="str">
        <f>IF(Kundendaten!C1856="","",IF(Kundendaten!C1856="","",Kundendaten!C1856))</f>
        <v/>
      </c>
      <c r="D1855" s="38" t="str">
        <f>IF(Kundendaten!C1856="","",IF(Kundendaten!D1856="","",Kundendaten!D1856))</f>
        <v/>
      </c>
      <c r="E1855" s="38" t="str">
        <f>IF(Kundendaten!C1856="","",IF(Kundendaten!E1856="","",Kundendaten!E1856))</f>
        <v/>
      </c>
      <c r="F1855" s="38" t="str">
        <f>IF(Kundendaten!C1856="","",IF(Kundendaten!F1856="","",Kundendaten!F1856))</f>
        <v/>
      </c>
      <c r="G1855" s="37" t="str">
        <f>IF(Kundendaten!C1856="","",IF(Kundendaten!G1856="","",Kundendaten!G1856))</f>
        <v/>
      </c>
      <c r="H1855" s="38" t="str">
        <f>IF(Kundendaten!C1856="","",IF(Kundendaten!H1856="","",Kundendaten!H1856))</f>
        <v/>
      </c>
      <c r="I1855" s="37" t="str">
        <f>IF(Kundendaten!C1856="","",IF(Kundendaten!I1856="","",IF(OR(UPPER(Kundendaten!I1856)="D",UPPER(Kundendaten!I1856)="DE",UPPER(Kundendaten!I1856)="DEU",UPPER(Kundendaten!I1856)="DEUTSCHLAND",UPPER(Kundendaten!I1856)="GERMANY",UPPER(Kundendaten!I1856)="GER"),"",IFERROR(UPPER(VLOOKUP(UPPER(Kundendaten!I1856),Laendercodes!$A:$B,2,FALSE())),UPPER(Kundendaten!I1856)))))</f>
        <v/>
      </c>
      <c r="J1855" s="59" t="str">
        <f>IF(Kundendaten!C1856="","",Einstellungen!$C$9-Kundendaten!J1856)</f>
        <v/>
      </c>
      <c r="K1855" s="37" t="str">
        <f>IF(Kundendaten!C1856="","",IF(J1855&lt;0,-1,IF(J1855&gt;Einstellungen!$C$11,0,IF(J1855&lt;=Einstellungen!$D$15,5,IF(J1855&lt;=Einstellungen!$D$16,4,IF(J1855&lt;=Einstellungen!$D$17,3,IF(J1855&lt;=Einstellungen!$D$18,2,1)))))))</f>
        <v/>
      </c>
      <c r="L1855" s="37" t="str">
        <f>IF(Kundendaten!C1856="","",IF(J1855&lt;0,-1,IF(J1855&gt;Einstellungen!$C$11,0,IF(Kundendaten!K1856&gt;=Einstellungen!$C$24,5,IF(Kundendaten!K1856&gt;=Einstellungen!$C$25,4,IF(Kundendaten!K1856&gt;=Einstellungen!$C$26,3,IF(Kundendaten!K1856&gt;=Einstellungen!$C$27,2,1)))))))</f>
        <v/>
      </c>
      <c r="M1855" s="37" t="str">
        <f>IF(Kundendaten!C1856="","",IF(J1855&lt;0,-1,IF(J1855&gt;Einstellungen!$C$11,0,IF(Kundendaten!L1856&gt;=Einstellungen!$C$32,5,IF(Kundendaten!L1856&gt;=Einstellungen!$C$33,4,IF(Kundendaten!L1856&gt;=Einstellungen!$C$34,3,IF(Kundendaten!L1856&gt;=Einstellungen!$C$35,2,1)))))))</f>
        <v/>
      </c>
      <c r="N1855" s="37" t="str">
        <f>IF(Kundendaten!C1856="","",IF(K1855=-1,"",IF(K1855=0,0,IF(SUM(Einstellungen!$G$15,Einstellungen!$G$24,Einstellungen!$G$32)&lt;&gt;100,"—",ROUND((K1855*Einstellungen!$G$15+L1855*Einstellungen!$G$24+M1855*Einstellungen!$G$32)/100,1)))))</f>
        <v/>
      </c>
      <c r="O1855" s="37" t="str">
        <f>IF(Kundendaten!C1856="","",IF(K1855=-1,"⚠ Datenfehler",IF(K1855=0,"Inaktiv",IF(SUM(Einstellungen!$G$15,Einstellungen!$G$24,Einstellungen!$G$32)&lt;&gt;100,"—",IF(N1855&gt;=4,"Champion",IF(N1855&gt;=3,"Entwicklung",IF(N1855&gt;=2,"Gefährdet","Abwanderung")))))))</f>
        <v/>
      </c>
    </row>
    <row r="1856" spans="2:15" ht="14.25" customHeight="1" x14ac:dyDescent="0.35">
      <c r="B1856" s="37" t="str">
        <f>IF(Kundendaten!C1857="","",Kundendaten!B1857)</f>
        <v/>
      </c>
      <c r="C1856" s="38" t="str">
        <f>IF(Kundendaten!C1857="","",IF(Kundendaten!C1857="","",Kundendaten!C1857))</f>
        <v/>
      </c>
      <c r="D1856" s="38" t="str">
        <f>IF(Kundendaten!C1857="","",IF(Kundendaten!D1857="","",Kundendaten!D1857))</f>
        <v/>
      </c>
      <c r="E1856" s="38" t="str">
        <f>IF(Kundendaten!C1857="","",IF(Kundendaten!E1857="","",Kundendaten!E1857))</f>
        <v/>
      </c>
      <c r="F1856" s="38" t="str">
        <f>IF(Kundendaten!C1857="","",IF(Kundendaten!F1857="","",Kundendaten!F1857))</f>
        <v/>
      </c>
      <c r="G1856" s="37" t="str">
        <f>IF(Kundendaten!C1857="","",IF(Kundendaten!G1857="","",Kundendaten!G1857))</f>
        <v/>
      </c>
      <c r="H1856" s="38" t="str">
        <f>IF(Kundendaten!C1857="","",IF(Kundendaten!H1857="","",Kundendaten!H1857))</f>
        <v/>
      </c>
      <c r="I1856" s="37" t="str">
        <f>IF(Kundendaten!C1857="","",IF(Kundendaten!I1857="","",IF(OR(UPPER(Kundendaten!I1857)="D",UPPER(Kundendaten!I1857)="DE",UPPER(Kundendaten!I1857)="DEU",UPPER(Kundendaten!I1857)="DEUTSCHLAND",UPPER(Kundendaten!I1857)="GERMANY",UPPER(Kundendaten!I1857)="GER"),"",IFERROR(UPPER(VLOOKUP(UPPER(Kundendaten!I1857),Laendercodes!$A:$B,2,FALSE())),UPPER(Kundendaten!I1857)))))</f>
        <v/>
      </c>
      <c r="J1856" s="59" t="str">
        <f>IF(Kundendaten!C1857="","",Einstellungen!$C$9-Kundendaten!J1857)</f>
        <v/>
      </c>
      <c r="K1856" s="37" t="str">
        <f>IF(Kundendaten!C1857="","",IF(J1856&lt;0,-1,IF(J1856&gt;Einstellungen!$C$11,0,IF(J1856&lt;=Einstellungen!$D$15,5,IF(J1856&lt;=Einstellungen!$D$16,4,IF(J1856&lt;=Einstellungen!$D$17,3,IF(J1856&lt;=Einstellungen!$D$18,2,1)))))))</f>
        <v/>
      </c>
      <c r="L1856" s="37" t="str">
        <f>IF(Kundendaten!C1857="","",IF(J1856&lt;0,-1,IF(J1856&gt;Einstellungen!$C$11,0,IF(Kundendaten!K1857&gt;=Einstellungen!$C$24,5,IF(Kundendaten!K1857&gt;=Einstellungen!$C$25,4,IF(Kundendaten!K1857&gt;=Einstellungen!$C$26,3,IF(Kundendaten!K1857&gt;=Einstellungen!$C$27,2,1)))))))</f>
        <v/>
      </c>
      <c r="M1856" s="37" t="str">
        <f>IF(Kundendaten!C1857="","",IF(J1856&lt;0,-1,IF(J1856&gt;Einstellungen!$C$11,0,IF(Kundendaten!L1857&gt;=Einstellungen!$C$32,5,IF(Kundendaten!L1857&gt;=Einstellungen!$C$33,4,IF(Kundendaten!L1857&gt;=Einstellungen!$C$34,3,IF(Kundendaten!L1857&gt;=Einstellungen!$C$35,2,1)))))))</f>
        <v/>
      </c>
      <c r="N1856" s="37" t="str">
        <f>IF(Kundendaten!C1857="","",IF(K1856=-1,"",IF(K1856=0,0,IF(SUM(Einstellungen!$G$15,Einstellungen!$G$24,Einstellungen!$G$32)&lt;&gt;100,"—",ROUND((K1856*Einstellungen!$G$15+L1856*Einstellungen!$G$24+M1856*Einstellungen!$G$32)/100,1)))))</f>
        <v/>
      </c>
      <c r="O1856" s="37" t="str">
        <f>IF(Kundendaten!C1857="","",IF(K1856=-1,"⚠ Datenfehler",IF(K1856=0,"Inaktiv",IF(SUM(Einstellungen!$G$15,Einstellungen!$G$24,Einstellungen!$G$32)&lt;&gt;100,"—",IF(N1856&gt;=4,"Champion",IF(N1856&gt;=3,"Entwicklung",IF(N1856&gt;=2,"Gefährdet","Abwanderung")))))))</f>
        <v/>
      </c>
    </row>
    <row r="1857" spans="2:15" ht="14.25" customHeight="1" x14ac:dyDescent="0.35">
      <c r="B1857" s="37" t="str">
        <f>IF(Kundendaten!C1858="","",Kundendaten!B1858)</f>
        <v/>
      </c>
      <c r="C1857" s="38" t="str">
        <f>IF(Kundendaten!C1858="","",IF(Kundendaten!C1858="","",Kundendaten!C1858))</f>
        <v/>
      </c>
      <c r="D1857" s="38" t="str">
        <f>IF(Kundendaten!C1858="","",IF(Kundendaten!D1858="","",Kundendaten!D1858))</f>
        <v/>
      </c>
      <c r="E1857" s="38" t="str">
        <f>IF(Kundendaten!C1858="","",IF(Kundendaten!E1858="","",Kundendaten!E1858))</f>
        <v/>
      </c>
      <c r="F1857" s="38" t="str">
        <f>IF(Kundendaten!C1858="","",IF(Kundendaten!F1858="","",Kundendaten!F1858))</f>
        <v/>
      </c>
      <c r="G1857" s="37" t="str">
        <f>IF(Kundendaten!C1858="","",IF(Kundendaten!G1858="","",Kundendaten!G1858))</f>
        <v/>
      </c>
      <c r="H1857" s="38" t="str">
        <f>IF(Kundendaten!C1858="","",IF(Kundendaten!H1858="","",Kundendaten!H1858))</f>
        <v/>
      </c>
      <c r="I1857" s="37" t="str">
        <f>IF(Kundendaten!C1858="","",IF(Kundendaten!I1858="","",IF(OR(UPPER(Kundendaten!I1858)="D",UPPER(Kundendaten!I1858)="DE",UPPER(Kundendaten!I1858)="DEU",UPPER(Kundendaten!I1858)="DEUTSCHLAND",UPPER(Kundendaten!I1858)="GERMANY",UPPER(Kundendaten!I1858)="GER"),"",IFERROR(UPPER(VLOOKUP(UPPER(Kundendaten!I1858),Laendercodes!$A:$B,2,FALSE())),UPPER(Kundendaten!I1858)))))</f>
        <v/>
      </c>
      <c r="J1857" s="59" t="str">
        <f>IF(Kundendaten!C1858="","",Einstellungen!$C$9-Kundendaten!J1858)</f>
        <v/>
      </c>
      <c r="K1857" s="37" t="str">
        <f>IF(Kundendaten!C1858="","",IF(J1857&lt;0,-1,IF(J1857&gt;Einstellungen!$C$11,0,IF(J1857&lt;=Einstellungen!$D$15,5,IF(J1857&lt;=Einstellungen!$D$16,4,IF(J1857&lt;=Einstellungen!$D$17,3,IF(J1857&lt;=Einstellungen!$D$18,2,1)))))))</f>
        <v/>
      </c>
      <c r="L1857" s="37" t="str">
        <f>IF(Kundendaten!C1858="","",IF(J1857&lt;0,-1,IF(J1857&gt;Einstellungen!$C$11,0,IF(Kundendaten!K1858&gt;=Einstellungen!$C$24,5,IF(Kundendaten!K1858&gt;=Einstellungen!$C$25,4,IF(Kundendaten!K1858&gt;=Einstellungen!$C$26,3,IF(Kundendaten!K1858&gt;=Einstellungen!$C$27,2,1)))))))</f>
        <v/>
      </c>
      <c r="M1857" s="37" t="str">
        <f>IF(Kundendaten!C1858="","",IF(J1857&lt;0,-1,IF(J1857&gt;Einstellungen!$C$11,0,IF(Kundendaten!L1858&gt;=Einstellungen!$C$32,5,IF(Kundendaten!L1858&gt;=Einstellungen!$C$33,4,IF(Kundendaten!L1858&gt;=Einstellungen!$C$34,3,IF(Kundendaten!L1858&gt;=Einstellungen!$C$35,2,1)))))))</f>
        <v/>
      </c>
      <c r="N1857" s="37" t="str">
        <f>IF(Kundendaten!C1858="","",IF(K1857=-1,"",IF(K1857=0,0,IF(SUM(Einstellungen!$G$15,Einstellungen!$G$24,Einstellungen!$G$32)&lt;&gt;100,"—",ROUND((K1857*Einstellungen!$G$15+L1857*Einstellungen!$G$24+M1857*Einstellungen!$G$32)/100,1)))))</f>
        <v/>
      </c>
      <c r="O1857" s="37" t="str">
        <f>IF(Kundendaten!C1858="","",IF(K1857=-1,"⚠ Datenfehler",IF(K1857=0,"Inaktiv",IF(SUM(Einstellungen!$G$15,Einstellungen!$G$24,Einstellungen!$G$32)&lt;&gt;100,"—",IF(N1857&gt;=4,"Champion",IF(N1857&gt;=3,"Entwicklung",IF(N1857&gt;=2,"Gefährdet","Abwanderung")))))))</f>
        <v/>
      </c>
    </row>
    <row r="1858" spans="2:15" ht="14.25" customHeight="1" x14ac:dyDescent="0.35">
      <c r="B1858" s="37" t="str">
        <f>IF(Kundendaten!C1859="","",Kundendaten!B1859)</f>
        <v/>
      </c>
      <c r="C1858" s="38" t="str">
        <f>IF(Kundendaten!C1859="","",IF(Kundendaten!C1859="","",Kundendaten!C1859))</f>
        <v/>
      </c>
      <c r="D1858" s="38" t="str">
        <f>IF(Kundendaten!C1859="","",IF(Kundendaten!D1859="","",Kundendaten!D1859))</f>
        <v/>
      </c>
      <c r="E1858" s="38" t="str">
        <f>IF(Kundendaten!C1859="","",IF(Kundendaten!E1859="","",Kundendaten!E1859))</f>
        <v/>
      </c>
      <c r="F1858" s="38" t="str">
        <f>IF(Kundendaten!C1859="","",IF(Kundendaten!F1859="","",Kundendaten!F1859))</f>
        <v/>
      </c>
      <c r="G1858" s="37" t="str">
        <f>IF(Kundendaten!C1859="","",IF(Kundendaten!G1859="","",Kundendaten!G1859))</f>
        <v/>
      </c>
      <c r="H1858" s="38" t="str">
        <f>IF(Kundendaten!C1859="","",IF(Kundendaten!H1859="","",Kundendaten!H1859))</f>
        <v/>
      </c>
      <c r="I1858" s="37" t="str">
        <f>IF(Kundendaten!C1859="","",IF(Kundendaten!I1859="","",IF(OR(UPPER(Kundendaten!I1859)="D",UPPER(Kundendaten!I1859)="DE",UPPER(Kundendaten!I1859)="DEU",UPPER(Kundendaten!I1859)="DEUTSCHLAND",UPPER(Kundendaten!I1859)="GERMANY",UPPER(Kundendaten!I1859)="GER"),"",IFERROR(UPPER(VLOOKUP(UPPER(Kundendaten!I1859),Laendercodes!$A:$B,2,FALSE())),UPPER(Kundendaten!I1859)))))</f>
        <v/>
      </c>
      <c r="J1858" s="59" t="str">
        <f>IF(Kundendaten!C1859="","",Einstellungen!$C$9-Kundendaten!J1859)</f>
        <v/>
      </c>
      <c r="K1858" s="37" t="str">
        <f>IF(Kundendaten!C1859="","",IF(J1858&lt;0,-1,IF(J1858&gt;Einstellungen!$C$11,0,IF(J1858&lt;=Einstellungen!$D$15,5,IF(J1858&lt;=Einstellungen!$D$16,4,IF(J1858&lt;=Einstellungen!$D$17,3,IF(J1858&lt;=Einstellungen!$D$18,2,1)))))))</f>
        <v/>
      </c>
      <c r="L1858" s="37" t="str">
        <f>IF(Kundendaten!C1859="","",IF(J1858&lt;0,-1,IF(J1858&gt;Einstellungen!$C$11,0,IF(Kundendaten!K1859&gt;=Einstellungen!$C$24,5,IF(Kundendaten!K1859&gt;=Einstellungen!$C$25,4,IF(Kundendaten!K1859&gt;=Einstellungen!$C$26,3,IF(Kundendaten!K1859&gt;=Einstellungen!$C$27,2,1)))))))</f>
        <v/>
      </c>
      <c r="M1858" s="37" t="str">
        <f>IF(Kundendaten!C1859="","",IF(J1858&lt;0,-1,IF(J1858&gt;Einstellungen!$C$11,0,IF(Kundendaten!L1859&gt;=Einstellungen!$C$32,5,IF(Kundendaten!L1859&gt;=Einstellungen!$C$33,4,IF(Kundendaten!L1859&gt;=Einstellungen!$C$34,3,IF(Kundendaten!L1859&gt;=Einstellungen!$C$35,2,1)))))))</f>
        <v/>
      </c>
      <c r="N1858" s="37" t="str">
        <f>IF(Kundendaten!C1859="","",IF(K1858=-1,"",IF(K1858=0,0,IF(SUM(Einstellungen!$G$15,Einstellungen!$G$24,Einstellungen!$G$32)&lt;&gt;100,"—",ROUND((K1858*Einstellungen!$G$15+L1858*Einstellungen!$G$24+M1858*Einstellungen!$G$32)/100,1)))))</f>
        <v/>
      </c>
      <c r="O1858" s="37" t="str">
        <f>IF(Kundendaten!C1859="","",IF(K1858=-1,"⚠ Datenfehler",IF(K1858=0,"Inaktiv",IF(SUM(Einstellungen!$G$15,Einstellungen!$G$24,Einstellungen!$G$32)&lt;&gt;100,"—",IF(N1858&gt;=4,"Champion",IF(N1858&gt;=3,"Entwicklung",IF(N1858&gt;=2,"Gefährdet","Abwanderung")))))))</f>
        <v/>
      </c>
    </row>
    <row r="1859" spans="2:15" ht="14.25" customHeight="1" x14ac:dyDescent="0.35">
      <c r="B1859" s="37" t="str">
        <f>IF(Kundendaten!C1860="","",Kundendaten!B1860)</f>
        <v/>
      </c>
      <c r="C1859" s="38" t="str">
        <f>IF(Kundendaten!C1860="","",IF(Kundendaten!C1860="","",Kundendaten!C1860))</f>
        <v/>
      </c>
      <c r="D1859" s="38" t="str">
        <f>IF(Kundendaten!C1860="","",IF(Kundendaten!D1860="","",Kundendaten!D1860))</f>
        <v/>
      </c>
      <c r="E1859" s="38" t="str">
        <f>IF(Kundendaten!C1860="","",IF(Kundendaten!E1860="","",Kundendaten!E1860))</f>
        <v/>
      </c>
      <c r="F1859" s="38" t="str">
        <f>IF(Kundendaten!C1860="","",IF(Kundendaten!F1860="","",Kundendaten!F1860))</f>
        <v/>
      </c>
      <c r="G1859" s="37" t="str">
        <f>IF(Kundendaten!C1860="","",IF(Kundendaten!G1860="","",Kundendaten!G1860))</f>
        <v/>
      </c>
      <c r="H1859" s="38" t="str">
        <f>IF(Kundendaten!C1860="","",IF(Kundendaten!H1860="","",Kundendaten!H1860))</f>
        <v/>
      </c>
      <c r="I1859" s="37" t="str">
        <f>IF(Kundendaten!C1860="","",IF(Kundendaten!I1860="","",IF(OR(UPPER(Kundendaten!I1860)="D",UPPER(Kundendaten!I1860)="DE",UPPER(Kundendaten!I1860)="DEU",UPPER(Kundendaten!I1860)="DEUTSCHLAND",UPPER(Kundendaten!I1860)="GERMANY",UPPER(Kundendaten!I1860)="GER"),"",IFERROR(UPPER(VLOOKUP(UPPER(Kundendaten!I1860),Laendercodes!$A:$B,2,FALSE())),UPPER(Kundendaten!I1860)))))</f>
        <v/>
      </c>
      <c r="J1859" s="59" t="str">
        <f>IF(Kundendaten!C1860="","",Einstellungen!$C$9-Kundendaten!J1860)</f>
        <v/>
      </c>
      <c r="K1859" s="37" t="str">
        <f>IF(Kundendaten!C1860="","",IF(J1859&lt;0,-1,IF(J1859&gt;Einstellungen!$C$11,0,IF(J1859&lt;=Einstellungen!$D$15,5,IF(J1859&lt;=Einstellungen!$D$16,4,IF(J1859&lt;=Einstellungen!$D$17,3,IF(J1859&lt;=Einstellungen!$D$18,2,1)))))))</f>
        <v/>
      </c>
      <c r="L1859" s="37" t="str">
        <f>IF(Kundendaten!C1860="","",IF(J1859&lt;0,-1,IF(J1859&gt;Einstellungen!$C$11,0,IF(Kundendaten!K1860&gt;=Einstellungen!$C$24,5,IF(Kundendaten!K1860&gt;=Einstellungen!$C$25,4,IF(Kundendaten!K1860&gt;=Einstellungen!$C$26,3,IF(Kundendaten!K1860&gt;=Einstellungen!$C$27,2,1)))))))</f>
        <v/>
      </c>
      <c r="M1859" s="37" t="str">
        <f>IF(Kundendaten!C1860="","",IF(J1859&lt;0,-1,IF(J1859&gt;Einstellungen!$C$11,0,IF(Kundendaten!L1860&gt;=Einstellungen!$C$32,5,IF(Kundendaten!L1860&gt;=Einstellungen!$C$33,4,IF(Kundendaten!L1860&gt;=Einstellungen!$C$34,3,IF(Kundendaten!L1860&gt;=Einstellungen!$C$35,2,1)))))))</f>
        <v/>
      </c>
      <c r="N1859" s="37" t="str">
        <f>IF(Kundendaten!C1860="","",IF(K1859=-1,"",IF(K1859=0,0,IF(SUM(Einstellungen!$G$15,Einstellungen!$G$24,Einstellungen!$G$32)&lt;&gt;100,"—",ROUND((K1859*Einstellungen!$G$15+L1859*Einstellungen!$G$24+M1859*Einstellungen!$G$32)/100,1)))))</f>
        <v/>
      </c>
      <c r="O1859" s="37" t="str">
        <f>IF(Kundendaten!C1860="","",IF(K1859=-1,"⚠ Datenfehler",IF(K1859=0,"Inaktiv",IF(SUM(Einstellungen!$G$15,Einstellungen!$G$24,Einstellungen!$G$32)&lt;&gt;100,"—",IF(N1859&gt;=4,"Champion",IF(N1859&gt;=3,"Entwicklung",IF(N1859&gt;=2,"Gefährdet","Abwanderung")))))))</f>
        <v/>
      </c>
    </row>
    <row r="1860" spans="2:15" ht="14.25" customHeight="1" x14ac:dyDescent="0.35">
      <c r="B1860" s="37" t="str">
        <f>IF(Kundendaten!C1861="","",Kundendaten!B1861)</f>
        <v/>
      </c>
      <c r="C1860" s="38" t="str">
        <f>IF(Kundendaten!C1861="","",IF(Kundendaten!C1861="","",Kundendaten!C1861))</f>
        <v/>
      </c>
      <c r="D1860" s="38" t="str">
        <f>IF(Kundendaten!C1861="","",IF(Kundendaten!D1861="","",Kundendaten!D1861))</f>
        <v/>
      </c>
      <c r="E1860" s="38" t="str">
        <f>IF(Kundendaten!C1861="","",IF(Kundendaten!E1861="","",Kundendaten!E1861))</f>
        <v/>
      </c>
      <c r="F1860" s="38" t="str">
        <f>IF(Kundendaten!C1861="","",IF(Kundendaten!F1861="","",Kundendaten!F1861))</f>
        <v/>
      </c>
      <c r="G1860" s="37" t="str">
        <f>IF(Kundendaten!C1861="","",IF(Kundendaten!G1861="","",Kundendaten!G1861))</f>
        <v/>
      </c>
      <c r="H1860" s="38" t="str">
        <f>IF(Kundendaten!C1861="","",IF(Kundendaten!H1861="","",Kundendaten!H1861))</f>
        <v/>
      </c>
      <c r="I1860" s="37" t="str">
        <f>IF(Kundendaten!C1861="","",IF(Kundendaten!I1861="","",IF(OR(UPPER(Kundendaten!I1861)="D",UPPER(Kundendaten!I1861)="DE",UPPER(Kundendaten!I1861)="DEU",UPPER(Kundendaten!I1861)="DEUTSCHLAND",UPPER(Kundendaten!I1861)="GERMANY",UPPER(Kundendaten!I1861)="GER"),"",IFERROR(UPPER(VLOOKUP(UPPER(Kundendaten!I1861),Laendercodes!$A:$B,2,FALSE())),UPPER(Kundendaten!I1861)))))</f>
        <v/>
      </c>
      <c r="J1860" s="59" t="str">
        <f>IF(Kundendaten!C1861="","",Einstellungen!$C$9-Kundendaten!J1861)</f>
        <v/>
      </c>
      <c r="K1860" s="37" t="str">
        <f>IF(Kundendaten!C1861="","",IF(J1860&lt;0,-1,IF(J1860&gt;Einstellungen!$C$11,0,IF(J1860&lt;=Einstellungen!$D$15,5,IF(J1860&lt;=Einstellungen!$D$16,4,IF(J1860&lt;=Einstellungen!$D$17,3,IF(J1860&lt;=Einstellungen!$D$18,2,1)))))))</f>
        <v/>
      </c>
      <c r="L1860" s="37" t="str">
        <f>IF(Kundendaten!C1861="","",IF(J1860&lt;0,-1,IF(J1860&gt;Einstellungen!$C$11,0,IF(Kundendaten!K1861&gt;=Einstellungen!$C$24,5,IF(Kundendaten!K1861&gt;=Einstellungen!$C$25,4,IF(Kundendaten!K1861&gt;=Einstellungen!$C$26,3,IF(Kundendaten!K1861&gt;=Einstellungen!$C$27,2,1)))))))</f>
        <v/>
      </c>
      <c r="M1860" s="37" t="str">
        <f>IF(Kundendaten!C1861="","",IF(J1860&lt;0,-1,IF(J1860&gt;Einstellungen!$C$11,0,IF(Kundendaten!L1861&gt;=Einstellungen!$C$32,5,IF(Kundendaten!L1861&gt;=Einstellungen!$C$33,4,IF(Kundendaten!L1861&gt;=Einstellungen!$C$34,3,IF(Kundendaten!L1861&gt;=Einstellungen!$C$35,2,1)))))))</f>
        <v/>
      </c>
      <c r="N1860" s="37" t="str">
        <f>IF(Kundendaten!C1861="","",IF(K1860=-1,"",IF(K1860=0,0,IF(SUM(Einstellungen!$G$15,Einstellungen!$G$24,Einstellungen!$G$32)&lt;&gt;100,"—",ROUND((K1860*Einstellungen!$G$15+L1860*Einstellungen!$G$24+M1860*Einstellungen!$G$32)/100,1)))))</f>
        <v/>
      </c>
      <c r="O1860" s="37" t="str">
        <f>IF(Kundendaten!C1861="","",IF(K1860=-1,"⚠ Datenfehler",IF(K1860=0,"Inaktiv",IF(SUM(Einstellungen!$G$15,Einstellungen!$G$24,Einstellungen!$G$32)&lt;&gt;100,"—",IF(N1860&gt;=4,"Champion",IF(N1860&gt;=3,"Entwicklung",IF(N1860&gt;=2,"Gefährdet","Abwanderung")))))))</f>
        <v/>
      </c>
    </row>
    <row r="1861" spans="2:15" ht="14.25" customHeight="1" x14ac:dyDescent="0.35">
      <c r="B1861" s="37" t="str">
        <f>IF(Kundendaten!C1862="","",Kundendaten!B1862)</f>
        <v/>
      </c>
      <c r="C1861" s="38" t="str">
        <f>IF(Kundendaten!C1862="","",IF(Kundendaten!C1862="","",Kundendaten!C1862))</f>
        <v/>
      </c>
      <c r="D1861" s="38" t="str">
        <f>IF(Kundendaten!C1862="","",IF(Kundendaten!D1862="","",Kundendaten!D1862))</f>
        <v/>
      </c>
      <c r="E1861" s="38" t="str">
        <f>IF(Kundendaten!C1862="","",IF(Kundendaten!E1862="","",Kundendaten!E1862))</f>
        <v/>
      </c>
      <c r="F1861" s="38" t="str">
        <f>IF(Kundendaten!C1862="","",IF(Kundendaten!F1862="","",Kundendaten!F1862))</f>
        <v/>
      </c>
      <c r="G1861" s="37" t="str">
        <f>IF(Kundendaten!C1862="","",IF(Kundendaten!G1862="","",Kundendaten!G1862))</f>
        <v/>
      </c>
      <c r="H1861" s="38" t="str">
        <f>IF(Kundendaten!C1862="","",IF(Kundendaten!H1862="","",Kundendaten!H1862))</f>
        <v/>
      </c>
      <c r="I1861" s="37" t="str">
        <f>IF(Kundendaten!C1862="","",IF(Kundendaten!I1862="","",IF(OR(UPPER(Kundendaten!I1862)="D",UPPER(Kundendaten!I1862)="DE",UPPER(Kundendaten!I1862)="DEU",UPPER(Kundendaten!I1862)="DEUTSCHLAND",UPPER(Kundendaten!I1862)="GERMANY",UPPER(Kundendaten!I1862)="GER"),"",IFERROR(UPPER(VLOOKUP(UPPER(Kundendaten!I1862),Laendercodes!$A:$B,2,FALSE())),UPPER(Kundendaten!I1862)))))</f>
        <v/>
      </c>
      <c r="J1861" s="59" t="str">
        <f>IF(Kundendaten!C1862="","",Einstellungen!$C$9-Kundendaten!J1862)</f>
        <v/>
      </c>
      <c r="K1861" s="37" t="str">
        <f>IF(Kundendaten!C1862="","",IF(J1861&lt;0,-1,IF(J1861&gt;Einstellungen!$C$11,0,IF(J1861&lt;=Einstellungen!$D$15,5,IF(J1861&lt;=Einstellungen!$D$16,4,IF(J1861&lt;=Einstellungen!$D$17,3,IF(J1861&lt;=Einstellungen!$D$18,2,1)))))))</f>
        <v/>
      </c>
      <c r="L1861" s="37" t="str">
        <f>IF(Kundendaten!C1862="","",IF(J1861&lt;0,-1,IF(J1861&gt;Einstellungen!$C$11,0,IF(Kundendaten!K1862&gt;=Einstellungen!$C$24,5,IF(Kundendaten!K1862&gt;=Einstellungen!$C$25,4,IF(Kundendaten!K1862&gt;=Einstellungen!$C$26,3,IF(Kundendaten!K1862&gt;=Einstellungen!$C$27,2,1)))))))</f>
        <v/>
      </c>
      <c r="M1861" s="37" t="str">
        <f>IF(Kundendaten!C1862="","",IF(J1861&lt;0,-1,IF(J1861&gt;Einstellungen!$C$11,0,IF(Kundendaten!L1862&gt;=Einstellungen!$C$32,5,IF(Kundendaten!L1862&gt;=Einstellungen!$C$33,4,IF(Kundendaten!L1862&gt;=Einstellungen!$C$34,3,IF(Kundendaten!L1862&gt;=Einstellungen!$C$35,2,1)))))))</f>
        <v/>
      </c>
      <c r="N1861" s="37" t="str">
        <f>IF(Kundendaten!C1862="","",IF(K1861=-1,"",IF(K1861=0,0,IF(SUM(Einstellungen!$G$15,Einstellungen!$G$24,Einstellungen!$G$32)&lt;&gt;100,"—",ROUND((K1861*Einstellungen!$G$15+L1861*Einstellungen!$G$24+M1861*Einstellungen!$G$32)/100,1)))))</f>
        <v/>
      </c>
      <c r="O1861" s="37" t="str">
        <f>IF(Kundendaten!C1862="","",IF(K1861=-1,"⚠ Datenfehler",IF(K1861=0,"Inaktiv",IF(SUM(Einstellungen!$G$15,Einstellungen!$G$24,Einstellungen!$G$32)&lt;&gt;100,"—",IF(N1861&gt;=4,"Champion",IF(N1861&gt;=3,"Entwicklung",IF(N1861&gt;=2,"Gefährdet","Abwanderung")))))))</f>
        <v/>
      </c>
    </row>
    <row r="1862" spans="2:15" ht="14.25" customHeight="1" x14ac:dyDescent="0.35">
      <c r="B1862" s="37" t="str">
        <f>IF(Kundendaten!C1863="","",Kundendaten!B1863)</f>
        <v/>
      </c>
      <c r="C1862" s="38" t="str">
        <f>IF(Kundendaten!C1863="","",IF(Kundendaten!C1863="","",Kundendaten!C1863))</f>
        <v/>
      </c>
      <c r="D1862" s="38" t="str">
        <f>IF(Kundendaten!C1863="","",IF(Kundendaten!D1863="","",Kundendaten!D1863))</f>
        <v/>
      </c>
      <c r="E1862" s="38" t="str">
        <f>IF(Kundendaten!C1863="","",IF(Kundendaten!E1863="","",Kundendaten!E1863))</f>
        <v/>
      </c>
      <c r="F1862" s="38" t="str">
        <f>IF(Kundendaten!C1863="","",IF(Kundendaten!F1863="","",Kundendaten!F1863))</f>
        <v/>
      </c>
      <c r="G1862" s="37" t="str">
        <f>IF(Kundendaten!C1863="","",IF(Kundendaten!G1863="","",Kundendaten!G1863))</f>
        <v/>
      </c>
      <c r="H1862" s="38" t="str">
        <f>IF(Kundendaten!C1863="","",IF(Kundendaten!H1863="","",Kundendaten!H1863))</f>
        <v/>
      </c>
      <c r="I1862" s="37" t="str">
        <f>IF(Kundendaten!C1863="","",IF(Kundendaten!I1863="","",IF(OR(UPPER(Kundendaten!I1863)="D",UPPER(Kundendaten!I1863)="DE",UPPER(Kundendaten!I1863)="DEU",UPPER(Kundendaten!I1863)="DEUTSCHLAND",UPPER(Kundendaten!I1863)="GERMANY",UPPER(Kundendaten!I1863)="GER"),"",IFERROR(UPPER(VLOOKUP(UPPER(Kundendaten!I1863),Laendercodes!$A:$B,2,FALSE())),UPPER(Kundendaten!I1863)))))</f>
        <v/>
      </c>
      <c r="J1862" s="59" t="str">
        <f>IF(Kundendaten!C1863="","",Einstellungen!$C$9-Kundendaten!J1863)</f>
        <v/>
      </c>
      <c r="K1862" s="37" t="str">
        <f>IF(Kundendaten!C1863="","",IF(J1862&lt;0,-1,IF(J1862&gt;Einstellungen!$C$11,0,IF(J1862&lt;=Einstellungen!$D$15,5,IF(J1862&lt;=Einstellungen!$D$16,4,IF(J1862&lt;=Einstellungen!$D$17,3,IF(J1862&lt;=Einstellungen!$D$18,2,1)))))))</f>
        <v/>
      </c>
      <c r="L1862" s="37" t="str">
        <f>IF(Kundendaten!C1863="","",IF(J1862&lt;0,-1,IF(J1862&gt;Einstellungen!$C$11,0,IF(Kundendaten!K1863&gt;=Einstellungen!$C$24,5,IF(Kundendaten!K1863&gt;=Einstellungen!$C$25,4,IF(Kundendaten!K1863&gt;=Einstellungen!$C$26,3,IF(Kundendaten!K1863&gt;=Einstellungen!$C$27,2,1)))))))</f>
        <v/>
      </c>
      <c r="M1862" s="37" t="str">
        <f>IF(Kundendaten!C1863="","",IF(J1862&lt;0,-1,IF(J1862&gt;Einstellungen!$C$11,0,IF(Kundendaten!L1863&gt;=Einstellungen!$C$32,5,IF(Kundendaten!L1863&gt;=Einstellungen!$C$33,4,IF(Kundendaten!L1863&gt;=Einstellungen!$C$34,3,IF(Kundendaten!L1863&gt;=Einstellungen!$C$35,2,1)))))))</f>
        <v/>
      </c>
      <c r="N1862" s="37" t="str">
        <f>IF(Kundendaten!C1863="","",IF(K1862=-1,"",IF(K1862=0,0,IF(SUM(Einstellungen!$G$15,Einstellungen!$G$24,Einstellungen!$G$32)&lt;&gt;100,"—",ROUND((K1862*Einstellungen!$G$15+L1862*Einstellungen!$G$24+M1862*Einstellungen!$G$32)/100,1)))))</f>
        <v/>
      </c>
      <c r="O1862" s="37" t="str">
        <f>IF(Kundendaten!C1863="","",IF(K1862=-1,"⚠ Datenfehler",IF(K1862=0,"Inaktiv",IF(SUM(Einstellungen!$G$15,Einstellungen!$G$24,Einstellungen!$G$32)&lt;&gt;100,"—",IF(N1862&gt;=4,"Champion",IF(N1862&gt;=3,"Entwicklung",IF(N1862&gt;=2,"Gefährdet","Abwanderung")))))))</f>
        <v/>
      </c>
    </row>
    <row r="1863" spans="2:15" ht="14.25" customHeight="1" x14ac:dyDescent="0.35">
      <c r="B1863" s="37" t="str">
        <f>IF(Kundendaten!C1864="","",Kundendaten!B1864)</f>
        <v/>
      </c>
      <c r="C1863" s="38" t="str">
        <f>IF(Kundendaten!C1864="","",IF(Kundendaten!C1864="","",Kundendaten!C1864))</f>
        <v/>
      </c>
      <c r="D1863" s="38" t="str">
        <f>IF(Kundendaten!C1864="","",IF(Kundendaten!D1864="","",Kundendaten!D1864))</f>
        <v/>
      </c>
      <c r="E1863" s="38" t="str">
        <f>IF(Kundendaten!C1864="","",IF(Kundendaten!E1864="","",Kundendaten!E1864))</f>
        <v/>
      </c>
      <c r="F1863" s="38" t="str">
        <f>IF(Kundendaten!C1864="","",IF(Kundendaten!F1864="","",Kundendaten!F1864))</f>
        <v/>
      </c>
      <c r="G1863" s="37" t="str">
        <f>IF(Kundendaten!C1864="","",IF(Kundendaten!G1864="","",Kundendaten!G1864))</f>
        <v/>
      </c>
      <c r="H1863" s="38" t="str">
        <f>IF(Kundendaten!C1864="","",IF(Kundendaten!H1864="","",Kundendaten!H1864))</f>
        <v/>
      </c>
      <c r="I1863" s="37" t="str">
        <f>IF(Kundendaten!C1864="","",IF(Kundendaten!I1864="","",IF(OR(UPPER(Kundendaten!I1864)="D",UPPER(Kundendaten!I1864)="DE",UPPER(Kundendaten!I1864)="DEU",UPPER(Kundendaten!I1864)="DEUTSCHLAND",UPPER(Kundendaten!I1864)="GERMANY",UPPER(Kundendaten!I1864)="GER"),"",IFERROR(UPPER(VLOOKUP(UPPER(Kundendaten!I1864),Laendercodes!$A:$B,2,FALSE())),UPPER(Kundendaten!I1864)))))</f>
        <v/>
      </c>
      <c r="J1863" s="59" t="str">
        <f>IF(Kundendaten!C1864="","",Einstellungen!$C$9-Kundendaten!J1864)</f>
        <v/>
      </c>
      <c r="K1863" s="37" t="str">
        <f>IF(Kundendaten!C1864="","",IF(J1863&lt;0,-1,IF(J1863&gt;Einstellungen!$C$11,0,IF(J1863&lt;=Einstellungen!$D$15,5,IF(J1863&lt;=Einstellungen!$D$16,4,IF(J1863&lt;=Einstellungen!$D$17,3,IF(J1863&lt;=Einstellungen!$D$18,2,1)))))))</f>
        <v/>
      </c>
      <c r="L1863" s="37" t="str">
        <f>IF(Kundendaten!C1864="","",IF(J1863&lt;0,-1,IF(J1863&gt;Einstellungen!$C$11,0,IF(Kundendaten!K1864&gt;=Einstellungen!$C$24,5,IF(Kundendaten!K1864&gt;=Einstellungen!$C$25,4,IF(Kundendaten!K1864&gt;=Einstellungen!$C$26,3,IF(Kundendaten!K1864&gt;=Einstellungen!$C$27,2,1)))))))</f>
        <v/>
      </c>
      <c r="M1863" s="37" t="str">
        <f>IF(Kundendaten!C1864="","",IF(J1863&lt;0,-1,IF(J1863&gt;Einstellungen!$C$11,0,IF(Kundendaten!L1864&gt;=Einstellungen!$C$32,5,IF(Kundendaten!L1864&gt;=Einstellungen!$C$33,4,IF(Kundendaten!L1864&gt;=Einstellungen!$C$34,3,IF(Kundendaten!L1864&gt;=Einstellungen!$C$35,2,1)))))))</f>
        <v/>
      </c>
      <c r="N1863" s="37" t="str">
        <f>IF(Kundendaten!C1864="","",IF(K1863=-1,"",IF(K1863=0,0,IF(SUM(Einstellungen!$G$15,Einstellungen!$G$24,Einstellungen!$G$32)&lt;&gt;100,"—",ROUND((K1863*Einstellungen!$G$15+L1863*Einstellungen!$G$24+M1863*Einstellungen!$G$32)/100,1)))))</f>
        <v/>
      </c>
      <c r="O1863" s="37" t="str">
        <f>IF(Kundendaten!C1864="","",IF(K1863=-1,"⚠ Datenfehler",IF(K1863=0,"Inaktiv",IF(SUM(Einstellungen!$G$15,Einstellungen!$G$24,Einstellungen!$G$32)&lt;&gt;100,"—",IF(N1863&gt;=4,"Champion",IF(N1863&gt;=3,"Entwicklung",IF(N1863&gt;=2,"Gefährdet","Abwanderung")))))))</f>
        <v/>
      </c>
    </row>
    <row r="1864" spans="2:15" ht="14.25" customHeight="1" x14ac:dyDescent="0.35">
      <c r="B1864" s="37" t="str">
        <f>IF(Kundendaten!C1865="","",Kundendaten!B1865)</f>
        <v/>
      </c>
      <c r="C1864" s="38" t="str">
        <f>IF(Kundendaten!C1865="","",IF(Kundendaten!C1865="","",Kundendaten!C1865))</f>
        <v/>
      </c>
      <c r="D1864" s="38" t="str">
        <f>IF(Kundendaten!C1865="","",IF(Kundendaten!D1865="","",Kundendaten!D1865))</f>
        <v/>
      </c>
      <c r="E1864" s="38" t="str">
        <f>IF(Kundendaten!C1865="","",IF(Kundendaten!E1865="","",Kundendaten!E1865))</f>
        <v/>
      </c>
      <c r="F1864" s="38" t="str">
        <f>IF(Kundendaten!C1865="","",IF(Kundendaten!F1865="","",Kundendaten!F1865))</f>
        <v/>
      </c>
      <c r="G1864" s="37" t="str">
        <f>IF(Kundendaten!C1865="","",IF(Kundendaten!G1865="","",Kundendaten!G1865))</f>
        <v/>
      </c>
      <c r="H1864" s="38" t="str">
        <f>IF(Kundendaten!C1865="","",IF(Kundendaten!H1865="","",Kundendaten!H1865))</f>
        <v/>
      </c>
      <c r="I1864" s="37" t="str">
        <f>IF(Kundendaten!C1865="","",IF(Kundendaten!I1865="","",IF(OR(UPPER(Kundendaten!I1865)="D",UPPER(Kundendaten!I1865)="DE",UPPER(Kundendaten!I1865)="DEU",UPPER(Kundendaten!I1865)="DEUTSCHLAND",UPPER(Kundendaten!I1865)="GERMANY",UPPER(Kundendaten!I1865)="GER"),"",IFERROR(UPPER(VLOOKUP(UPPER(Kundendaten!I1865),Laendercodes!$A:$B,2,FALSE())),UPPER(Kundendaten!I1865)))))</f>
        <v/>
      </c>
      <c r="J1864" s="59" t="str">
        <f>IF(Kundendaten!C1865="","",Einstellungen!$C$9-Kundendaten!J1865)</f>
        <v/>
      </c>
      <c r="K1864" s="37" t="str">
        <f>IF(Kundendaten!C1865="","",IF(J1864&lt;0,-1,IF(J1864&gt;Einstellungen!$C$11,0,IF(J1864&lt;=Einstellungen!$D$15,5,IF(J1864&lt;=Einstellungen!$D$16,4,IF(J1864&lt;=Einstellungen!$D$17,3,IF(J1864&lt;=Einstellungen!$D$18,2,1)))))))</f>
        <v/>
      </c>
      <c r="L1864" s="37" t="str">
        <f>IF(Kundendaten!C1865="","",IF(J1864&lt;0,-1,IF(J1864&gt;Einstellungen!$C$11,0,IF(Kundendaten!K1865&gt;=Einstellungen!$C$24,5,IF(Kundendaten!K1865&gt;=Einstellungen!$C$25,4,IF(Kundendaten!K1865&gt;=Einstellungen!$C$26,3,IF(Kundendaten!K1865&gt;=Einstellungen!$C$27,2,1)))))))</f>
        <v/>
      </c>
      <c r="M1864" s="37" t="str">
        <f>IF(Kundendaten!C1865="","",IF(J1864&lt;0,-1,IF(J1864&gt;Einstellungen!$C$11,0,IF(Kundendaten!L1865&gt;=Einstellungen!$C$32,5,IF(Kundendaten!L1865&gt;=Einstellungen!$C$33,4,IF(Kundendaten!L1865&gt;=Einstellungen!$C$34,3,IF(Kundendaten!L1865&gt;=Einstellungen!$C$35,2,1)))))))</f>
        <v/>
      </c>
      <c r="N1864" s="37" t="str">
        <f>IF(Kundendaten!C1865="","",IF(K1864=-1,"",IF(K1864=0,0,IF(SUM(Einstellungen!$G$15,Einstellungen!$G$24,Einstellungen!$G$32)&lt;&gt;100,"—",ROUND((K1864*Einstellungen!$G$15+L1864*Einstellungen!$G$24+M1864*Einstellungen!$G$32)/100,1)))))</f>
        <v/>
      </c>
      <c r="O1864" s="37" t="str">
        <f>IF(Kundendaten!C1865="","",IF(K1864=-1,"⚠ Datenfehler",IF(K1864=0,"Inaktiv",IF(SUM(Einstellungen!$G$15,Einstellungen!$G$24,Einstellungen!$G$32)&lt;&gt;100,"—",IF(N1864&gt;=4,"Champion",IF(N1864&gt;=3,"Entwicklung",IF(N1864&gt;=2,"Gefährdet","Abwanderung")))))))</f>
        <v/>
      </c>
    </row>
    <row r="1865" spans="2:15" ht="14.25" customHeight="1" x14ac:dyDescent="0.35">
      <c r="B1865" s="37" t="str">
        <f>IF(Kundendaten!C1866="","",Kundendaten!B1866)</f>
        <v/>
      </c>
      <c r="C1865" s="38" t="str">
        <f>IF(Kundendaten!C1866="","",IF(Kundendaten!C1866="","",Kundendaten!C1866))</f>
        <v/>
      </c>
      <c r="D1865" s="38" t="str">
        <f>IF(Kundendaten!C1866="","",IF(Kundendaten!D1866="","",Kundendaten!D1866))</f>
        <v/>
      </c>
      <c r="E1865" s="38" t="str">
        <f>IF(Kundendaten!C1866="","",IF(Kundendaten!E1866="","",Kundendaten!E1866))</f>
        <v/>
      </c>
      <c r="F1865" s="38" t="str">
        <f>IF(Kundendaten!C1866="","",IF(Kundendaten!F1866="","",Kundendaten!F1866))</f>
        <v/>
      </c>
      <c r="G1865" s="37" t="str">
        <f>IF(Kundendaten!C1866="","",IF(Kundendaten!G1866="","",Kundendaten!G1866))</f>
        <v/>
      </c>
      <c r="H1865" s="38" t="str">
        <f>IF(Kundendaten!C1866="","",IF(Kundendaten!H1866="","",Kundendaten!H1866))</f>
        <v/>
      </c>
      <c r="I1865" s="37" t="str">
        <f>IF(Kundendaten!C1866="","",IF(Kundendaten!I1866="","",IF(OR(UPPER(Kundendaten!I1866)="D",UPPER(Kundendaten!I1866)="DE",UPPER(Kundendaten!I1866)="DEU",UPPER(Kundendaten!I1866)="DEUTSCHLAND",UPPER(Kundendaten!I1866)="GERMANY",UPPER(Kundendaten!I1866)="GER"),"",IFERROR(UPPER(VLOOKUP(UPPER(Kundendaten!I1866),Laendercodes!$A:$B,2,FALSE())),UPPER(Kundendaten!I1866)))))</f>
        <v/>
      </c>
      <c r="J1865" s="59" t="str">
        <f>IF(Kundendaten!C1866="","",Einstellungen!$C$9-Kundendaten!J1866)</f>
        <v/>
      </c>
      <c r="K1865" s="37" t="str">
        <f>IF(Kundendaten!C1866="","",IF(J1865&lt;0,-1,IF(J1865&gt;Einstellungen!$C$11,0,IF(J1865&lt;=Einstellungen!$D$15,5,IF(J1865&lt;=Einstellungen!$D$16,4,IF(J1865&lt;=Einstellungen!$D$17,3,IF(J1865&lt;=Einstellungen!$D$18,2,1)))))))</f>
        <v/>
      </c>
      <c r="L1865" s="37" t="str">
        <f>IF(Kundendaten!C1866="","",IF(J1865&lt;0,-1,IF(J1865&gt;Einstellungen!$C$11,0,IF(Kundendaten!K1866&gt;=Einstellungen!$C$24,5,IF(Kundendaten!K1866&gt;=Einstellungen!$C$25,4,IF(Kundendaten!K1866&gt;=Einstellungen!$C$26,3,IF(Kundendaten!K1866&gt;=Einstellungen!$C$27,2,1)))))))</f>
        <v/>
      </c>
      <c r="M1865" s="37" t="str">
        <f>IF(Kundendaten!C1866="","",IF(J1865&lt;0,-1,IF(J1865&gt;Einstellungen!$C$11,0,IF(Kundendaten!L1866&gt;=Einstellungen!$C$32,5,IF(Kundendaten!L1866&gt;=Einstellungen!$C$33,4,IF(Kundendaten!L1866&gt;=Einstellungen!$C$34,3,IF(Kundendaten!L1866&gt;=Einstellungen!$C$35,2,1)))))))</f>
        <v/>
      </c>
      <c r="N1865" s="37" t="str">
        <f>IF(Kundendaten!C1866="","",IF(K1865=-1,"",IF(K1865=0,0,IF(SUM(Einstellungen!$G$15,Einstellungen!$G$24,Einstellungen!$G$32)&lt;&gt;100,"—",ROUND((K1865*Einstellungen!$G$15+L1865*Einstellungen!$G$24+M1865*Einstellungen!$G$32)/100,1)))))</f>
        <v/>
      </c>
      <c r="O1865" s="37" t="str">
        <f>IF(Kundendaten!C1866="","",IF(K1865=-1,"⚠ Datenfehler",IF(K1865=0,"Inaktiv",IF(SUM(Einstellungen!$G$15,Einstellungen!$G$24,Einstellungen!$G$32)&lt;&gt;100,"—",IF(N1865&gt;=4,"Champion",IF(N1865&gt;=3,"Entwicklung",IF(N1865&gt;=2,"Gefährdet","Abwanderung")))))))</f>
        <v/>
      </c>
    </row>
    <row r="1866" spans="2:15" ht="14.25" customHeight="1" x14ac:dyDescent="0.35">
      <c r="B1866" s="37" t="str">
        <f>IF(Kundendaten!C1867="","",Kundendaten!B1867)</f>
        <v/>
      </c>
      <c r="C1866" s="38" t="str">
        <f>IF(Kundendaten!C1867="","",IF(Kundendaten!C1867="","",Kundendaten!C1867))</f>
        <v/>
      </c>
      <c r="D1866" s="38" t="str">
        <f>IF(Kundendaten!C1867="","",IF(Kundendaten!D1867="","",Kundendaten!D1867))</f>
        <v/>
      </c>
      <c r="E1866" s="38" t="str">
        <f>IF(Kundendaten!C1867="","",IF(Kundendaten!E1867="","",Kundendaten!E1867))</f>
        <v/>
      </c>
      <c r="F1866" s="38" t="str">
        <f>IF(Kundendaten!C1867="","",IF(Kundendaten!F1867="","",Kundendaten!F1867))</f>
        <v/>
      </c>
      <c r="G1866" s="37" t="str">
        <f>IF(Kundendaten!C1867="","",IF(Kundendaten!G1867="","",Kundendaten!G1867))</f>
        <v/>
      </c>
      <c r="H1866" s="38" t="str">
        <f>IF(Kundendaten!C1867="","",IF(Kundendaten!H1867="","",Kundendaten!H1867))</f>
        <v/>
      </c>
      <c r="I1866" s="37" t="str">
        <f>IF(Kundendaten!C1867="","",IF(Kundendaten!I1867="","",IF(OR(UPPER(Kundendaten!I1867)="D",UPPER(Kundendaten!I1867)="DE",UPPER(Kundendaten!I1867)="DEU",UPPER(Kundendaten!I1867)="DEUTSCHLAND",UPPER(Kundendaten!I1867)="GERMANY",UPPER(Kundendaten!I1867)="GER"),"",IFERROR(UPPER(VLOOKUP(UPPER(Kundendaten!I1867),Laendercodes!$A:$B,2,FALSE())),UPPER(Kundendaten!I1867)))))</f>
        <v/>
      </c>
      <c r="J1866" s="59" t="str">
        <f>IF(Kundendaten!C1867="","",Einstellungen!$C$9-Kundendaten!J1867)</f>
        <v/>
      </c>
      <c r="K1866" s="37" t="str">
        <f>IF(Kundendaten!C1867="","",IF(J1866&lt;0,-1,IF(J1866&gt;Einstellungen!$C$11,0,IF(J1866&lt;=Einstellungen!$D$15,5,IF(J1866&lt;=Einstellungen!$D$16,4,IF(J1866&lt;=Einstellungen!$D$17,3,IF(J1866&lt;=Einstellungen!$D$18,2,1)))))))</f>
        <v/>
      </c>
      <c r="L1866" s="37" t="str">
        <f>IF(Kundendaten!C1867="","",IF(J1866&lt;0,-1,IF(J1866&gt;Einstellungen!$C$11,0,IF(Kundendaten!K1867&gt;=Einstellungen!$C$24,5,IF(Kundendaten!K1867&gt;=Einstellungen!$C$25,4,IF(Kundendaten!K1867&gt;=Einstellungen!$C$26,3,IF(Kundendaten!K1867&gt;=Einstellungen!$C$27,2,1)))))))</f>
        <v/>
      </c>
      <c r="M1866" s="37" t="str">
        <f>IF(Kundendaten!C1867="","",IF(J1866&lt;0,-1,IF(J1866&gt;Einstellungen!$C$11,0,IF(Kundendaten!L1867&gt;=Einstellungen!$C$32,5,IF(Kundendaten!L1867&gt;=Einstellungen!$C$33,4,IF(Kundendaten!L1867&gt;=Einstellungen!$C$34,3,IF(Kundendaten!L1867&gt;=Einstellungen!$C$35,2,1)))))))</f>
        <v/>
      </c>
      <c r="N1866" s="37" t="str">
        <f>IF(Kundendaten!C1867="","",IF(K1866=-1,"",IF(K1866=0,0,IF(SUM(Einstellungen!$G$15,Einstellungen!$G$24,Einstellungen!$G$32)&lt;&gt;100,"—",ROUND((K1866*Einstellungen!$G$15+L1866*Einstellungen!$G$24+M1866*Einstellungen!$G$32)/100,1)))))</f>
        <v/>
      </c>
      <c r="O1866" s="37" t="str">
        <f>IF(Kundendaten!C1867="","",IF(K1866=-1,"⚠ Datenfehler",IF(K1866=0,"Inaktiv",IF(SUM(Einstellungen!$G$15,Einstellungen!$G$24,Einstellungen!$G$32)&lt;&gt;100,"—",IF(N1866&gt;=4,"Champion",IF(N1866&gt;=3,"Entwicklung",IF(N1866&gt;=2,"Gefährdet","Abwanderung")))))))</f>
        <v/>
      </c>
    </row>
    <row r="1867" spans="2:15" ht="14.25" customHeight="1" x14ac:dyDescent="0.35">
      <c r="B1867" s="37" t="str">
        <f>IF(Kundendaten!C1868="","",Kundendaten!B1868)</f>
        <v/>
      </c>
      <c r="C1867" s="38" t="str">
        <f>IF(Kundendaten!C1868="","",IF(Kundendaten!C1868="","",Kundendaten!C1868))</f>
        <v/>
      </c>
      <c r="D1867" s="38" t="str">
        <f>IF(Kundendaten!C1868="","",IF(Kundendaten!D1868="","",Kundendaten!D1868))</f>
        <v/>
      </c>
      <c r="E1867" s="38" t="str">
        <f>IF(Kundendaten!C1868="","",IF(Kundendaten!E1868="","",Kundendaten!E1868))</f>
        <v/>
      </c>
      <c r="F1867" s="38" t="str">
        <f>IF(Kundendaten!C1868="","",IF(Kundendaten!F1868="","",Kundendaten!F1868))</f>
        <v/>
      </c>
      <c r="G1867" s="37" t="str">
        <f>IF(Kundendaten!C1868="","",IF(Kundendaten!G1868="","",Kundendaten!G1868))</f>
        <v/>
      </c>
      <c r="H1867" s="38" t="str">
        <f>IF(Kundendaten!C1868="","",IF(Kundendaten!H1868="","",Kundendaten!H1868))</f>
        <v/>
      </c>
      <c r="I1867" s="37" t="str">
        <f>IF(Kundendaten!C1868="","",IF(Kundendaten!I1868="","",IF(OR(UPPER(Kundendaten!I1868)="D",UPPER(Kundendaten!I1868)="DE",UPPER(Kundendaten!I1868)="DEU",UPPER(Kundendaten!I1868)="DEUTSCHLAND",UPPER(Kundendaten!I1868)="GERMANY",UPPER(Kundendaten!I1868)="GER"),"",IFERROR(UPPER(VLOOKUP(UPPER(Kundendaten!I1868),Laendercodes!$A:$B,2,FALSE())),UPPER(Kundendaten!I1868)))))</f>
        <v/>
      </c>
      <c r="J1867" s="59" t="str">
        <f>IF(Kundendaten!C1868="","",Einstellungen!$C$9-Kundendaten!J1868)</f>
        <v/>
      </c>
      <c r="K1867" s="37" t="str">
        <f>IF(Kundendaten!C1868="","",IF(J1867&lt;0,-1,IF(J1867&gt;Einstellungen!$C$11,0,IF(J1867&lt;=Einstellungen!$D$15,5,IF(J1867&lt;=Einstellungen!$D$16,4,IF(J1867&lt;=Einstellungen!$D$17,3,IF(J1867&lt;=Einstellungen!$D$18,2,1)))))))</f>
        <v/>
      </c>
      <c r="L1867" s="37" t="str">
        <f>IF(Kundendaten!C1868="","",IF(J1867&lt;0,-1,IF(J1867&gt;Einstellungen!$C$11,0,IF(Kundendaten!K1868&gt;=Einstellungen!$C$24,5,IF(Kundendaten!K1868&gt;=Einstellungen!$C$25,4,IF(Kundendaten!K1868&gt;=Einstellungen!$C$26,3,IF(Kundendaten!K1868&gt;=Einstellungen!$C$27,2,1)))))))</f>
        <v/>
      </c>
      <c r="M1867" s="37" t="str">
        <f>IF(Kundendaten!C1868="","",IF(J1867&lt;0,-1,IF(J1867&gt;Einstellungen!$C$11,0,IF(Kundendaten!L1868&gt;=Einstellungen!$C$32,5,IF(Kundendaten!L1868&gt;=Einstellungen!$C$33,4,IF(Kundendaten!L1868&gt;=Einstellungen!$C$34,3,IF(Kundendaten!L1868&gt;=Einstellungen!$C$35,2,1)))))))</f>
        <v/>
      </c>
      <c r="N1867" s="37" t="str">
        <f>IF(Kundendaten!C1868="","",IF(K1867=-1,"",IF(K1867=0,0,IF(SUM(Einstellungen!$G$15,Einstellungen!$G$24,Einstellungen!$G$32)&lt;&gt;100,"—",ROUND((K1867*Einstellungen!$G$15+L1867*Einstellungen!$G$24+M1867*Einstellungen!$G$32)/100,1)))))</f>
        <v/>
      </c>
      <c r="O1867" s="37" t="str">
        <f>IF(Kundendaten!C1868="","",IF(K1867=-1,"⚠ Datenfehler",IF(K1867=0,"Inaktiv",IF(SUM(Einstellungen!$G$15,Einstellungen!$G$24,Einstellungen!$G$32)&lt;&gt;100,"—",IF(N1867&gt;=4,"Champion",IF(N1867&gt;=3,"Entwicklung",IF(N1867&gt;=2,"Gefährdet","Abwanderung")))))))</f>
        <v/>
      </c>
    </row>
    <row r="1868" spans="2:15" ht="14.25" customHeight="1" x14ac:dyDescent="0.35">
      <c r="B1868" s="37" t="str">
        <f>IF(Kundendaten!C1869="","",Kundendaten!B1869)</f>
        <v/>
      </c>
      <c r="C1868" s="38" t="str">
        <f>IF(Kundendaten!C1869="","",IF(Kundendaten!C1869="","",Kundendaten!C1869))</f>
        <v/>
      </c>
      <c r="D1868" s="38" t="str">
        <f>IF(Kundendaten!C1869="","",IF(Kundendaten!D1869="","",Kundendaten!D1869))</f>
        <v/>
      </c>
      <c r="E1868" s="38" t="str">
        <f>IF(Kundendaten!C1869="","",IF(Kundendaten!E1869="","",Kundendaten!E1869))</f>
        <v/>
      </c>
      <c r="F1868" s="38" t="str">
        <f>IF(Kundendaten!C1869="","",IF(Kundendaten!F1869="","",Kundendaten!F1869))</f>
        <v/>
      </c>
      <c r="G1868" s="37" t="str">
        <f>IF(Kundendaten!C1869="","",IF(Kundendaten!G1869="","",Kundendaten!G1869))</f>
        <v/>
      </c>
      <c r="H1868" s="38" t="str">
        <f>IF(Kundendaten!C1869="","",IF(Kundendaten!H1869="","",Kundendaten!H1869))</f>
        <v/>
      </c>
      <c r="I1868" s="37" t="str">
        <f>IF(Kundendaten!C1869="","",IF(Kundendaten!I1869="","",IF(OR(UPPER(Kundendaten!I1869)="D",UPPER(Kundendaten!I1869)="DE",UPPER(Kundendaten!I1869)="DEU",UPPER(Kundendaten!I1869)="DEUTSCHLAND",UPPER(Kundendaten!I1869)="GERMANY",UPPER(Kundendaten!I1869)="GER"),"",IFERROR(UPPER(VLOOKUP(UPPER(Kundendaten!I1869),Laendercodes!$A:$B,2,FALSE())),UPPER(Kundendaten!I1869)))))</f>
        <v/>
      </c>
      <c r="J1868" s="59" t="str">
        <f>IF(Kundendaten!C1869="","",Einstellungen!$C$9-Kundendaten!J1869)</f>
        <v/>
      </c>
      <c r="K1868" s="37" t="str">
        <f>IF(Kundendaten!C1869="","",IF(J1868&lt;0,-1,IF(J1868&gt;Einstellungen!$C$11,0,IF(J1868&lt;=Einstellungen!$D$15,5,IF(J1868&lt;=Einstellungen!$D$16,4,IF(J1868&lt;=Einstellungen!$D$17,3,IF(J1868&lt;=Einstellungen!$D$18,2,1)))))))</f>
        <v/>
      </c>
      <c r="L1868" s="37" t="str">
        <f>IF(Kundendaten!C1869="","",IF(J1868&lt;0,-1,IF(J1868&gt;Einstellungen!$C$11,0,IF(Kundendaten!K1869&gt;=Einstellungen!$C$24,5,IF(Kundendaten!K1869&gt;=Einstellungen!$C$25,4,IF(Kundendaten!K1869&gt;=Einstellungen!$C$26,3,IF(Kundendaten!K1869&gt;=Einstellungen!$C$27,2,1)))))))</f>
        <v/>
      </c>
      <c r="M1868" s="37" t="str">
        <f>IF(Kundendaten!C1869="","",IF(J1868&lt;0,-1,IF(J1868&gt;Einstellungen!$C$11,0,IF(Kundendaten!L1869&gt;=Einstellungen!$C$32,5,IF(Kundendaten!L1869&gt;=Einstellungen!$C$33,4,IF(Kundendaten!L1869&gt;=Einstellungen!$C$34,3,IF(Kundendaten!L1869&gt;=Einstellungen!$C$35,2,1)))))))</f>
        <v/>
      </c>
      <c r="N1868" s="37" t="str">
        <f>IF(Kundendaten!C1869="","",IF(K1868=-1,"",IF(K1868=0,0,IF(SUM(Einstellungen!$G$15,Einstellungen!$G$24,Einstellungen!$G$32)&lt;&gt;100,"—",ROUND((K1868*Einstellungen!$G$15+L1868*Einstellungen!$G$24+M1868*Einstellungen!$G$32)/100,1)))))</f>
        <v/>
      </c>
      <c r="O1868" s="37" t="str">
        <f>IF(Kundendaten!C1869="","",IF(K1868=-1,"⚠ Datenfehler",IF(K1868=0,"Inaktiv",IF(SUM(Einstellungen!$G$15,Einstellungen!$G$24,Einstellungen!$G$32)&lt;&gt;100,"—",IF(N1868&gt;=4,"Champion",IF(N1868&gt;=3,"Entwicklung",IF(N1868&gt;=2,"Gefährdet","Abwanderung")))))))</f>
        <v/>
      </c>
    </row>
    <row r="1869" spans="2:15" ht="14.25" customHeight="1" x14ac:dyDescent="0.35">
      <c r="B1869" s="37" t="str">
        <f>IF(Kundendaten!C1870="","",Kundendaten!B1870)</f>
        <v/>
      </c>
      <c r="C1869" s="38" t="str">
        <f>IF(Kundendaten!C1870="","",IF(Kundendaten!C1870="","",Kundendaten!C1870))</f>
        <v/>
      </c>
      <c r="D1869" s="38" t="str">
        <f>IF(Kundendaten!C1870="","",IF(Kundendaten!D1870="","",Kundendaten!D1870))</f>
        <v/>
      </c>
      <c r="E1869" s="38" t="str">
        <f>IF(Kundendaten!C1870="","",IF(Kundendaten!E1870="","",Kundendaten!E1870))</f>
        <v/>
      </c>
      <c r="F1869" s="38" t="str">
        <f>IF(Kundendaten!C1870="","",IF(Kundendaten!F1870="","",Kundendaten!F1870))</f>
        <v/>
      </c>
      <c r="G1869" s="37" t="str">
        <f>IF(Kundendaten!C1870="","",IF(Kundendaten!G1870="","",Kundendaten!G1870))</f>
        <v/>
      </c>
      <c r="H1869" s="38" t="str">
        <f>IF(Kundendaten!C1870="","",IF(Kundendaten!H1870="","",Kundendaten!H1870))</f>
        <v/>
      </c>
      <c r="I1869" s="37" t="str">
        <f>IF(Kundendaten!C1870="","",IF(Kundendaten!I1870="","",IF(OR(UPPER(Kundendaten!I1870)="D",UPPER(Kundendaten!I1870)="DE",UPPER(Kundendaten!I1870)="DEU",UPPER(Kundendaten!I1870)="DEUTSCHLAND",UPPER(Kundendaten!I1870)="GERMANY",UPPER(Kundendaten!I1870)="GER"),"",IFERROR(UPPER(VLOOKUP(UPPER(Kundendaten!I1870),Laendercodes!$A:$B,2,FALSE())),UPPER(Kundendaten!I1870)))))</f>
        <v/>
      </c>
      <c r="J1869" s="59" t="str">
        <f>IF(Kundendaten!C1870="","",Einstellungen!$C$9-Kundendaten!J1870)</f>
        <v/>
      </c>
      <c r="K1869" s="37" t="str">
        <f>IF(Kundendaten!C1870="","",IF(J1869&lt;0,-1,IF(J1869&gt;Einstellungen!$C$11,0,IF(J1869&lt;=Einstellungen!$D$15,5,IF(J1869&lt;=Einstellungen!$D$16,4,IF(J1869&lt;=Einstellungen!$D$17,3,IF(J1869&lt;=Einstellungen!$D$18,2,1)))))))</f>
        <v/>
      </c>
      <c r="L1869" s="37" t="str">
        <f>IF(Kundendaten!C1870="","",IF(J1869&lt;0,-1,IF(J1869&gt;Einstellungen!$C$11,0,IF(Kundendaten!K1870&gt;=Einstellungen!$C$24,5,IF(Kundendaten!K1870&gt;=Einstellungen!$C$25,4,IF(Kundendaten!K1870&gt;=Einstellungen!$C$26,3,IF(Kundendaten!K1870&gt;=Einstellungen!$C$27,2,1)))))))</f>
        <v/>
      </c>
      <c r="M1869" s="37" t="str">
        <f>IF(Kundendaten!C1870="","",IF(J1869&lt;0,-1,IF(J1869&gt;Einstellungen!$C$11,0,IF(Kundendaten!L1870&gt;=Einstellungen!$C$32,5,IF(Kundendaten!L1870&gt;=Einstellungen!$C$33,4,IF(Kundendaten!L1870&gt;=Einstellungen!$C$34,3,IF(Kundendaten!L1870&gt;=Einstellungen!$C$35,2,1)))))))</f>
        <v/>
      </c>
      <c r="N1869" s="37" t="str">
        <f>IF(Kundendaten!C1870="","",IF(K1869=-1,"",IF(K1869=0,0,IF(SUM(Einstellungen!$G$15,Einstellungen!$G$24,Einstellungen!$G$32)&lt;&gt;100,"—",ROUND((K1869*Einstellungen!$G$15+L1869*Einstellungen!$G$24+M1869*Einstellungen!$G$32)/100,1)))))</f>
        <v/>
      </c>
      <c r="O1869" s="37" t="str">
        <f>IF(Kundendaten!C1870="","",IF(K1869=-1,"⚠ Datenfehler",IF(K1869=0,"Inaktiv",IF(SUM(Einstellungen!$G$15,Einstellungen!$G$24,Einstellungen!$G$32)&lt;&gt;100,"—",IF(N1869&gt;=4,"Champion",IF(N1869&gt;=3,"Entwicklung",IF(N1869&gt;=2,"Gefährdet","Abwanderung")))))))</f>
        <v/>
      </c>
    </row>
    <row r="1870" spans="2:15" ht="14.25" customHeight="1" x14ac:dyDescent="0.35">
      <c r="B1870" s="37" t="str">
        <f>IF(Kundendaten!C1871="","",Kundendaten!B1871)</f>
        <v/>
      </c>
      <c r="C1870" s="38" t="str">
        <f>IF(Kundendaten!C1871="","",IF(Kundendaten!C1871="","",Kundendaten!C1871))</f>
        <v/>
      </c>
      <c r="D1870" s="38" t="str">
        <f>IF(Kundendaten!C1871="","",IF(Kundendaten!D1871="","",Kundendaten!D1871))</f>
        <v/>
      </c>
      <c r="E1870" s="38" t="str">
        <f>IF(Kundendaten!C1871="","",IF(Kundendaten!E1871="","",Kundendaten!E1871))</f>
        <v/>
      </c>
      <c r="F1870" s="38" t="str">
        <f>IF(Kundendaten!C1871="","",IF(Kundendaten!F1871="","",Kundendaten!F1871))</f>
        <v/>
      </c>
      <c r="G1870" s="37" t="str">
        <f>IF(Kundendaten!C1871="","",IF(Kundendaten!G1871="","",Kundendaten!G1871))</f>
        <v/>
      </c>
      <c r="H1870" s="38" t="str">
        <f>IF(Kundendaten!C1871="","",IF(Kundendaten!H1871="","",Kundendaten!H1871))</f>
        <v/>
      </c>
      <c r="I1870" s="37" t="str">
        <f>IF(Kundendaten!C1871="","",IF(Kundendaten!I1871="","",IF(OR(UPPER(Kundendaten!I1871)="D",UPPER(Kundendaten!I1871)="DE",UPPER(Kundendaten!I1871)="DEU",UPPER(Kundendaten!I1871)="DEUTSCHLAND",UPPER(Kundendaten!I1871)="GERMANY",UPPER(Kundendaten!I1871)="GER"),"",IFERROR(UPPER(VLOOKUP(UPPER(Kundendaten!I1871),Laendercodes!$A:$B,2,FALSE())),UPPER(Kundendaten!I1871)))))</f>
        <v/>
      </c>
      <c r="J1870" s="59" t="str">
        <f>IF(Kundendaten!C1871="","",Einstellungen!$C$9-Kundendaten!J1871)</f>
        <v/>
      </c>
      <c r="K1870" s="37" t="str">
        <f>IF(Kundendaten!C1871="","",IF(J1870&lt;0,-1,IF(J1870&gt;Einstellungen!$C$11,0,IF(J1870&lt;=Einstellungen!$D$15,5,IF(J1870&lt;=Einstellungen!$D$16,4,IF(J1870&lt;=Einstellungen!$D$17,3,IF(J1870&lt;=Einstellungen!$D$18,2,1)))))))</f>
        <v/>
      </c>
      <c r="L1870" s="37" t="str">
        <f>IF(Kundendaten!C1871="","",IF(J1870&lt;0,-1,IF(J1870&gt;Einstellungen!$C$11,0,IF(Kundendaten!K1871&gt;=Einstellungen!$C$24,5,IF(Kundendaten!K1871&gt;=Einstellungen!$C$25,4,IF(Kundendaten!K1871&gt;=Einstellungen!$C$26,3,IF(Kundendaten!K1871&gt;=Einstellungen!$C$27,2,1)))))))</f>
        <v/>
      </c>
      <c r="M1870" s="37" t="str">
        <f>IF(Kundendaten!C1871="","",IF(J1870&lt;0,-1,IF(J1870&gt;Einstellungen!$C$11,0,IF(Kundendaten!L1871&gt;=Einstellungen!$C$32,5,IF(Kundendaten!L1871&gt;=Einstellungen!$C$33,4,IF(Kundendaten!L1871&gt;=Einstellungen!$C$34,3,IF(Kundendaten!L1871&gt;=Einstellungen!$C$35,2,1)))))))</f>
        <v/>
      </c>
      <c r="N1870" s="37" t="str">
        <f>IF(Kundendaten!C1871="","",IF(K1870=-1,"",IF(K1870=0,0,IF(SUM(Einstellungen!$G$15,Einstellungen!$G$24,Einstellungen!$G$32)&lt;&gt;100,"—",ROUND((K1870*Einstellungen!$G$15+L1870*Einstellungen!$G$24+M1870*Einstellungen!$G$32)/100,1)))))</f>
        <v/>
      </c>
      <c r="O1870" s="37" t="str">
        <f>IF(Kundendaten!C1871="","",IF(K1870=-1,"⚠ Datenfehler",IF(K1870=0,"Inaktiv",IF(SUM(Einstellungen!$G$15,Einstellungen!$G$24,Einstellungen!$G$32)&lt;&gt;100,"—",IF(N1870&gt;=4,"Champion",IF(N1870&gt;=3,"Entwicklung",IF(N1870&gt;=2,"Gefährdet","Abwanderung")))))))</f>
        <v/>
      </c>
    </row>
    <row r="1871" spans="2:15" ht="14.25" customHeight="1" x14ac:dyDescent="0.35">
      <c r="B1871" s="37" t="str">
        <f>IF(Kundendaten!C1872="","",Kundendaten!B1872)</f>
        <v/>
      </c>
      <c r="C1871" s="38" t="str">
        <f>IF(Kundendaten!C1872="","",IF(Kundendaten!C1872="","",Kundendaten!C1872))</f>
        <v/>
      </c>
      <c r="D1871" s="38" t="str">
        <f>IF(Kundendaten!C1872="","",IF(Kundendaten!D1872="","",Kundendaten!D1872))</f>
        <v/>
      </c>
      <c r="E1871" s="38" t="str">
        <f>IF(Kundendaten!C1872="","",IF(Kundendaten!E1872="","",Kundendaten!E1872))</f>
        <v/>
      </c>
      <c r="F1871" s="38" t="str">
        <f>IF(Kundendaten!C1872="","",IF(Kundendaten!F1872="","",Kundendaten!F1872))</f>
        <v/>
      </c>
      <c r="G1871" s="37" t="str">
        <f>IF(Kundendaten!C1872="","",IF(Kundendaten!G1872="","",Kundendaten!G1872))</f>
        <v/>
      </c>
      <c r="H1871" s="38" t="str">
        <f>IF(Kundendaten!C1872="","",IF(Kundendaten!H1872="","",Kundendaten!H1872))</f>
        <v/>
      </c>
      <c r="I1871" s="37" t="str">
        <f>IF(Kundendaten!C1872="","",IF(Kundendaten!I1872="","",IF(OR(UPPER(Kundendaten!I1872)="D",UPPER(Kundendaten!I1872)="DE",UPPER(Kundendaten!I1872)="DEU",UPPER(Kundendaten!I1872)="DEUTSCHLAND",UPPER(Kundendaten!I1872)="GERMANY",UPPER(Kundendaten!I1872)="GER"),"",IFERROR(UPPER(VLOOKUP(UPPER(Kundendaten!I1872),Laendercodes!$A:$B,2,FALSE())),UPPER(Kundendaten!I1872)))))</f>
        <v/>
      </c>
      <c r="J1871" s="59" t="str">
        <f>IF(Kundendaten!C1872="","",Einstellungen!$C$9-Kundendaten!J1872)</f>
        <v/>
      </c>
      <c r="K1871" s="37" t="str">
        <f>IF(Kundendaten!C1872="","",IF(J1871&lt;0,-1,IF(J1871&gt;Einstellungen!$C$11,0,IF(J1871&lt;=Einstellungen!$D$15,5,IF(J1871&lt;=Einstellungen!$D$16,4,IF(J1871&lt;=Einstellungen!$D$17,3,IF(J1871&lt;=Einstellungen!$D$18,2,1)))))))</f>
        <v/>
      </c>
      <c r="L1871" s="37" t="str">
        <f>IF(Kundendaten!C1872="","",IF(J1871&lt;0,-1,IF(J1871&gt;Einstellungen!$C$11,0,IF(Kundendaten!K1872&gt;=Einstellungen!$C$24,5,IF(Kundendaten!K1872&gt;=Einstellungen!$C$25,4,IF(Kundendaten!K1872&gt;=Einstellungen!$C$26,3,IF(Kundendaten!K1872&gt;=Einstellungen!$C$27,2,1)))))))</f>
        <v/>
      </c>
      <c r="M1871" s="37" t="str">
        <f>IF(Kundendaten!C1872="","",IF(J1871&lt;0,-1,IF(J1871&gt;Einstellungen!$C$11,0,IF(Kundendaten!L1872&gt;=Einstellungen!$C$32,5,IF(Kundendaten!L1872&gt;=Einstellungen!$C$33,4,IF(Kundendaten!L1872&gt;=Einstellungen!$C$34,3,IF(Kundendaten!L1872&gt;=Einstellungen!$C$35,2,1)))))))</f>
        <v/>
      </c>
      <c r="N1871" s="37" t="str">
        <f>IF(Kundendaten!C1872="","",IF(K1871=-1,"",IF(K1871=0,0,IF(SUM(Einstellungen!$G$15,Einstellungen!$G$24,Einstellungen!$G$32)&lt;&gt;100,"—",ROUND((K1871*Einstellungen!$G$15+L1871*Einstellungen!$G$24+M1871*Einstellungen!$G$32)/100,1)))))</f>
        <v/>
      </c>
      <c r="O1871" s="37" t="str">
        <f>IF(Kundendaten!C1872="","",IF(K1871=-1,"⚠ Datenfehler",IF(K1871=0,"Inaktiv",IF(SUM(Einstellungen!$G$15,Einstellungen!$G$24,Einstellungen!$G$32)&lt;&gt;100,"—",IF(N1871&gt;=4,"Champion",IF(N1871&gt;=3,"Entwicklung",IF(N1871&gt;=2,"Gefährdet","Abwanderung")))))))</f>
        <v/>
      </c>
    </row>
    <row r="1872" spans="2:15" ht="14.25" customHeight="1" x14ac:dyDescent="0.35">
      <c r="B1872" s="37" t="str">
        <f>IF(Kundendaten!C1873="","",Kundendaten!B1873)</f>
        <v/>
      </c>
      <c r="C1872" s="38" t="str">
        <f>IF(Kundendaten!C1873="","",IF(Kundendaten!C1873="","",Kundendaten!C1873))</f>
        <v/>
      </c>
      <c r="D1872" s="38" t="str">
        <f>IF(Kundendaten!C1873="","",IF(Kundendaten!D1873="","",Kundendaten!D1873))</f>
        <v/>
      </c>
      <c r="E1872" s="38" t="str">
        <f>IF(Kundendaten!C1873="","",IF(Kundendaten!E1873="","",Kundendaten!E1873))</f>
        <v/>
      </c>
      <c r="F1872" s="38" t="str">
        <f>IF(Kundendaten!C1873="","",IF(Kundendaten!F1873="","",Kundendaten!F1873))</f>
        <v/>
      </c>
      <c r="G1872" s="37" t="str">
        <f>IF(Kundendaten!C1873="","",IF(Kundendaten!G1873="","",Kundendaten!G1873))</f>
        <v/>
      </c>
      <c r="H1872" s="38" t="str">
        <f>IF(Kundendaten!C1873="","",IF(Kundendaten!H1873="","",Kundendaten!H1873))</f>
        <v/>
      </c>
      <c r="I1872" s="37" t="str">
        <f>IF(Kundendaten!C1873="","",IF(Kundendaten!I1873="","",IF(OR(UPPER(Kundendaten!I1873)="D",UPPER(Kundendaten!I1873)="DE",UPPER(Kundendaten!I1873)="DEU",UPPER(Kundendaten!I1873)="DEUTSCHLAND",UPPER(Kundendaten!I1873)="GERMANY",UPPER(Kundendaten!I1873)="GER"),"",IFERROR(UPPER(VLOOKUP(UPPER(Kundendaten!I1873),Laendercodes!$A:$B,2,FALSE())),UPPER(Kundendaten!I1873)))))</f>
        <v/>
      </c>
      <c r="J1872" s="59" t="str">
        <f>IF(Kundendaten!C1873="","",Einstellungen!$C$9-Kundendaten!J1873)</f>
        <v/>
      </c>
      <c r="K1872" s="37" t="str">
        <f>IF(Kundendaten!C1873="","",IF(J1872&lt;0,-1,IF(J1872&gt;Einstellungen!$C$11,0,IF(J1872&lt;=Einstellungen!$D$15,5,IF(J1872&lt;=Einstellungen!$D$16,4,IF(J1872&lt;=Einstellungen!$D$17,3,IF(J1872&lt;=Einstellungen!$D$18,2,1)))))))</f>
        <v/>
      </c>
      <c r="L1872" s="37" t="str">
        <f>IF(Kundendaten!C1873="","",IF(J1872&lt;0,-1,IF(J1872&gt;Einstellungen!$C$11,0,IF(Kundendaten!K1873&gt;=Einstellungen!$C$24,5,IF(Kundendaten!K1873&gt;=Einstellungen!$C$25,4,IF(Kundendaten!K1873&gt;=Einstellungen!$C$26,3,IF(Kundendaten!K1873&gt;=Einstellungen!$C$27,2,1)))))))</f>
        <v/>
      </c>
      <c r="M1872" s="37" t="str">
        <f>IF(Kundendaten!C1873="","",IF(J1872&lt;0,-1,IF(J1872&gt;Einstellungen!$C$11,0,IF(Kundendaten!L1873&gt;=Einstellungen!$C$32,5,IF(Kundendaten!L1873&gt;=Einstellungen!$C$33,4,IF(Kundendaten!L1873&gt;=Einstellungen!$C$34,3,IF(Kundendaten!L1873&gt;=Einstellungen!$C$35,2,1)))))))</f>
        <v/>
      </c>
      <c r="N1872" s="37" t="str">
        <f>IF(Kundendaten!C1873="","",IF(K1872=-1,"",IF(K1872=0,0,IF(SUM(Einstellungen!$G$15,Einstellungen!$G$24,Einstellungen!$G$32)&lt;&gt;100,"—",ROUND((K1872*Einstellungen!$G$15+L1872*Einstellungen!$G$24+M1872*Einstellungen!$G$32)/100,1)))))</f>
        <v/>
      </c>
      <c r="O1872" s="37" t="str">
        <f>IF(Kundendaten!C1873="","",IF(K1872=-1,"⚠ Datenfehler",IF(K1872=0,"Inaktiv",IF(SUM(Einstellungen!$G$15,Einstellungen!$G$24,Einstellungen!$G$32)&lt;&gt;100,"—",IF(N1872&gt;=4,"Champion",IF(N1872&gt;=3,"Entwicklung",IF(N1872&gt;=2,"Gefährdet","Abwanderung")))))))</f>
        <v/>
      </c>
    </row>
    <row r="1873" spans="2:15" ht="14.25" customHeight="1" x14ac:dyDescent="0.35">
      <c r="B1873" s="37" t="str">
        <f>IF(Kundendaten!C1874="","",Kundendaten!B1874)</f>
        <v/>
      </c>
      <c r="C1873" s="38" t="str">
        <f>IF(Kundendaten!C1874="","",IF(Kundendaten!C1874="","",Kundendaten!C1874))</f>
        <v/>
      </c>
      <c r="D1873" s="38" t="str">
        <f>IF(Kundendaten!C1874="","",IF(Kundendaten!D1874="","",Kundendaten!D1874))</f>
        <v/>
      </c>
      <c r="E1873" s="38" t="str">
        <f>IF(Kundendaten!C1874="","",IF(Kundendaten!E1874="","",Kundendaten!E1874))</f>
        <v/>
      </c>
      <c r="F1873" s="38" t="str">
        <f>IF(Kundendaten!C1874="","",IF(Kundendaten!F1874="","",Kundendaten!F1874))</f>
        <v/>
      </c>
      <c r="G1873" s="37" t="str">
        <f>IF(Kundendaten!C1874="","",IF(Kundendaten!G1874="","",Kundendaten!G1874))</f>
        <v/>
      </c>
      <c r="H1873" s="38" t="str">
        <f>IF(Kundendaten!C1874="","",IF(Kundendaten!H1874="","",Kundendaten!H1874))</f>
        <v/>
      </c>
      <c r="I1873" s="37" t="str">
        <f>IF(Kundendaten!C1874="","",IF(Kundendaten!I1874="","",IF(OR(UPPER(Kundendaten!I1874)="D",UPPER(Kundendaten!I1874)="DE",UPPER(Kundendaten!I1874)="DEU",UPPER(Kundendaten!I1874)="DEUTSCHLAND",UPPER(Kundendaten!I1874)="GERMANY",UPPER(Kundendaten!I1874)="GER"),"",IFERROR(UPPER(VLOOKUP(UPPER(Kundendaten!I1874),Laendercodes!$A:$B,2,FALSE())),UPPER(Kundendaten!I1874)))))</f>
        <v/>
      </c>
      <c r="J1873" s="59" t="str">
        <f>IF(Kundendaten!C1874="","",Einstellungen!$C$9-Kundendaten!J1874)</f>
        <v/>
      </c>
      <c r="K1873" s="37" t="str">
        <f>IF(Kundendaten!C1874="","",IF(J1873&lt;0,-1,IF(J1873&gt;Einstellungen!$C$11,0,IF(J1873&lt;=Einstellungen!$D$15,5,IF(J1873&lt;=Einstellungen!$D$16,4,IF(J1873&lt;=Einstellungen!$D$17,3,IF(J1873&lt;=Einstellungen!$D$18,2,1)))))))</f>
        <v/>
      </c>
      <c r="L1873" s="37" t="str">
        <f>IF(Kundendaten!C1874="","",IF(J1873&lt;0,-1,IF(J1873&gt;Einstellungen!$C$11,0,IF(Kundendaten!K1874&gt;=Einstellungen!$C$24,5,IF(Kundendaten!K1874&gt;=Einstellungen!$C$25,4,IF(Kundendaten!K1874&gt;=Einstellungen!$C$26,3,IF(Kundendaten!K1874&gt;=Einstellungen!$C$27,2,1)))))))</f>
        <v/>
      </c>
      <c r="M1873" s="37" t="str">
        <f>IF(Kundendaten!C1874="","",IF(J1873&lt;0,-1,IF(J1873&gt;Einstellungen!$C$11,0,IF(Kundendaten!L1874&gt;=Einstellungen!$C$32,5,IF(Kundendaten!L1874&gt;=Einstellungen!$C$33,4,IF(Kundendaten!L1874&gt;=Einstellungen!$C$34,3,IF(Kundendaten!L1874&gt;=Einstellungen!$C$35,2,1)))))))</f>
        <v/>
      </c>
      <c r="N1873" s="37" t="str">
        <f>IF(Kundendaten!C1874="","",IF(K1873=-1,"",IF(K1873=0,0,IF(SUM(Einstellungen!$G$15,Einstellungen!$G$24,Einstellungen!$G$32)&lt;&gt;100,"—",ROUND((K1873*Einstellungen!$G$15+L1873*Einstellungen!$G$24+M1873*Einstellungen!$G$32)/100,1)))))</f>
        <v/>
      </c>
      <c r="O1873" s="37" t="str">
        <f>IF(Kundendaten!C1874="","",IF(K1873=-1,"⚠ Datenfehler",IF(K1873=0,"Inaktiv",IF(SUM(Einstellungen!$G$15,Einstellungen!$G$24,Einstellungen!$G$32)&lt;&gt;100,"—",IF(N1873&gt;=4,"Champion",IF(N1873&gt;=3,"Entwicklung",IF(N1873&gt;=2,"Gefährdet","Abwanderung")))))))</f>
        <v/>
      </c>
    </row>
    <row r="1874" spans="2:15" ht="14.25" customHeight="1" x14ac:dyDescent="0.35">
      <c r="B1874" s="37" t="str">
        <f>IF(Kundendaten!C1875="","",Kundendaten!B1875)</f>
        <v/>
      </c>
      <c r="C1874" s="38" t="str">
        <f>IF(Kundendaten!C1875="","",IF(Kundendaten!C1875="","",Kundendaten!C1875))</f>
        <v/>
      </c>
      <c r="D1874" s="38" t="str">
        <f>IF(Kundendaten!C1875="","",IF(Kundendaten!D1875="","",Kundendaten!D1875))</f>
        <v/>
      </c>
      <c r="E1874" s="38" t="str">
        <f>IF(Kundendaten!C1875="","",IF(Kundendaten!E1875="","",Kundendaten!E1875))</f>
        <v/>
      </c>
      <c r="F1874" s="38" t="str">
        <f>IF(Kundendaten!C1875="","",IF(Kundendaten!F1875="","",Kundendaten!F1875))</f>
        <v/>
      </c>
      <c r="G1874" s="37" t="str">
        <f>IF(Kundendaten!C1875="","",IF(Kundendaten!G1875="","",Kundendaten!G1875))</f>
        <v/>
      </c>
      <c r="H1874" s="38" t="str">
        <f>IF(Kundendaten!C1875="","",IF(Kundendaten!H1875="","",Kundendaten!H1875))</f>
        <v/>
      </c>
      <c r="I1874" s="37" t="str">
        <f>IF(Kundendaten!C1875="","",IF(Kundendaten!I1875="","",IF(OR(UPPER(Kundendaten!I1875)="D",UPPER(Kundendaten!I1875)="DE",UPPER(Kundendaten!I1875)="DEU",UPPER(Kundendaten!I1875)="DEUTSCHLAND",UPPER(Kundendaten!I1875)="GERMANY",UPPER(Kundendaten!I1875)="GER"),"",IFERROR(UPPER(VLOOKUP(UPPER(Kundendaten!I1875),Laendercodes!$A:$B,2,FALSE())),UPPER(Kundendaten!I1875)))))</f>
        <v/>
      </c>
      <c r="J1874" s="59" t="str">
        <f>IF(Kundendaten!C1875="","",Einstellungen!$C$9-Kundendaten!J1875)</f>
        <v/>
      </c>
      <c r="K1874" s="37" t="str">
        <f>IF(Kundendaten!C1875="","",IF(J1874&lt;0,-1,IF(J1874&gt;Einstellungen!$C$11,0,IF(J1874&lt;=Einstellungen!$D$15,5,IF(J1874&lt;=Einstellungen!$D$16,4,IF(J1874&lt;=Einstellungen!$D$17,3,IF(J1874&lt;=Einstellungen!$D$18,2,1)))))))</f>
        <v/>
      </c>
      <c r="L1874" s="37" t="str">
        <f>IF(Kundendaten!C1875="","",IF(J1874&lt;0,-1,IF(J1874&gt;Einstellungen!$C$11,0,IF(Kundendaten!K1875&gt;=Einstellungen!$C$24,5,IF(Kundendaten!K1875&gt;=Einstellungen!$C$25,4,IF(Kundendaten!K1875&gt;=Einstellungen!$C$26,3,IF(Kundendaten!K1875&gt;=Einstellungen!$C$27,2,1)))))))</f>
        <v/>
      </c>
      <c r="M1874" s="37" t="str">
        <f>IF(Kundendaten!C1875="","",IF(J1874&lt;0,-1,IF(J1874&gt;Einstellungen!$C$11,0,IF(Kundendaten!L1875&gt;=Einstellungen!$C$32,5,IF(Kundendaten!L1875&gt;=Einstellungen!$C$33,4,IF(Kundendaten!L1875&gt;=Einstellungen!$C$34,3,IF(Kundendaten!L1875&gt;=Einstellungen!$C$35,2,1)))))))</f>
        <v/>
      </c>
      <c r="N1874" s="37" t="str">
        <f>IF(Kundendaten!C1875="","",IF(K1874=-1,"",IF(K1874=0,0,IF(SUM(Einstellungen!$G$15,Einstellungen!$G$24,Einstellungen!$G$32)&lt;&gt;100,"—",ROUND((K1874*Einstellungen!$G$15+L1874*Einstellungen!$G$24+M1874*Einstellungen!$G$32)/100,1)))))</f>
        <v/>
      </c>
      <c r="O1874" s="37" t="str">
        <f>IF(Kundendaten!C1875="","",IF(K1874=-1,"⚠ Datenfehler",IF(K1874=0,"Inaktiv",IF(SUM(Einstellungen!$G$15,Einstellungen!$G$24,Einstellungen!$G$32)&lt;&gt;100,"—",IF(N1874&gt;=4,"Champion",IF(N1874&gt;=3,"Entwicklung",IF(N1874&gt;=2,"Gefährdet","Abwanderung")))))))</f>
        <v/>
      </c>
    </row>
    <row r="1875" spans="2:15" ht="14.25" customHeight="1" x14ac:dyDescent="0.35">
      <c r="B1875" s="37" t="str">
        <f>IF(Kundendaten!C1876="","",Kundendaten!B1876)</f>
        <v/>
      </c>
      <c r="C1875" s="38" t="str">
        <f>IF(Kundendaten!C1876="","",IF(Kundendaten!C1876="","",Kundendaten!C1876))</f>
        <v/>
      </c>
      <c r="D1875" s="38" t="str">
        <f>IF(Kundendaten!C1876="","",IF(Kundendaten!D1876="","",Kundendaten!D1876))</f>
        <v/>
      </c>
      <c r="E1875" s="38" t="str">
        <f>IF(Kundendaten!C1876="","",IF(Kundendaten!E1876="","",Kundendaten!E1876))</f>
        <v/>
      </c>
      <c r="F1875" s="38" t="str">
        <f>IF(Kundendaten!C1876="","",IF(Kundendaten!F1876="","",Kundendaten!F1876))</f>
        <v/>
      </c>
      <c r="G1875" s="37" t="str">
        <f>IF(Kundendaten!C1876="","",IF(Kundendaten!G1876="","",Kundendaten!G1876))</f>
        <v/>
      </c>
      <c r="H1875" s="38" t="str">
        <f>IF(Kundendaten!C1876="","",IF(Kundendaten!H1876="","",Kundendaten!H1876))</f>
        <v/>
      </c>
      <c r="I1875" s="37" t="str">
        <f>IF(Kundendaten!C1876="","",IF(Kundendaten!I1876="","",IF(OR(UPPER(Kundendaten!I1876)="D",UPPER(Kundendaten!I1876)="DE",UPPER(Kundendaten!I1876)="DEU",UPPER(Kundendaten!I1876)="DEUTSCHLAND",UPPER(Kundendaten!I1876)="GERMANY",UPPER(Kundendaten!I1876)="GER"),"",IFERROR(UPPER(VLOOKUP(UPPER(Kundendaten!I1876),Laendercodes!$A:$B,2,FALSE())),UPPER(Kundendaten!I1876)))))</f>
        <v/>
      </c>
      <c r="J1875" s="59" t="str">
        <f>IF(Kundendaten!C1876="","",Einstellungen!$C$9-Kundendaten!J1876)</f>
        <v/>
      </c>
      <c r="K1875" s="37" t="str">
        <f>IF(Kundendaten!C1876="","",IF(J1875&lt;0,-1,IF(J1875&gt;Einstellungen!$C$11,0,IF(J1875&lt;=Einstellungen!$D$15,5,IF(J1875&lt;=Einstellungen!$D$16,4,IF(J1875&lt;=Einstellungen!$D$17,3,IF(J1875&lt;=Einstellungen!$D$18,2,1)))))))</f>
        <v/>
      </c>
      <c r="L1875" s="37" t="str">
        <f>IF(Kundendaten!C1876="","",IF(J1875&lt;0,-1,IF(J1875&gt;Einstellungen!$C$11,0,IF(Kundendaten!K1876&gt;=Einstellungen!$C$24,5,IF(Kundendaten!K1876&gt;=Einstellungen!$C$25,4,IF(Kundendaten!K1876&gt;=Einstellungen!$C$26,3,IF(Kundendaten!K1876&gt;=Einstellungen!$C$27,2,1)))))))</f>
        <v/>
      </c>
      <c r="M1875" s="37" t="str">
        <f>IF(Kundendaten!C1876="","",IF(J1875&lt;0,-1,IF(J1875&gt;Einstellungen!$C$11,0,IF(Kundendaten!L1876&gt;=Einstellungen!$C$32,5,IF(Kundendaten!L1876&gt;=Einstellungen!$C$33,4,IF(Kundendaten!L1876&gt;=Einstellungen!$C$34,3,IF(Kundendaten!L1876&gt;=Einstellungen!$C$35,2,1)))))))</f>
        <v/>
      </c>
      <c r="N1875" s="37" t="str">
        <f>IF(Kundendaten!C1876="","",IF(K1875=-1,"",IF(K1875=0,0,IF(SUM(Einstellungen!$G$15,Einstellungen!$G$24,Einstellungen!$G$32)&lt;&gt;100,"—",ROUND((K1875*Einstellungen!$G$15+L1875*Einstellungen!$G$24+M1875*Einstellungen!$G$32)/100,1)))))</f>
        <v/>
      </c>
      <c r="O1875" s="37" t="str">
        <f>IF(Kundendaten!C1876="","",IF(K1875=-1,"⚠ Datenfehler",IF(K1875=0,"Inaktiv",IF(SUM(Einstellungen!$G$15,Einstellungen!$G$24,Einstellungen!$G$32)&lt;&gt;100,"—",IF(N1875&gt;=4,"Champion",IF(N1875&gt;=3,"Entwicklung",IF(N1875&gt;=2,"Gefährdet","Abwanderung")))))))</f>
        <v/>
      </c>
    </row>
    <row r="1876" spans="2:15" ht="14.25" customHeight="1" x14ac:dyDescent="0.35">
      <c r="B1876" s="37" t="str">
        <f>IF(Kundendaten!C1877="","",Kundendaten!B1877)</f>
        <v/>
      </c>
      <c r="C1876" s="38" t="str">
        <f>IF(Kundendaten!C1877="","",IF(Kundendaten!C1877="","",Kundendaten!C1877))</f>
        <v/>
      </c>
      <c r="D1876" s="38" t="str">
        <f>IF(Kundendaten!C1877="","",IF(Kundendaten!D1877="","",Kundendaten!D1877))</f>
        <v/>
      </c>
      <c r="E1876" s="38" t="str">
        <f>IF(Kundendaten!C1877="","",IF(Kundendaten!E1877="","",Kundendaten!E1877))</f>
        <v/>
      </c>
      <c r="F1876" s="38" t="str">
        <f>IF(Kundendaten!C1877="","",IF(Kundendaten!F1877="","",Kundendaten!F1877))</f>
        <v/>
      </c>
      <c r="G1876" s="37" t="str">
        <f>IF(Kundendaten!C1877="","",IF(Kundendaten!G1877="","",Kundendaten!G1877))</f>
        <v/>
      </c>
      <c r="H1876" s="38" t="str">
        <f>IF(Kundendaten!C1877="","",IF(Kundendaten!H1877="","",Kundendaten!H1877))</f>
        <v/>
      </c>
      <c r="I1876" s="37" t="str">
        <f>IF(Kundendaten!C1877="","",IF(Kundendaten!I1877="","",IF(OR(UPPER(Kundendaten!I1877)="D",UPPER(Kundendaten!I1877)="DE",UPPER(Kundendaten!I1877)="DEU",UPPER(Kundendaten!I1877)="DEUTSCHLAND",UPPER(Kundendaten!I1877)="GERMANY",UPPER(Kundendaten!I1877)="GER"),"",IFERROR(UPPER(VLOOKUP(UPPER(Kundendaten!I1877),Laendercodes!$A:$B,2,FALSE())),UPPER(Kundendaten!I1877)))))</f>
        <v/>
      </c>
      <c r="J1876" s="59" t="str">
        <f>IF(Kundendaten!C1877="","",Einstellungen!$C$9-Kundendaten!J1877)</f>
        <v/>
      </c>
      <c r="K1876" s="37" t="str">
        <f>IF(Kundendaten!C1877="","",IF(J1876&lt;0,-1,IF(J1876&gt;Einstellungen!$C$11,0,IF(J1876&lt;=Einstellungen!$D$15,5,IF(J1876&lt;=Einstellungen!$D$16,4,IF(J1876&lt;=Einstellungen!$D$17,3,IF(J1876&lt;=Einstellungen!$D$18,2,1)))))))</f>
        <v/>
      </c>
      <c r="L1876" s="37" t="str">
        <f>IF(Kundendaten!C1877="","",IF(J1876&lt;0,-1,IF(J1876&gt;Einstellungen!$C$11,0,IF(Kundendaten!K1877&gt;=Einstellungen!$C$24,5,IF(Kundendaten!K1877&gt;=Einstellungen!$C$25,4,IF(Kundendaten!K1877&gt;=Einstellungen!$C$26,3,IF(Kundendaten!K1877&gt;=Einstellungen!$C$27,2,1)))))))</f>
        <v/>
      </c>
      <c r="M1876" s="37" t="str">
        <f>IF(Kundendaten!C1877="","",IF(J1876&lt;0,-1,IF(J1876&gt;Einstellungen!$C$11,0,IF(Kundendaten!L1877&gt;=Einstellungen!$C$32,5,IF(Kundendaten!L1877&gt;=Einstellungen!$C$33,4,IF(Kundendaten!L1877&gt;=Einstellungen!$C$34,3,IF(Kundendaten!L1877&gt;=Einstellungen!$C$35,2,1)))))))</f>
        <v/>
      </c>
      <c r="N1876" s="37" t="str">
        <f>IF(Kundendaten!C1877="","",IF(K1876=-1,"",IF(K1876=0,0,IF(SUM(Einstellungen!$G$15,Einstellungen!$G$24,Einstellungen!$G$32)&lt;&gt;100,"—",ROUND((K1876*Einstellungen!$G$15+L1876*Einstellungen!$G$24+M1876*Einstellungen!$G$32)/100,1)))))</f>
        <v/>
      </c>
      <c r="O1876" s="37" t="str">
        <f>IF(Kundendaten!C1877="","",IF(K1876=-1,"⚠ Datenfehler",IF(K1876=0,"Inaktiv",IF(SUM(Einstellungen!$G$15,Einstellungen!$G$24,Einstellungen!$G$32)&lt;&gt;100,"—",IF(N1876&gt;=4,"Champion",IF(N1876&gt;=3,"Entwicklung",IF(N1876&gt;=2,"Gefährdet","Abwanderung")))))))</f>
        <v/>
      </c>
    </row>
    <row r="1877" spans="2:15" ht="14.25" customHeight="1" x14ac:dyDescent="0.35">
      <c r="B1877" s="37" t="str">
        <f>IF(Kundendaten!C1878="","",Kundendaten!B1878)</f>
        <v/>
      </c>
      <c r="C1877" s="38" t="str">
        <f>IF(Kundendaten!C1878="","",IF(Kundendaten!C1878="","",Kundendaten!C1878))</f>
        <v/>
      </c>
      <c r="D1877" s="38" t="str">
        <f>IF(Kundendaten!C1878="","",IF(Kundendaten!D1878="","",Kundendaten!D1878))</f>
        <v/>
      </c>
      <c r="E1877" s="38" t="str">
        <f>IF(Kundendaten!C1878="","",IF(Kundendaten!E1878="","",Kundendaten!E1878))</f>
        <v/>
      </c>
      <c r="F1877" s="38" t="str">
        <f>IF(Kundendaten!C1878="","",IF(Kundendaten!F1878="","",Kundendaten!F1878))</f>
        <v/>
      </c>
      <c r="G1877" s="37" t="str">
        <f>IF(Kundendaten!C1878="","",IF(Kundendaten!G1878="","",Kundendaten!G1878))</f>
        <v/>
      </c>
      <c r="H1877" s="38" t="str">
        <f>IF(Kundendaten!C1878="","",IF(Kundendaten!H1878="","",Kundendaten!H1878))</f>
        <v/>
      </c>
      <c r="I1877" s="37" t="str">
        <f>IF(Kundendaten!C1878="","",IF(Kundendaten!I1878="","",IF(OR(UPPER(Kundendaten!I1878)="D",UPPER(Kundendaten!I1878)="DE",UPPER(Kundendaten!I1878)="DEU",UPPER(Kundendaten!I1878)="DEUTSCHLAND",UPPER(Kundendaten!I1878)="GERMANY",UPPER(Kundendaten!I1878)="GER"),"",IFERROR(UPPER(VLOOKUP(UPPER(Kundendaten!I1878),Laendercodes!$A:$B,2,FALSE())),UPPER(Kundendaten!I1878)))))</f>
        <v/>
      </c>
      <c r="J1877" s="59" t="str">
        <f>IF(Kundendaten!C1878="","",Einstellungen!$C$9-Kundendaten!J1878)</f>
        <v/>
      </c>
      <c r="K1877" s="37" t="str">
        <f>IF(Kundendaten!C1878="","",IF(J1877&lt;0,-1,IF(J1877&gt;Einstellungen!$C$11,0,IF(J1877&lt;=Einstellungen!$D$15,5,IF(J1877&lt;=Einstellungen!$D$16,4,IF(J1877&lt;=Einstellungen!$D$17,3,IF(J1877&lt;=Einstellungen!$D$18,2,1)))))))</f>
        <v/>
      </c>
      <c r="L1877" s="37" t="str">
        <f>IF(Kundendaten!C1878="","",IF(J1877&lt;0,-1,IF(J1877&gt;Einstellungen!$C$11,0,IF(Kundendaten!K1878&gt;=Einstellungen!$C$24,5,IF(Kundendaten!K1878&gt;=Einstellungen!$C$25,4,IF(Kundendaten!K1878&gt;=Einstellungen!$C$26,3,IF(Kundendaten!K1878&gt;=Einstellungen!$C$27,2,1)))))))</f>
        <v/>
      </c>
      <c r="M1877" s="37" t="str">
        <f>IF(Kundendaten!C1878="","",IF(J1877&lt;0,-1,IF(J1877&gt;Einstellungen!$C$11,0,IF(Kundendaten!L1878&gt;=Einstellungen!$C$32,5,IF(Kundendaten!L1878&gt;=Einstellungen!$C$33,4,IF(Kundendaten!L1878&gt;=Einstellungen!$C$34,3,IF(Kundendaten!L1878&gt;=Einstellungen!$C$35,2,1)))))))</f>
        <v/>
      </c>
      <c r="N1877" s="37" t="str">
        <f>IF(Kundendaten!C1878="","",IF(K1877=-1,"",IF(K1877=0,0,IF(SUM(Einstellungen!$G$15,Einstellungen!$G$24,Einstellungen!$G$32)&lt;&gt;100,"—",ROUND((K1877*Einstellungen!$G$15+L1877*Einstellungen!$G$24+M1877*Einstellungen!$G$32)/100,1)))))</f>
        <v/>
      </c>
      <c r="O1877" s="37" t="str">
        <f>IF(Kundendaten!C1878="","",IF(K1877=-1,"⚠ Datenfehler",IF(K1877=0,"Inaktiv",IF(SUM(Einstellungen!$G$15,Einstellungen!$G$24,Einstellungen!$G$32)&lt;&gt;100,"—",IF(N1877&gt;=4,"Champion",IF(N1877&gt;=3,"Entwicklung",IF(N1877&gt;=2,"Gefährdet","Abwanderung")))))))</f>
        <v/>
      </c>
    </row>
    <row r="1878" spans="2:15" ht="14.25" customHeight="1" x14ac:dyDescent="0.35">
      <c r="B1878" s="37" t="str">
        <f>IF(Kundendaten!C1879="","",Kundendaten!B1879)</f>
        <v/>
      </c>
      <c r="C1878" s="38" t="str">
        <f>IF(Kundendaten!C1879="","",IF(Kundendaten!C1879="","",Kundendaten!C1879))</f>
        <v/>
      </c>
      <c r="D1878" s="38" t="str">
        <f>IF(Kundendaten!C1879="","",IF(Kundendaten!D1879="","",Kundendaten!D1879))</f>
        <v/>
      </c>
      <c r="E1878" s="38" t="str">
        <f>IF(Kundendaten!C1879="","",IF(Kundendaten!E1879="","",Kundendaten!E1879))</f>
        <v/>
      </c>
      <c r="F1878" s="38" t="str">
        <f>IF(Kundendaten!C1879="","",IF(Kundendaten!F1879="","",Kundendaten!F1879))</f>
        <v/>
      </c>
      <c r="G1878" s="37" t="str">
        <f>IF(Kundendaten!C1879="","",IF(Kundendaten!G1879="","",Kundendaten!G1879))</f>
        <v/>
      </c>
      <c r="H1878" s="38" t="str">
        <f>IF(Kundendaten!C1879="","",IF(Kundendaten!H1879="","",Kundendaten!H1879))</f>
        <v/>
      </c>
      <c r="I1878" s="37" t="str">
        <f>IF(Kundendaten!C1879="","",IF(Kundendaten!I1879="","",IF(OR(UPPER(Kundendaten!I1879)="D",UPPER(Kundendaten!I1879)="DE",UPPER(Kundendaten!I1879)="DEU",UPPER(Kundendaten!I1879)="DEUTSCHLAND",UPPER(Kundendaten!I1879)="GERMANY",UPPER(Kundendaten!I1879)="GER"),"",IFERROR(UPPER(VLOOKUP(UPPER(Kundendaten!I1879),Laendercodes!$A:$B,2,FALSE())),UPPER(Kundendaten!I1879)))))</f>
        <v/>
      </c>
      <c r="J1878" s="59" t="str">
        <f>IF(Kundendaten!C1879="","",Einstellungen!$C$9-Kundendaten!J1879)</f>
        <v/>
      </c>
      <c r="K1878" s="37" t="str">
        <f>IF(Kundendaten!C1879="","",IF(J1878&lt;0,-1,IF(J1878&gt;Einstellungen!$C$11,0,IF(J1878&lt;=Einstellungen!$D$15,5,IF(J1878&lt;=Einstellungen!$D$16,4,IF(J1878&lt;=Einstellungen!$D$17,3,IF(J1878&lt;=Einstellungen!$D$18,2,1)))))))</f>
        <v/>
      </c>
      <c r="L1878" s="37" t="str">
        <f>IF(Kundendaten!C1879="","",IF(J1878&lt;0,-1,IF(J1878&gt;Einstellungen!$C$11,0,IF(Kundendaten!K1879&gt;=Einstellungen!$C$24,5,IF(Kundendaten!K1879&gt;=Einstellungen!$C$25,4,IF(Kundendaten!K1879&gt;=Einstellungen!$C$26,3,IF(Kundendaten!K1879&gt;=Einstellungen!$C$27,2,1)))))))</f>
        <v/>
      </c>
      <c r="M1878" s="37" t="str">
        <f>IF(Kundendaten!C1879="","",IF(J1878&lt;0,-1,IF(J1878&gt;Einstellungen!$C$11,0,IF(Kundendaten!L1879&gt;=Einstellungen!$C$32,5,IF(Kundendaten!L1879&gt;=Einstellungen!$C$33,4,IF(Kundendaten!L1879&gt;=Einstellungen!$C$34,3,IF(Kundendaten!L1879&gt;=Einstellungen!$C$35,2,1)))))))</f>
        <v/>
      </c>
      <c r="N1878" s="37" t="str">
        <f>IF(Kundendaten!C1879="","",IF(K1878=-1,"",IF(K1878=0,0,IF(SUM(Einstellungen!$G$15,Einstellungen!$G$24,Einstellungen!$G$32)&lt;&gt;100,"—",ROUND((K1878*Einstellungen!$G$15+L1878*Einstellungen!$G$24+M1878*Einstellungen!$G$32)/100,1)))))</f>
        <v/>
      </c>
      <c r="O1878" s="37" t="str">
        <f>IF(Kundendaten!C1879="","",IF(K1878=-1,"⚠ Datenfehler",IF(K1878=0,"Inaktiv",IF(SUM(Einstellungen!$G$15,Einstellungen!$G$24,Einstellungen!$G$32)&lt;&gt;100,"—",IF(N1878&gt;=4,"Champion",IF(N1878&gt;=3,"Entwicklung",IF(N1878&gt;=2,"Gefährdet","Abwanderung")))))))</f>
        <v/>
      </c>
    </row>
    <row r="1879" spans="2:15" ht="14.25" customHeight="1" x14ac:dyDescent="0.35">
      <c r="B1879" s="37" t="str">
        <f>IF(Kundendaten!C1880="","",Kundendaten!B1880)</f>
        <v/>
      </c>
      <c r="C1879" s="38" t="str">
        <f>IF(Kundendaten!C1880="","",IF(Kundendaten!C1880="","",Kundendaten!C1880))</f>
        <v/>
      </c>
      <c r="D1879" s="38" t="str">
        <f>IF(Kundendaten!C1880="","",IF(Kundendaten!D1880="","",Kundendaten!D1880))</f>
        <v/>
      </c>
      <c r="E1879" s="38" t="str">
        <f>IF(Kundendaten!C1880="","",IF(Kundendaten!E1880="","",Kundendaten!E1880))</f>
        <v/>
      </c>
      <c r="F1879" s="38" t="str">
        <f>IF(Kundendaten!C1880="","",IF(Kundendaten!F1880="","",Kundendaten!F1880))</f>
        <v/>
      </c>
      <c r="G1879" s="37" t="str">
        <f>IF(Kundendaten!C1880="","",IF(Kundendaten!G1880="","",Kundendaten!G1880))</f>
        <v/>
      </c>
      <c r="H1879" s="38" t="str">
        <f>IF(Kundendaten!C1880="","",IF(Kundendaten!H1880="","",Kundendaten!H1880))</f>
        <v/>
      </c>
      <c r="I1879" s="37" t="str">
        <f>IF(Kundendaten!C1880="","",IF(Kundendaten!I1880="","",IF(OR(UPPER(Kundendaten!I1880)="D",UPPER(Kundendaten!I1880)="DE",UPPER(Kundendaten!I1880)="DEU",UPPER(Kundendaten!I1880)="DEUTSCHLAND",UPPER(Kundendaten!I1880)="GERMANY",UPPER(Kundendaten!I1880)="GER"),"",IFERROR(UPPER(VLOOKUP(UPPER(Kundendaten!I1880),Laendercodes!$A:$B,2,FALSE())),UPPER(Kundendaten!I1880)))))</f>
        <v/>
      </c>
      <c r="J1879" s="59" t="str">
        <f>IF(Kundendaten!C1880="","",Einstellungen!$C$9-Kundendaten!J1880)</f>
        <v/>
      </c>
      <c r="K1879" s="37" t="str">
        <f>IF(Kundendaten!C1880="","",IF(J1879&lt;0,-1,IF(J1879&gt;Einstellungen!$C$11,0,IF(J1879&lt;=Einstellungen!$D$15,5,IF(J1879&lt;=Einstellungen!$D$16,4,IF(J1879&lt;=Einstellungen!$D$17,3,IF(J1879&lt;=Einstellungen!$D$18,2,1)))))))</f>
        <v/>
      </c>
      <c r="L1879" s="37" t="str">
        <f>IF(Kundendaten!C1880="","",IF(J1879&lt;0,-1,IF(J1879&gt;Einstellungen!$C$11,0,IF(Kundendaten!K1880&gt;=Einstellungen!$C$24,5,IF(Kundendaten!K1880&gt;=Einstellungen!$C$25,4,IF(Kundendaten!K1880&gt;=Einstellungen!$C$26,3,IF(Kundendaten!K1880&gt;=Einstellungen!$C$27,2,1)))))))</f>
        <v/>
      </c>
      <c r="M1879" s="37" t="str">
        <f>IF(Kundendaten!C1880="","",IF(J1879&lt;0,-1,IF(J1879&gt;Einstellungen!$C$11,0,IF(Kundendaten!L1880&gt;=Einstellungen!$C$32,5,IF(Kundendaten!L1880&gt;=Einstellungen!$C$33,4,IF(Kundendaten!L1880&gt;=Einstellungen!$C$34,3,IF(Kundendaten!L1880&gt;=Einstellungen!$C$35,2,1)))))))</f>
        <v/>
      </c>
      <c r="N1879" s="37" t="str">
        <f>IF(Kundendaten!C1880="","",IF(K1879=-1,"",IF(K1879=0,0,IF(SUM(Einstellungen!$G$15,Einstellungen!$G$24,Einstellungen!$G$32)&lt;&gt;100,"—",ROUND((K1879*Einstellungen!$G$15+L1879*Einstellungen!$G$24+M1879*Einstellungen!$G$32)/100,1)))))</f>
        <v/>
      </c>
      <c r="O1879" s="37" t="str">
        <f>IF(Kundendaten!C1880="","",IF(K1879=-1,"⚠ Datenfehler",IF(K1879=0,"Inaktiv",IF(SUM(Einstellungen!$G$15,Einstellungen!$G$24,Einstellungen!$G$32)&lt;&gt;100,"—",IF(N1879&gt;=4,"Champion",IF(N1879&gt;=3,"Entwicklung",IF(N1879&gt;=2,"Gefährdet","Abwanderung")))))))</f>
        <v/>
      </c>
    </row>
    <row r="1880" spans="2:15" ht="14.25" customHeight="1" x14ac:dyDescent="0.35">
      <c r="B1880" s="37" t="str">
        <f>IF(Kundendaten!C1881="","",Kundendaten!B1881)</f>
        <v/>
      </c>
      <c r="C1880" s="38" t="str">
        <f>IF(Kundendaten!C1881="","",IF(Kundendaten!C1881="","",Kundendaten!C1881))</f>
        <v/>
      </c>
      <c r="D1880" s="38" t="str">
        <f>IF(Kundendaten!C1881="","",IF(Kundendaten!D1881="","",Kundendaten!D1881))</f>
        <v/>
      </c>
      <c r="E1880" s="38" t="str">
        <f>IF(Kundendaten!C1881="","",IF(Kundendaten!E1881="","",Kundendaten!E1881))</f>
        <v/>
      </c>
      <c r="F1880" s="38" t="str">
        <f>IF(Kundendaten!C1881="","",IF(Kundendaten!F1881="","",Kundendaten!F1881))</f>
        <v/>
      </c>
      <c r="G1880" s="37" t="str">
        <f>IF(Kundendaten!C1881="","",IF(Kundendaten!G1881="","",Kundendaten!G1881))</f>
        <v/>
      </c>
      <c r="H1880" s="38" t="str">
        <f>IF(Kundendaten!C1881="","",IF(Kundendaten!H1881="","",Kundendaten!H1881))</f>
        <v/>
      </c>
      <c r="I1880" s="37" t="str">
        <f>IF(Kundendaten!C1881="","",IF(Kundendaten!I1881="","",IF(OR(UPPER(Kundendaten!I1881)="D",UPPER(Kundendaten!I1881)="DE",UPPER(Kundendaten!I1881)="DEU",UPPER(Kundendaten!I1881)="DEUTSCHLAND",UPPER(Kundendaten!I1881)="GERMANY",UPPER(Kundendaten!I1881)="GER"),"",IFERROR(UPPER(VLOOKUP(UPPER(Kundendaten!I1881),Laendercodes!$A:$B,2,FALSE())),UPPER(Kundendaten!I1881)))))</f>
        <v/>
      </c>
      <c r="J1880" s="59" t="str">
        <f>IF(Kundendaten!C1881="","",Einstellungen!$C$9-Kundendaten!J1881)</f>
        <v/>
      </c>
      <c r="K1880" s="37" t="str">
        <f>IF(Kundendaten!C1881="","",IF(J1880&lt;0,-1,IF(J1880&gt;Einstellungen!$C$11,0,IF(J1880&lt;=Einstellungen!$D$15,5,IF(J1880&lt;=Einstellungen!$D$16,4,IF(J1880&lt;=Einstellungen!$D$17,3,IF(J1880&lt;=Einstellungen!$D$18,2,1)))))))</f>
        <v/>
      </c>
      <c r="L1880" s="37" t="str">
        <f>IF(Kundendaten!C1881="","",IF(J1880&lt;0,-1,IF(J1880&gt;Einstellungen!$C$11,0,IF(Kundendaten!K1881&gt;=Einstellungen!$C$24,5,IF(Kundendaten!K1881&gt;=Einstellungen!$C$25,4,IF(Kundendaten!K1881&gt;=Einstellungen!$C$26,3,IF(Kundendaten!K1881&gt;=Einstellungen!$C$27,2,1)))))))</f>
        <v/>
      </c>
      <c r="M1880" s="37" t="str">
        <f>IF(Kundendaten!C1881="","",IF(J1880&lt;0,-1,IF(J1880&gt;Einstellungen!$C$11,0,IF(Kundendaten!L1881&gt;=Einstellungen!$C$32,5,IF(Kundendaten!L1881&gt;=Einstellungen!$C$33,4,IF(Kundendaten!L1881&gt;=Einstellungen!$C$34,3,IF(Kundendaten!L1881&gt;=Einstellungen!$C$35,2,1)))))))</f>
        <v/>
      </c>
      <c r="N1880" s="37" t="str">
        <f>IF(Kundendaten!C1881="","",IF(K1880=-1,"",IF(K1880=0,0,IF(SUM(Einstellungen!$G$15,Einstellungen!$G$24,Einstellungen!$G$32)&lt;&gt;100,"—",ROUND((K1880*Einstellungen!$G$15+L1880*Einstellungen!$G$24+M1880*Einstellungen!$G$32)/100,1)))))</f>
        <v/>
      </c>
      <c r="O1880" s="37" t="str">
        <f>IF(Kundendaten!C1881="","",IF(K1880=-1,"⚠ Datenfehler",IF(K1880=0,"Inaktiv",IF(SUM(Einstellungen!$G$15,Einstellungen!$G$24,Einstellungen!$G$32)&lt;&gt;100,"—",IF(N1880&gt;=4,"Champion",IF(N1880&gt;=3,"Entwicklung",IF(N1880&gt;=2,"Gefährdet","Abwanderung")))))))</f>
        <v/>
      </c>
    </row>
    <row r="1881" spans="2:15" ht="14.25" customHeight="1" x14ac:dyDescent="0.35">
      <c r="B1881" s="37" t="str">
        <f>IF(Kundendaten!C1882="","",Kundendaten!B1882)</f>
        <v/>
      </c>
      <c r="C1881" s="38" t="str">
        <f>IF(Kundendaten!C1882="","",IF(Kundendaten!C1882="","",Kundendaten!C1882))</f>
        <v/>
      </c>
      <c r="D1881" s="38" t="str">
        <f>IF(Kundendaten!C1882="","",IF(Kundendaten!D1882="","",Kundendaten!D1882))</f>
        <v/>
      </c>
      <c r="E1881" s="38" t="str">
        <f>IF(Kundendaten!C1882="","",IF(Kundendaten!E1882="","",Kundendaten!E1882))</f>
        <v/>
      </c>
      <c r="F1881" s="38" t="str">
        <f>IF(Kundendaten!C1882="","",IF(Kundendaten!F1882="","",Kundendaten!F1882))</f>
        <v/>
      </c>
      <c r="G1881" s="37" t="str">
        <f>IF(Kundendaten!C1882="","",IF(Kundendaten!G1882="","",Kundendaten!G1882))</f>
        <v/>
      </c>
      <c r="H1881" s="38" t="str">
        <f>IF(Kundendaten!C1882="","",IF(Kundendaten!H1882="","",Kundendaten!H1882))</f>
        <v/>
      </c>
      <c r="I1881" s="37" t="str">
        <f>IF(Kundendaten!C1882="","",IF(Kundendaten!I1882="","",IF(OR(UPPER(Kundendaten!I1882)="D",UPPER(Kundendaten!I1882)="DE",UPPER(Kundendaten!I1882)="DEU",UPPER(Kundendaten!I1882)="DEUTSCHLAND",UPPER(Kundendaten!I1882)="GERMANY",UPPER(Kundendaten!I1882)="GER"),"",IFERROR(UPPER(VLOOKUP(UPPER(Kundendaten!I1882),Laendercodes!$A:$B,2,FALSE())),UPPER(Kundendaten!I1882)))))</f>
        <v/>
      </c>
      <c r="J1881" s="59" t="str">
        <f>IF(Kundendaten!C1882="","",Einstellungen!$C$9-Kundendaten!J1882)</f>
        <v/>
      </c>
      <c r="K1881" s="37" t="str">
        <f>IF(Kundendaten!C1882="","",IF(J1881&lt;0,-1,IF(J1881&gt;Einstellungen!$C$11,0,IF(J1881&lt;=Einstellungen!$D$15,5,IF(J1881&lt;=Einstellungen!$D$16,4,IF(J1881&lt;=Einstellungen!$D$17,3,IF(J1881&lt;=Einstellungen!$D$18,2,1)))))))</f>
        <v/>
      </c>
      <c r="L1881" s="37" t="str">
        <f>IF(Kundendaten!C1882="","",IF(J1881&lt;0,-1,IF(J1881&gt;Einstellungen!$C$11,0,IF(Kundendaten!K1882&gt;=Einstellungen!$C$24,5,IF(Kundendaten!K1882&gt;=Einstellungen!$C$25,4,IF(Kundendaten!K1882&gt;=Einstellungen!$C$26,3,IF(Kundendaten!K1882&gt;=Einstellungen!$C$27,2,1)))))))</f>
        <v/>
      </c>
      <c r="M1881" s="37" t="str">
        <f>IF(Kundendaten!C1882="","",IF(J1881&lt;0,-1,IF(J1881&gt;Einstellungen!$C$11,0,IF(Kundendaten!L1882&gt;=Einstellungen!$C$32,5,IF(Kundendaten!L1882&gt;=Einstellungen!$C$33,4,IF(Kundendaten!L1882&gt;=Einstellungen!$C$34,3,IF(Kundendaten!L1882&gt;=Einstellungen!$C$35,2,1)))))))</f>
        <v/>
      </c>
      <c r="N1881" s="37" t="str">
        <f>IF(Kundendaten!C1882="","",IF(K1881=-1,"",IF(K1881=0,0,IF(SUM(Einstellungen!$G$15,Einstellungen!$G$24,Einstellungen!$G$32)&lt;&gt;100,"—",ROUND((K1881*Einstellungen!$G$15+L1881*Einstellungen!$G$24+M1881*Einstellungen!$G$32)/100,1)))))</f>
        <v/>
      </c>
      <c r="O1881" s="37" t="str">
        <f>IF(Kundendaten!C1882="","",IF(K1881=-1,"⚠ Datenfehler",IF(K1881=0,"Inaktiv",IF(SUM(Einstellungen!$G$15,Einstellungen!$G$24,Einstellungen!$G$32)&lt;&gt;100,"—",IF(N1881&gt;=4,"Champion",IF(N1881&gt;=3,"Entwicklung",IF(N1881&gt;=2,"Gefährdet","Abwanderung")))))))</f>
        <v/>
      </c>
    </row>
    <row r="1882" spans="2:15" ht="14.25" customHeight="1" x14ac:dyDescent="0.35">
      <c r="B1882" s="37" t="str">
        <f>IF(Kundendaten!C1883="","",Kundendaten!B1883)</f>
        <v/>
      </c>
      <c r="C1882" s="38" t="str">
        <f>IF(Kundendaten!C1883="","",IF(Kundendaten!C1883="","",Kundendaten!C1883))</f>
        <v/>
      </c>
      <c r="D1882" s="38" t="str">
        <f>IF(Kundendaten!C1883="","",IF(Kundendaten!D1883="","",Kundendaten!D1883))</f>
        <v/>
      </c>
      <c r="E1882" s="38" t="str">
        <f>IF(Kundendaten!C1883="","",IF(Kundendaten!E1883="","",Kundendaten!E1883))</f>
        <v/>
      </c>
      <c r="F1882" s="38" t="str">
        <f>IF(Kundendaten!C1883="","",IF(Kundendaten!F1883="","",Kundendaten!F1883))</f>
        <v/>
      </c>
      <c r="G1882" s="37" t="str">
        <f>IF(Kundendaten!C1883="","",IF(Kundendaten!G1883="","",Kundendaten!G1883))</f>
        <v/>
      </c>
      <c r="H1882" s="38" t="str">
        <f>IF(Kundendaten!C1883="","",IF(Kundendaten!H1883="","",Kundendaten!H1883))</f>
        <v/>
      </c>
      <c r="I1882" s="37" t="str">
        <f>IF(Kundendaten!C1883="","",IF(Kundendaten!I1883="","",IF(OR(UPPER(Kundendaten!I1883)="D",UPPER(Kundendaten!I1883)="DE",UPPER(Kundendaten!I1883)="DEU",UPPER(Kundendaten!I1883)="DEUTSCHLAND",UPPER(Kundendaten!I1883)="GERMANY",UPPER(Kundendaten!I1883)="GER"),"",IFERROR(UPPER(VLOOKUP(UPPER(Kundendaten!I1883),Laendercodes!$A:$B,2,FALSE())),UPPER(Kundendaten!I1883)))))</f>
        <v/>
      </c>
      <c r="J1882" s="59" t="str">
        <f>IF(Kundendaten!C1883="","",Einstellungen!$C$9-Kundendaten!J1883)</f>
        <v/>
      </c>
      <c r="K1882" s="37" t="str">
        <f>IF(Kundendaten!C1883="","",IF(J1882&lt;0,-1,IF(J1882&gt;Einstellungen!$C$11,0,IF(J1882&lt;=Einstellungen!$D$15,5,IF(J1882&lt;=Einstellungen!$D$16,4,IF(J1882&lt;=Einstellungen!$D$17,3,IF(J1882&lt;=Einstellungen!$D$18,2,1)))))))</f>
        <v/>
      </c>
      <c r="L1882" s="37" t="str">
        <f>IF(Kundendaten!C1883="","",IF(J1882&lt;0,-1,IF(J1882&gt;Einstellungen!$C$11,0,IF(Kundendaten!K1883&gt;=Einstellungen!$C$24,5,IF(Kundendaten!K1883&gt;=Einstellungen!$C$25,4,IF(Kundendaten!K1883&gt;=Einstellungen!$C$26,3,IF(Kundendaten!K1883&gt;=Einstellungen!$C$27,2,1)))))))</f>
        <v/>
      </c>
      <c r="M1882" s="37" t="str">
        <f>IF(Kundendaten!C1883="","",IF(J1882&lt;0,-1,IF(J1882&gt;Einstellungen!$C$11,0,IF(Kundendaten!L1883&gt;=Einstellungen!$C$32,5,IF(Kundendaten!L1883&gt;=Einstellungen!$C$33,4,IF(Kundendaten!L1883&gt;=Einstellungen!$C$34,3,IF(Kundendaten!L1883&gt;=Einstellungen!$C$35,2,1)))))))</f>
        <v/>
      </c>
      <c r="N1882" s="37" t="str">
        <f>IF(Kundendaten!C1883="","",IF(K1882=-1,"",IF(K1882=0,0,IF(SUM(Einstellungen!$G$15,Einstellungen!$G$24,Einstellungen!$G$32)&lt;&gt;100,"—",ROUND((K1882*Einstellungen!$G$15+L1882*Einstellungen!$G$24+M1882*Einstellungen!$G$32)/100,1)))))</f>
        <v/>
      </c>
      <c r="O1882" s="37" t="str">
        <f>IF(Kundendaten!C1883="","",IF(K1882=-1,"⚠ Datenfehler",IF(K1882=0,"Inaktiv",IF(SUM(Einstellungen!$G$15,Einstellungen!$G$24,Einstellungen!$G$32)&lt;&gt;100,"—",IF(N1882&gt;=4,"Champion",IF(N1882&gt;=3,"Entwicklung",IF(N1882&gt;=2,"Gefährdet","Abwanderung")))))))</f>
        <v/>
      </c>
    </row>
    <row r="1883" spans="2:15" ht="14.25" customHeight="1" x14ac:dyDescent="0.35">
      <c r="B1883" s="37" t="str">
        <f>IF(Kundendaten!C1884="","",Kundendaten!B1884)</f>
        <v/>
      </c>
      <c r="C1883" s="38" t="str">
        <f>IF(Kundendaten!C1884="","",IF(Kundendaten!C1884="","",Kundendaten!C1884))</f>
        <v/>
      </c>
      <c r="D1883" s="38" t="str">
        <f>IF(Kundendaten!C1884="","",IF(Kundendaten!D1884="","",Kundendaten!D1884))</f>
        <v/>
      </c>
      <c r="E1883" s="38" t="str">
        <f>IF(Kundendaten!C1884="","",IF(Kundendaten!E1884="","",Kundendaten!E1884))</f>
        <v/>
      </c>
      <c r="F1883" s="38" t="str">
        <f>IF(Kundendaten!C1884="","",IF(Kundendaten!F1884="","",Kundendaten!F1884))</f>
        <v/>
      </c>
      <c r="G1883" s="37" t="str">
        <f>IF(Kundendaten!C1884="","",IF(Kundendaten!G1884="","",Kundendaten!G1884))</f>
        <v/>
      </c>
      <c r="H1883" s="38" t="str">
        <f>IF(Kundendaten!C1884="","",IF(Kundendaten!H1884="","",Kundendaten!H1884))</f>
        <v/>
      </c>
      <c r="I1883" s="37" t="str">
        <f>IF(Kundendaten!C1884="","",IF(Kundendaten!I1884="","",IF(OR(UPPER(Kundendaten!I1884)="D",UPPER(Kundendaten!I1884)="DE",UPPER(Kundendaten!I1884)="DEU",UPPER(Kundendaten!I1884)="DEUTSCHLAND",UPPER(Kundendaten!I1884)="GERMANY",UPPER(Kundendaten!I1884)="GER"),"",IFERROR(UPPER(VLOOKUP(UPPER(Kundendaten!I1884),Laendercodes!$A:$B,2,FALSE())),UPPER(Kundendaten!I1884)))))</f>
        <v/>
      </c>
      <c r="J1883" s="59" t="str">
        <f>IF(Kundendaten!C1884="","",Einstellungen!$C$9-Kundendaten!J1884)</f>
        <v/>
      </c>
      <c r="K1883" s="37" t="str">
        <f>IF(Kundendaten!C1884="","",IF(J1883&lt;0,-1,IF(J1883&gt;Einstellungen!$C$11,0,IF(J1883&lt;=Einstellungen!$D$15,5,IF(J1883&lt;=Einstellungen!$D$16,4,IF(J1883&lt;=Einstellungen!$D$17,3,IF(J1883&lt;=Einstellungen!$D$18,2,1)))))))</f>
        <v/>
      </c>
      <c r="L1883" s="37" t="str">
        <f>IF(Kundendaten!C1884="","",IF(J1883&lt;0,-1,IF(J1883&gt;Einstellungen!$C$11,0,IF(Kundendaten!K1884&gt;=Einstellungen!$C$24,5,IF(Kundendaten!K1884&gt;=Einstellungen!$C$25,4,IF(Kundendaten!K1884&gt;=Einstellungen!$C$26,3,IF(Kundendaten!K1884&gt;=Einstellungen!$C$27,2,1)))))))</f>
        <v/>
      </c>
      <c r="M1883" s="37" t="str">
        <f>IF(Kundendaten!C1884="","",IF(J1883&lt;0,-1,IF(J1883&gt;Einstellungen!$C$11,0,IF(Kundendaten!L1884&gt;=Einstellungen!$C$32,5,IF(Kundendaten!L1884&gt;=Einstellungen!$C$33,4,IF(Kundendaten!L1884&gt;=Einstellungen!$C$34,3,IF(Kundendaten!L1884&gt;=Einstellungen!$C$35,2,1)))))))</f>
        <v/>
      </c>
      <c r="N1883" s="37" t="str">
        <f>IF(Kundendaten!C1884="","",IF(K1883=-1,"",IF(K1883=0,0,IF(SUM(Einstellungen!$G$15,Einstellungen!$G$24,Einstellungen!$G$32)&lt;&gt;100,"—",ROUND((K1883*Einstellungen!$G$15+L1883*Einstellungen!$G$24+M1883*Einstellungen!$G$32)/100,1)))))</f>
        <v/>
      </c>
      <c r="O1883" s="37" t="str">
        <f>IF(Kundendaten!C1884="","",IF(K1883=-1,"⚠ Datenfehler",IF(K1883=0,"Inaktiv",IF(SUM(Einstellungen!$G$15,Einstellungen!$G$24,Einstellungen!$G$32)&lt;&gt;100,"—",IF(N1883&gt;=4,"Champion",IF(N1883&gt;=3,"Entwicklung",IF(N1883&gt;=2,"Gefährdet","Abwanderung")))))))</f>
        <v/>
      </c>
    </row>
    <row r="1884" spans="2:15" ht="14.25" customHeight="1" x14ac:dyDescent="0.35">
      <c r="B1884" s="37" t="str">
        <f>IF(Kundendaten!C1885="","",Kundendaten!B1885)</f>
        <v/>
      </c>
      <c r="C1884" s="38" t="str">
        <f>IF(Kundendaten!C1885="","",IF(Kundendaten!C1885="","",Kundendaten!C1885))</f>
        <v/>
      </c>
      <c r="D1884" s="38" t="str">
        <f>IF(Kundendaten!C1885="","",IF(Kundendaten!D1885="","",Kundendaten!D1885))</f>
        <v/>
      </c>
      <c r="E1884" s="38" t="str">
        <f>IF(Kundendaten!C1885="","",IF(Kundendaten!E1885="","",Kundendaten!E1885))</f>
        <v/>
      </c>
      <c r="F1884" s="38" t="str">
        <f>IF(Kundendaten!C1885="","",IF(Kundendaten!F1885="","",Kundendaten!F1885))</f>
        <v/>
      </c>
      <c r="G1884" s="37" t="str">
        <f>IF(Kundendaten!C1885="","",IF(Kundendaten!G1885="","",Kundendaten!G1885))</f>
        <v/>
      </c>
      <c r="H1884" s="38" t="str">
        <f>IF(Kundendaten!C1885="","",IF(Kundendaten!H1885="","",Kundendaten!H1885))</f>
        <v/>
      </c>
      <c r="I1884" s="37" t="str">
        <f>IF(Kundendaten!C1885="","",IF(Kundendaten!I1885="","",IF(OR(UPPER(Kundendaten!I1885)="D",UPPER(Kundendaten!I1885)="DE",UPPER(Kundendaten!I1885)="DEU",UPPER(Kundendaten!I1885)="DEUTSCHLAND",UPPER(Kundendaten!I1885)="GERMANY",UPPER(Kundendaten!I1885)="GER"),"",IFERROR(UPPER(VLOOKUP(UPPER(Kundendaten!I1885),Laendercodes!$A:$B,2,FALSE())),UPPER(Kundendaten!I1885)))))</f>
        <v/>
      </c>
      <c r="J1884" s="59" t="str">
        <f>IF(Kundendaten!C1885="","",Einstellungen!$C$9-Kundendaten!J1885)</f>
        <v/>
      </c>
      <c r="K1884" s="37" t="str">
        <f>IF(Kundendaten!C1885="","",IF(J1884&lt;0,-1,IF(J1884&gt;Einstellungen!$C$11,0,IF(J1884&lt;=Einstellungen!$D$15,5,IF(J1884&lt;=Einstellungen!$D$16,4,IF(J1884&lt;=Einstellungen!$D$17,3,IF(J1884&lt;=Einstellungen!$D$18,2,1)))))))</f>
        <v/>
      </c>
      <c r="L1884" s="37" t="str">
        <f>IF(Kundendaten!C1885="","",IF(J1884&lt;0,-1,IF(J1884&gt;Einstellungen!$C$11,0,IF(Kundendaten!K1885&gt;=Einstellungen!$C$24,5,IF(Kundendaten!K1885&gt;=Einstellungen!$C$25,4,IF(Kundendaten!K1885&gt;=Einstellungen!$C$26,3,IF(Kundendaten!K1885&gt;=Einstellungen!$C$27,2,1)))))))</f>
        <v/>
      </c>
      <c r="M1884" s="37" t="str">
        <f>IF(Kundendaten!C1885="","",IF(J1884&lt;0,-1,IF(J1884&gt;Einstellungen!$C$11,0,IF(Kundendaten!L1885&gt;=Einstellungen!$C$32,5,IF(Kundendaten!L1885&gt;=Einstellungen!$C$33,4,IF(Kundendaten!L1885&gt;=Einstellungen!$C$34,3,IF(Kundendaten!L1885&gt;=Einstellungen!$C$35,2,1)))))))</f>
        <v/>
      </c>
      <c r="N1884" s="37" t="str">
        <f>IF(Kundendaten!C1885="","",IF(K1884=-1,"",IF(K1884=0,0,IF(SUM(Einstellungen!$G$15,Einstellungen!$G$24,Einstellungen!$G$32)&lt;&gt;100,"—",ROUND((K1884*Einstellungen!$G$15+L1884*Einstellungen!$G$24+M1884*Einstellungen!$G$32)/100,1)))))</f>
        <v/>
      </c>
      <c r="O1884" s="37" t="str">
        <f>IF(Kundendaten!C1885="","",IF(K1884=-1,"⚠ Datenfehler",IF(K1884=0,"Inaktiv",IF(SUM(Einstellungen!$G$15,Einstellungen!$G$24,Einstellungen!$G$32)&lt;&gt;100,"—",IF(N1884&gt;=4,"Champion",IF(N1884&gt;=3,"Entwicklung",IF(N1884&gt;=2,"Gefährdet","Abwanderung")))))))</f>
        <v/>
      </c>
    </row>
    <row r="1885" spans="2:15" ht="14.25" customHeight="1" x14ac:dyDescent="0.35">
      <c r="B1885" s="37" t="str">
        <f>IF(Kundendaten!C1886="","",Kundendaten!B1886)</f>
        <v/>
      </c>
      <c r="C1885" s="38" t="str">
        <f>IF(Kundendaten!C1886="","",IF(Kundendaten!C1886="","",Kundendaten!C1886))</f>
        <v/>
      </c>
      <c r="D1885" s="38" t="str">
        <f>IF(Kundendaten!C1886="","",IF(Kundendaten!D1886="","",Kundendaten!D1886))</f>
        <v/>
      </c>
      <c r="E1885" s="38" t="str">
        <f>IF(Kundendaten!C1886="","",IF(Kundendaten!E1886="","",Kundendaten!E1886))</f>
        <v/>
      </c>
      <c r="F1885" s="38" t="str">
        <f>IF(Kundendaten!C1886="","",IF(Kundendaten!F1886="","",Kundendaten!F1886))</f>
        <v/>
      </c>
      <c r="G1885" s="37" t="str">
        <f>IF(Kundendaten!C1886="","",IF(Kundendaten!G1886="","",Kundendaten!G1886))</f>
        <v/>
      </c>
      <c r="H1885" s="38" t="str">
        <f>IF(Kundendaten!C1886="","",IF(Kundendaten!H1886="","",Kundendaten!H1886))</f>
        <v/>
      </c>
      <c r="I1885" s="37" t="str">
        <f>IF(Kundendaten!C1886="","",IF(Kundendaten!I1886="","",IF(OR(UPPER(Kundendaten!I1886)="D",UPPER(Kundendaten!I1886)="DE",UPPER(Kundendaten!I1886)="DEU",UPPER(Kundendaten!I1886)="DEUTSCHLAND",UPPER(Kundendaten!I1886)="GERMANY",UPPER(Kundendaten!I1886)="GER"),"",IFERROR(UPPER(VLOOKUP(UPPER(Kundendaten!I1886),Laendercodes!$A:$B,2,FALSE())),UPPER(Kundendaten!I1886)))))</f>
        <v/>
      </c>
      <c r="J1885" s="59" t="str">
        <f>IF(Kundendaten!C1886="","",Einstellungen!$C$9-Kundendaten!J1886)</f>
        <v/>
      </c>
      <c r="K1885" s="37" t="str">
        <f>IF(Kundendaten!C1886="","",IF(J1885&lt;0,-1,IF(J1885&gt;Einstellungen!$C$11,0,IF(J1885&lt;=Einstellungen!$D$15,5,IF(J1885&lt;=Einstellungen!$D$16,4,IF(J1885&lt;=Einstellungen!$D$17,3,IF(J1885&lt;=Einstellungen!$D$18,2,1)))))))</f>
        <v/>
      </c>
      <c r="L1885" s="37" t="str">
        <f>IF(Kundendaten!C1886="","",IF(J1885&lt;0,-1,IF(J1885&gt;Einstellungen!$C$11,0,IF(Kundendaten!K1886&gt;=Einstellungen!$C$24,5,IF(Kundendaten!K1886&gt;=Einstellungen!$C$25,4,IF(Kundendaten!K1886&gt;=Einstellungen!$C$26,3,IF(Kundendaten!K1886&gt;=Einstellungen!$C$27,2,1)))))))</f>
        <v/>
      </c>
      <c r="M1885" s="37" t="str">
        <f>IF(Kundendaten!C1886="","",IF(J1885&lt;0,-1,IF(J1885&gt;Einstellungen!$C$11,0,IF(Kundendaten!L1886&gt;=Einstellungen!$C$32,5,IF(Kundendaten!L1886&gt;=Einstellungen!$C$33,4,IF(Kundendaten!L1886&gt;=Einstellungen!$C$34,3,IF(Kundendaten!L1886&gt;=Einstellungen!$C$35,2,1)))))))</f>
        <v/>
      </c>
      <c r="N1885" s="37" t="str">
        <f>IF(Kundendaten!C1886="","",IF(K1885=-1,"",IF(K1885=0,0,IF(SUM(Einstellungen!$G$15,Einstellungen!$G$24,Einstellungen!$G$32)&lt;&gt;100,"—",ROUND((K1885*Einstellungen!$G$15+L1885*Einstellungen!$G$24+M1885*Einstellungen!$G$32)/100,1)))))</f>
        <v/>
      </c>
      <c r="O1885" s="37" t="str">
        <f>IF(Kundendaten!C1886="","",IF(K1885=-1,"⚠ Datenfehler",IF(K1885=0,"Inaktiv",IF(SUM(Einstellungen!$G$15,Einstellungen!$G$24,Einstellungen!$G$32)&lt;&gt;100,"—",IF(N1885&gt;=4,"Champion",IF(N1885&gt;=3,"Entwicklung",IF(N1885&gt;=2,"Gefährdet","Abwanderung")))))))</f>
        <v/>
      </c>
    </row>
    <row r="1886" spans="2:15" ht="14.25" customHeight="1" x14ac:dyDescent="0.35">
      <c r="B1886" s="37" t="str">
        <f>IF(Kundendaten!C1887="","",Kundendaten!B1887)</f>
        <v/>
      </c>
      <c r="C1886" s="38" t="str">
        <f>IF(Kundendaten!C1887="","",IF(Kundendaten!C1887="","",Kundendaten!C1887))</f>
        <v/>
      </c>
      <c r="D1886" s="38" t="str">
        <f>IF(Kundendaten!C1887="","",IF(Kundendaten!D1887="","",Kundendaten!D1887))</f>
        <v/>
      </c>
      <c r="E1886" s="38" t="str">
        <f>IF(Kundendaten!C1887="","",IF(Kundendaten!E1887="","",Kundendaten!E1887))</f>
        <v/>
      </c>
      <c r="F1886" s="38" t="str">
        <f>IF(Kundendaten!C1887="","",IF(Kundendaten!F1887="","",Kundendaten!F1887))</f>
        <v/>
      </c>
      <c r="G1886" s="37" t="str">
        <f>IF(Kundendaten!C1887="","",IF(Kundendaten!G1887="","",Kundendaten!G1887))</f>
        <v/>
      </c>
      <c r="H1886" s="38" t="str">
        <f>IF(Kundendaten!C1887="","",IF(Kundendaten!H1887="","",Kundendaten!H1887))</f>
        <v/>
      </c>
      <c r="I1886" s="37" t="str">
        <f>IF(Kundendaten!C1887="","",IF(Kundendaten!I1887="","",IF(OR(UPPER(Kundendaten!I1887)="D",UPPER(Kundendaten!I1887)="DE",UPPER(Kundendaten!I1887)="DEU",UPPER(Kundendaten!I1887)="DEUTSCHLAND",UPPER(Kundendaten!I1887)="GERMANY",UPPER(Kundendaten!I1887)="GER"),"",IFERROR(UPPER(VLOOKUP(UPPER(Kundendaten!I1887),Laendercodes!$A:$B,2,FALSE())),UPPER(Kundendaten!I1887)))))</f>
        <v/>
      </c>
      <c r="J1886" s="59" t="str">
        <f>IF(Kundendaten!C1887="","",Einstellungen!$C$9-Kundendaten!J1887)</f>
        <v/>
      </c>
      <c r="K1886" s="37" t="str">
        <f>IF(Kundendaten!C1887="","",IF(J1886&lt;0,-1,IF(J1886&gt;Einstellungen!$C$11,0,IF(J1886&lt;=Einstellungen!$D$15,5,IF(J1886&lt;=Einstellungen!$D$16,4,IF(J1886&lt;=Einstellungen!$D$17,3,IF(J1886&lt;=Einstellungen!$D$18,2,1)))))))</f>
        <v/>
      </c>
      <c r="L1886" s="37" t="str">
        <f>IF(Kundendaten!C1887="","",IF(J1886&lt;0,-1,IF(J1886&gt;Einstellungen!$C$11,0,IF(Kundendaten!K1887&gt;=Einstellungen!$C$24,5,IF(Kundendaten!K1887&gt;=Einstellungen!$C$25,4,IF(Kundendaten!K1887&gt;=Einstellungen!$C$26,3,IF(Kundendaten!K1887&gt;=Einstellungen!$C$27,2,1)))))))</f>
        <v/>
      </c>
      <c r="M1886" s="37" t="str">
        <f>IF(Kundendaten!C1887="","",IF(J1886&lt;0,-1,IF(J1886&gt;Einstellungen!$C$11,0,IF(Kundendaten!L1887&gt;=Einstellungen!$C$32,5,IF(Kundendaten!L1887&gt;=Einstellungen!$C$33,4,IF(Kundendaten!L1887&gt;=Einstellungen!$C$34,3,IF(Kundendaten!L1887&gt;=Einstellungen!$C$35,2,1)))))))</f>
        <v/>
      </c>
      <c r="N1886" s="37" t="str">
        <f>IF(Kundendaten!C1887="","",IF(K1886=-1,"",IF(K1886=0,0,IF(SUM(Einstellungen!$G$15,Einstellungen!$G$24,Einstellungen!$G$32)&lt;&gt;100,"—",ROUND((K1886*Einstellungen!$G$15+L1886*Einstellungen!$G$24+M1886*Einstellungen!$G$32)/100,1)))))</f>
        <v/>
      </c>
      <c r="O1886" s="37" t="str">
        <f>IF(Kundendaten!C1887="","",IF(K1886=-1,"⚠ Datenfehler",IF(K1886=0,"Inaktiv",IF(SUM(Einstellungen!$G$15,Einstellungen!$G$24,Einstellungen!$G$32)&lt;&gt;100,"—",IF(N1886&gt;=4,"Champion",IF(N1886&gt;=3,"Entwicklung",IF(N1886&gt;=2,"Gefährdet","Abwanderung")))))))</f>
        <v/>
      </c>
    </row>
    <row r="1887" spans="2:15" ht="14.25" customHeight="1" x14ac:dyDescent="0.35">
      <c r="B1887" s="37" t="str">
        <f>IF(Kundendaten!C1888="","",Kundendaten!B1888)</f>
        <v/>
      </c>
      <c r="C1887" s="38" t="str">
        <f>IF(Kundendaten!C1888="","",IF(Kundendaten!C1888="","",Kundendaten!C1888))</f>
        <v/>
      </c>
      <c r="D1887" s="38" t="str">
        <f>IF(Kundendaten!C1888="","",IF(Kundendaten!D1888="","",Kundendaten!D1888))</f>
        <v/>
      </c>
      <c r="E1887" s="38" t="str">
        <f>IF(Kundendaten!C1888="","",IF(Kundendaten!E1888="","",Kundendaten!E1888))</f>
        <v/>
      </c>
      <c r="F1887" s="38" t="str">
        <f>IF(Kundendaten!C1888="","",IF(Kundendaten!F1888="","",Kundendaten!F1888))</f>
        <v/>
      </c>
      <c r="G1887" s="37" t="str">
        <f>IF(Kundendaten!C1888="","",IF(Kundendaten!G1888="","",Kundendaten!G1888))</f>
        <v/>
      </c>
      <c r="H1887" s="38" t="str">
        <f>IF(Kundendaten!C1888="","",IF(Kundendaten!H1888="","",Kundendaten!H1888))</f>
        <v/>
      </c>
      <c r="I1887" s="37" t="str">
        <f>IF(Kundendaten!C1888="","",IF(Kundendaten!I1888="","",IF(OR(UPPER(Kundendaten!I1888)="D",UPPER(Kundendaten!I1888)="DE",UPPER(Kundendaten!I1888)="DEU",UPPER(Kundendaten!I1888)="DEUTSCHLAND",UPPER(Kundendaten!I1888)="GERMANY",UPPER(Kundendaten!I1888)="GER"),"",IFERROR(UPPER(VLOOKUP(UPPER(Kundendaten!I1888),Laendercodes!$A:$B,2,FALSE())),UPPER(Kundendaten!I1888)))))</f>
        <v/>
      </c>
      <c r="J1887" s="59" t="str">
        <f>IF(Kundendaten!C1888="","",Einstellungen!$C$9-Kundendaten!J1888)</f>
        <v/>
      </c>
      <c r="K1887" s="37" t="str">
        <f>IF(Kundendaten!C1888="","",IF(J1887&lt;0,-1,IF(J1887&gt;Einstellungen!$C$11,0,IF(J1887&lt;=Einstellungen!$D$15,5,IF(J1887&lt;=Einstellungen!$D$16,4,IF(J1887&lt;=Einstellungen!$D$17,3,IF(J1887&lt;=Einstellungen!$D$18,2,1)))))))</f>
        <v/>
      </c>
      <c r="L1887" s="37" t="str">
        <f>IF(Kundendaten!C1888="","",IF(J1887&lt;0,-1,IF(J1887&gt;Einstellungen!$C$11,0,IF(Kundendaten!K1888&gt;=Einstellungen!$C$24,5,IF(Kundendaten!K1888&gt;=Einstellungen!$C$25,4,IF(Kundendaten!K1888&gt;=Einstellungen!$C$26,3,IF(Kundendaten!K1888&gt;=Einstellungen!$C$27,2,1)))))))</f>
        <v/>
      </c>
      <c r="M1887" s="37" t="str">
        <f>IF(Kundendaten!C1888="","",IF(J1887&lt;0,-1,IF(J1887&gt;Einstellungen!$C$11,0,IF(Kundendaten!L1888&gt;=Einstellungen!$C$32,5,IF(Kundendaten!L1888&gt;=Einstellungen!$C$33,4,IF(Kundendaten!L1888&gt;=Einstellungen!$C$34,3,IF(Kundendaten!L1888&gt;=Einstellungen!$C$35,2,1)))))))</f>
        <v/>
      </c>
      <c r="N1887" s="37" t="str">
        <f>IF(Kundendaten!C1888="","",IF(K1887=-1,"",IF(K1887=0,0,IF(SUM(Einstellungen!$G$15,Einstellungen!$G$24,Einstellungen!$G$32)&lt;&gt;100,"—",ROUND((K1887*Einstellungen!$G$15+L1887*Einstellungen!$G$24+M1887*Einstellungen!$G$32)/100,1)))))</f>
        <v/>
      </c>
      <c r="O1887" s="37" t="str">
        <f>IF(Kundendaten!C1888="","",IF(K1887=-1,"⚠ Datenfehler",IF(K1887=0,"Inaktiv",IF(SUM(Einstellungen!$G$15,Einstellungen!$G$24,Einstellungen!$G$32)&lt;&gt;100,"—",IF(N1887&gt;=4,"Champion",IF(N1887&gt;=3,"Entwicklung",IF(N1887&gt;=2,"Gefährdet","Abwanderung")))))))</f>
        <v/>
      </c>
    </row>
    <row r="1888" spans="2:15" ht="14.25" customHeight="1" x14ac:dyDescent="0.35">
      <c r="B1888" s="37" t="str">
        <f>IF(Kundendaten!C1889="","",Kundendaten!B1889)</f>
        <v/>
      </c>
      <c r="C1888" s="38" t="str">
        <f>IF(Kundendaten!C1889="","",IF(Kundendaten!C1889="","",Kundendaten!C1889))</f>
        <v/>
      </c>
      <c r="D1888" s="38" t="str">
        <f>IF(Kundendaten!C1889="","",IF(Kundendaten!D1889="","",Kundendaten!D1889))</f>
        <v/>
      </c>
      <c r="E1888" s="38" t="str">
        <f>IF(Kundendaten!C1889="","",IF(Kundendaten!E1889="","",Kundendaten!E1889))</f>
        <v/>
      </c>
      <c r="F1888" s="38" t="str">
        <f>IF(Kundendaten!C1889="","",IF(Kundendaten!F1889="","",Kundendaten!F1889))</f>
        <v/>
      </c>
      <c r="G1888" s="37" t="str">
        <f>IF(Kundendaten!C1889="","",IF(Kundendaten!G1889="","",Kundendaten!G1889))</f>
        <v/>
      </c>
      <c r="H1888" s="38" t="str">
        <f>IF(Kundendaten!C1889="","",IF(Kundendaten!H1889="","",Kundendaten!H1889))</f>
        <v/>
      </c>
      <c r="I1888" s="37" t="str">
        <f>IF(Kundendaten!C1889="","",IF(Kundendaten!I1889="","",IF(OR(UPPER(Kundendaten!I1889)="D",UPPER(Kundendaten!I1889)="DE",UPPER(Kundendaten!I1889)="DEU",UPPER(Kundendaten!I1889)="DEUTSCHLAND",UPPER(Kundendaten!I1889)="GERMANY",UPPER(Kundendaten!I1889)="GER"),"",IFERROR(UPPER(VLOOKUP(UPPER(Kundendaten!I1889),Laendercodes!$A:$B,2,FALSE())),UPPER(Kundendaten!I1889)))))</f>
        <v/>
      </c>
      <c r="J1888" s="59" t="str">
        <f>IF(Kundendaten!C1889="","",Einstellungen!$C$9-Kundendaten!J1889)</f>
        <v/>
      </c>
      <c r="K1888" s="37" t="str">
        <f>IF(Kundendaten!C1889="","",IF(J1888&lt;0,-1,IF(J1888&gt;Einstellungen!$C$11,0,IF(J1888&lt;=Einstellungen!$D$15,5,IF(J1888&lt;=Einstellungen!$D$16,4,IF(J1888&lt;=Einstellungen!$D$17,3,IF(J1888&lt;=Einstellungen!$D$18,2,1)))))))</f>
        <v/>
      </c>
      <c r="L1888" s="37" t="str">
        <f>IF(Kundendaten!C1889="","",IF(J1888&lt;0,-1,IF(J1888&gt;Einstellungen!$C$11,0,IF(Kundendaten!K1889&gt;=Einstellungen!$C$24,5,IF(Kundendaten!K1889&gt;=Einstellungen!$C$25,4,IF(Kundendaten!K1889&gt;=Einstellungen!$C$26,3,IF(Kundendaten!K1889&gt;=Einstellungen!$C$27,2,1)))))))</f>
        <v/>
      </c>
      <c r="M1888" s="37" t="str">
        <f>IF(Kundendaten!C1889="","",IF(J1888&lt;0,-1,IF(J1888&gt;Einstellungen!$C$11,0,IF(Kundendaten!L1889&gt;=Einstellungen!$C$32,5,IF(Kundendaten!L1889&gt;=Einstellungen!$C$33,4,IF(Kundendaten!L1889&gt;=Einstellungen!$C$34,3,IF(Kundendaten!L1889&gt;=Einstellungen!$C$35,2,1)))))))</f>
        <v/>
      </c>
      <c r="N1888" s="37" t="str">
        <f>IF(Kundendaten!C1889="","",IF(K1888=-1,"",IF(K1888=0,0,IF(SUM(Einstellungen!$G$15,Einstellungen!$G$24,Einstellungen!$G$32)&lt;&gt;100,"—",ROUND((K1888*Einstellungen!$G$15+L1888*Einstellungen!$G$24+M1888*Einstellungen!$G$32)/100,1)))))</f>
        <v/>
      </c>
      <c r="O1888" s="37" t="str">
        <f>IF(Kundendaten!C1889="","",IF(K1888=-1,"⚠ Datenfehler",IF(K1888=0,"Inaktiv",IF(SUM(Einstellungen!$G$15,Einstellungen!$G$24,Einstellungen!$G$32)&lt;&gt;100,"—",IF(N1888&gt;=4,"Champion",IF(N1888&gt;=3,"Entwicklung",IF(N1888&gt;=2,"Gefährdet","Abwanderung")))))))</f>
        <v/>
      </c>
    </row>
    <row r="1889" spans="2:15" ht="14.25" customHeight="1" x14ac:dyDescent="0.35">
      <c r="B1889" s="37" t="str">
        <f>IF(Kundendaten!C1890="","",Kundendaten!B1890)</f>
        <v/>
      </c>
      <c r="C1889" s="38" t="str">
        <f>IF(Kundendaten!C1890="","",IF(Kundendaten!C1890="","",Kundendaten!C1890))</f>
        <v/>
      </c>
      <c r="D1889" s="38" t="str">
        <f>IF(Kundendaten!C1890="","",IF(Kundendaten!D1890="","",Kundendaten!D1890))</f>
        <v/>
      </c>
      <c r="E1889" s="38" t="str">
        <f>IF(Kundendaten!C1890="","",IF(Kundendaten!E1890="","",Kundendaten!E1890))</f>
        <v/>
      </c>
      <c r="F1889" s="38" t="str">
        <f>IF(Kundendaten!C1890="","",IF(Kundendaten!F1890="","",Kundendaten!F1890))</f>
        <v/>
      </c>
      <c r="G1889" s="37" t="str">
        <f>IF(Kundendaten!C1890="","",IF(Kundendaten!G1890="","",Kundendaten!G1890))</f>
        <v/>
      </c>
      <c r="H1889" s="38" t="str">
        <f>IF(Kundendaten!C1890="","",IF(Kundendaten!H1890="","",Kundendaten!H1890))</f>
        <v/>
      </c>
      <c r="I1889" s="37" t="str">
        <f>IF(Kundendaten!C1890="","",IF(Kundendaten!I1890="","",IF(OR(UPPER(Kundendaten!I1890)="D",UPPER(Kundendaten!I1890)="DE",UPPER(Kundendaten!I1890)="DEU",UPPER(Kundendaten!I1890)="DEUTSCHLAND",UPPER(Kundendaten!I1890)="GERMANY",UPPER(Kundendaten!I1890)="GER"),"",IFERROR(UPPER(VLOOKUP(UPPER(Kundendaten!I1890),Laendercodes!$A:$B,2,FALSE())),UPPER(Kundendaten!I1890)))))</f>
        <v/>
      </c>
      <c r="J1889" s="59" t="str">
        <f>IF(Kundendaten!C1890="","",Einstellungen!$C$9-Kundendaten!J1890)</f>
        <v/>
      </c>
      <c r="K1889" s="37" t="str">
        <f>IF(Kundendaten!C1890="","",IF(J1889&lt;0,-1,IF(J1889&gt;Einstellungen!$C$11,0,IF(J1889&lt;=Einstellungen!$D$15,5,IF(J1889&lt;=Einstellungen!$D$16,4,IF(J1889&lt;=Einstellungen!$D$17,3,IF(J1889&lt;=Einstellungen!$D$18,2,1)))))))</f>
        <v/>
      </c>
      <c r="L1889" s="37" t="str">
        <f>IF(Kundendaten!C1890="","",IF(J1889&lt;0,-1,IF(J1889&gt;Einstellungen!$C$11,0,IF(Kundendaten!K1890&gt;=Einstellungen!$C$24,5,IF(Kundendaten!K1890&gt;=Einstellungen!$C$25,4,IF(Kundendaten!K1890&gt;=Einstellungen!$C$26,3,IF(Kundendaten!K1890&gt;=Einstellungen!$C$27,2,1)))))))</f>
        <v/>
      </c>
      <c r="M1889" s="37" t="str">
        <f>IF(Kundendaten!C1890="","",IF(J1889&lt;0,-1,IF(J1889&gt;Einstellungen!$C$11,0,IF(Kundendaten!L1890&gt;=Einstellungen!$C$32,5,IF(Kundendaten!L1890&gt;=Einstellungen!$C$33,4,IF(Kundendaten!L1890&gt;=Einstellungen!$C$34,3,IF(Kundendaten!L1890&gt;=Einstellungen!$C$35,2,1)))))))</f>
        <v/>
      </c>
      <c r="N1889" s="37" t="str">
        <f>IF(Kundendaten!C1890="","",IF(K1889=-1,"",IF(K1889=0,0,IF(SUM(Einstellungen!$G$15,Einstellungen!$G$24,Einstellungen!$G$32)&lt;&gt;100,"—",ROUND((K1889*Einstellungen!$G$15+L1889*Einstellungen!$G$24+M1889*Einstellungen!$G$32)/100,1)))))</f>
        <v/>
      </c>
      <c r="O1889" s="37" t="str">
        <f>IF(Kundendaten!C1890="","",IF(K1889=-1,"⚠ Datenfehler",IF(K1889=0,"Inaktiv",IF(SUM(Einstellungen!$G$15,Einstellungen!$G$24,Einstellungen!$G$32)&lt;&gt;100,"—",IF(N1889&gt;=4,"Champion",IF(N1889&gt;=3,"Entwicklung",IF(N1889&gt;=2,"Gefährdet","Abwanderung")))))))</f>
        <v/>
      </c>
    </row>
    <row r="1890" spans="2:15" ht="14.25" customHeight="1" x14ac:dyDescent="0.35">
      <c r="B1890" s="37" t="str">
        <f>IF(Kundendaten!C1891="","",Kundendaten!B1891)</f>
        <v/>
      </c>
      <c r="C1890" s="38" t="str">
        <f>IF(Kundendaten!C1891="","",IF(Kundendaten!C1891="","",Kundendaten!C1891))</f>
        <v/>
      </c>
      <c r="D1890" s="38" t="str">
        <f>IF(Kundendaten!C1891="","",IF(Kundendaten!D1891="","",Kundendaten!D1891))</f>
        <v/>
      </c>
      <c r="E1890" s="38" t="str">
        <f>IF(Kundendaten!C1891="","",IF(Kundendaten!E1891="","",Kundendaten!E1891))</f>
        <v/>
      </c>
      <c r="F1890" s="38" t="str">
        <f>IF(Kundendaten!C1891="","",IF(Kundendaten!F1891="","",Kundendaten!F1891))</f>
        <v/>
      </c>
      <c r="G1890" s="37" t="str">
        <f>IF(Kundendaten!C1891="","",IF(Kundendaten!G1891="","",Kundendaten!G1891))</f>
        <v/>
      </c>
      <c r="H1890" s="38" t="str">
        <f>IF(Kundendaten!C1891="","",IF(Kundendaten!H1891="","",Kundendaten!H1891))</f>
        <v/>
      </c>
      <c r="I1890" s="37" t="str">
        <f>IF(Kundendaten!C1891="","",IF(Kundendaten!I1891="","",IF(OR(UPPER(Kundendaten!I1891)="D",UPPER(Kundendaten!I1891)="DE",UPPER(Kundendaten!I1891)="DEU",UPPER(Kundendaten!I1891)="DEUTSCHLAND",UPPER(Kundendaten!I1891)="GERMANY",UPPER(Kundendaten!I1891)="GER"),"",IFERROR(UPPER(VLOOKUP(UPPER(Kundendaten!I1891),Laendercodes!$A:$B,2,FALSE())),UPPER(Kundendaten!I1891)))))</f>
        <v/>
      </c>
      <c r="J1890" s="59" t="str">
        <f>IF(Kundendaten!C1891="","",Einstellungen!$C$9-Kundendaten!J1891)</f>
        <v/>
      </c>
      <c r="K1890" s="37" t="str">
        <f>IF(Kundendaten!C1891="","",IF(J1890&lt;0,-1,IF(J1890&gt;Einstellungen!$C$11,0,IF(J1890&lt;=Einstellungen!$D$15,5,IF(J1890&lt;=Einstellungen!$D$16,4,IF(J1890&lt;=Einstellungen!$D$17,3,IF(J1890&lt;=Einstellungen!$D$18,2,1)))))))</f>
        <v/>
      </c>
      <c r="L1890" s="37" t="str">
        <f>IF(Kundendaten!C1891="","",IF(J1890&lt;0,-1,IF(J1890&gt;Einstellungen!$C$11,0,IF(Kundendaten!K1891&gt;=Einstellungen!$C$24,5,IF(Kundendaten!K1891&gt;=Einstellungen!$C$25,4,IF(Kundendaten!K1891&gt;=Einstellungen!$C$26,3,IF(Kundendaten!K1891&gt;=Einstellungen!$C$27,2,1)))))))</f>
        <v/>
      </c>
      <c r="M1890" s="37" t="str">
        <f>IF(Kundendaten!C1891="","",IF(J1890&lt;0,-1,IF(J1890&gt;Einstellungen!$C$11,0,IF(Kundendaten!L1891&gt;=Einstellungen!$C$32,5,IF(Kundendaten!L1891&gt;=Einstellungen!$C$33,4,IF(Kundendaten!L1891&gt;=Einstellungen!$C$34,3,IF(Kundendaten!L1891&gt;=Einstellungen!$C$35,2,1)))))))</f>
        <v/>
      </c>
      <c r="N1890" s="37" t="str">
        <f>IF(Kundendaten!C1891="","",IF(K1890=-1,"",IF(K1890=0,0,IF(SUM(Einstellungen!$G$15,Einstellungen!$G$24,Einstellungen!$G$32)&lt;&gt;100,"—",ROUND((K1890*Einstellungen!$G$15+L1890*Einstellungen!$G$24+M1890*Einstellungen!$G$32)/100,1)))))</f>
        <v/>
      </c>
      <c r="O1890" s="37" t="str">
        <f>IF(Kundendaten!C1891="","",IF(K1890=-1,"⚠ Datenfehler",IF(K1890=0,"Inaktiv",IF(SUM(Einstellungen!$G$15,Einstellungen!$G$24,Einstellungen!$G$32)&lt;&gt;100,"—",IF(N1890&gt;=4,"Champion",IF(N1890&gt;=3,"Entwicklung",IF(N1890&gt;=2,"Gefährdet","Abwanderung")))))))</f>
        <v/>
      </c>
    </row>
    <row r="1891" spans="2:15" ht="14.25" customHeight="1" x14ac:dyDescent="0.35">
      <c r="B1891" s="37" t="str">
        <f>IF(Kundendaten!C1892="","",Kundendaten!B1892)</f>
        <v/>
      </c>
      <c r="C1891" s="38" t="str">
        <f>IF(Kundendaten!C1892="","",IF(Kundendaten!C1892="","",Kundendaten!C1892))</f>
        <v/>
      </c>
      <c r="D1891" s="38" t="str">
        <f>IF(Kundendaten!C1892="","",IF(Kundendaten!D1892="","",Kundendaten!D1892))</f>
        <v/>
      </c>
      <c r="E1891" s="38" t="str">
        <f>IF(Kundendaten!C1892="","",IF(Kundendaten!E1892="","",Kundendaten!E1892))</f>
        <v/>
      </c>
      <c r="F1891" s="38" t="str">
        <f>IF(Kundendaten!C1892="","",IF(Kundendaten!F1892="","",Kundendaten!F1892))</f>
        <v/>
      </c>
      <c r="G1891" s="37" t="str">
        <f>IF(Kundendaten!C1892="","",IF(Kundendaten!G1892="","",Kundendaten!G1892))</f>
        <v/>
      </c>
      <c r="H1891" s="38" t="str">
        <f>IF(Kundendaten!C1892="","",IF(Kundendaten!H1892="","",Kundendaten!H1892))</f>
        <v/>
      </c>
      <c r="I1891" s="37" t="str">
        <f>IF(Kundendaten!C1892="","",IF(Kundendaten!I1892="","",IF(OR(UPPER(Kundendaten!I1892)="D",UPPER(Kundendaten!I1892)="DE",UPPER(Kundendaten!I1892)="DEU",UPPER(Kundendaten!I1892)="DEUTSCHLAND",UPPER(Kundendaten!I1892)="GERMANY",UPPER(Kundendaten!I1892)="GER"),"",IFERROR(UPPER(VLOOKUP(UPPER(Kundendaten!I1892),Laendercodes!$A:$B,2,FALSE())),UPPER(Kundendaten!I1892)))))</f>
        <v/>
      </c>
      <c r="J1891" s="59" t="str">
        <f>IF(Kundendaten!C1892="","",Einstellungen!$C$9-Kundendaten!J1892)</f>
        <v/>
      </c>
      <c r="K1891" s="37" t="str">
        <f>IF(Kundendaten!C1892="","",IF(J1891&lt;0,-1,IF(J1891&gt;Einstellungen!$C$11,0,IF(J1891&lt;=Einstellungen!$D$15,5,IF(J1891&lt;=Einstellungen!$D$16,4,IF(J1891&lt;=Einstellungen!$D$17,3,IF(J1891&lt;=Einstellungen!$D$18,2,1)))))))</f>
        <v/>
      </c>
      <c r="L1891" s="37" t="str">
        <f>IF(Kundendaten!C1892="","",IF(J1891&lt;0,-1,IF(J1891&gt;Einstellungen!$C$11,0,IF(Kundendaten!K1892&gt;=Einstellungen!$C$24,5,IF(Kundendaten!K1892&gt;=Einstellungen!$C$25,4,IF(Kundendaten!K1892&gt;=Einstellungen!$C$26,3,IF(Kundendaten!K1892&gt;=Einstellungen!$C$27,2,1)))))))</f>
        <v/>
      </c>
      <c r="M1891" s="37" t="str">
        <f>IF(Kundendaten!C1892="","",IF(J1891&lt;0,-1,IF(J1891&gt;Einstellungen!$C$11,0,IF(Kundendaten!L1892&gt;=Einstellungen!$C$32,5,IF(Kundendaten!L1892&gt;=Einstellungen!$C$33,4,IF(Kundendaten!L1892&gt;=Einstellungen!$C$34,3,IF(Kundendaten!L1892&gt;=Einstellungen!$C$35,2,1)))))))</f>
        <v/>
      </c>
      <c r="N1891" s="37" t="str">
        <f>IF(Kundendaten!C1892="","",IF(K1891=-1,"",IF(K1891=0,0,IF(SUM(Einstellungen!$G$15,Einstellungen!$G$24,Einstellungen!$G$32)&lt;&gt;100,"—",ROUND((K1891*Einstellungen!$G$15+L1891*Einstellungen!$G$24+M1891*Einstellungen!$G$32)/100,1)))))</f>
        <v/>
      </c>
      <c r="O1891" s="37" t="str">
        <f>IF(Kundendaten!C1892="","",IF(K1891=-1,"⚠ Datenfehler",IF(K1891=0,"Inaktiv",IF(SUM(Einstellungen!$G$15,Einstellungen!$G$24,Einstellungen!$G$32)&lt;&gt;100,"—",IF(N1891&gt;=4,"Champion",IF(N1891&gt;=3,"Entwicklung",IF(N1891&gt;=2,"Gefährdet","Abwanderung")))))))</f>
        <v/>
      </c>
    </row>
    <row r="1892" spans="2:15" ht="14.25" customHeight="1" x14ac:dyDescent="0.35">
      <c r="B1892" s="37" t="str">
        <f>IF(Kundendaten!C1893="","",Kundendaten!B1893)</f>
        <v/>
      </c>
      <c r="C1892" s="38" t="str">
        <f>IF(Kundendaten!C1893="","",IF(Kundendaten!C1893="","",Kundendaten!C1893))</f>
        <v/>
      </c>
      <c r="D1892" s="38" t="str">
        <f>IF(Kundendaten!C1893="","",IF(Kundendaten!D1893="","",Kundendaten!D1893))</f>
        <v/>
      </c>
      <c r="E1892" s="38" t="str">
        <f>IF(Kundendaten!C1893="","",IF(Kundendaten!E1893="","",Kundendaten!E1893))</f>
        <v/>
      </c>
      <c r="F1892" s="38" t="str">
        <f>IF(Kundendaten!C1893="","",IF(Kundendaten!F1893="","",Kundendaten!F1893))</f>
        <v/>
      </c>
      <c r="G1892" s="37" t="str">
        <f>IF(Kundendaten!C1893="","",IF(Kundendaten!G1893="","",Kundendaten!G1893))</f>
        <v/>
      </c>
      <c r="H1892" s="38" t="str">
        <f>IF(Kundendaten!C1893="","",IF(Kundendaten!H1893="","",Kundendaten!H1893))</f>
        <v/>
      </c>
      <c r="I1892" s="37" t="str">
        <f>IF(Kundendaten!C1893="","",IF(Kundendaten!I1893="","",IF(OR(UPPER(Kundendaten!I1893)="D",UPPER(Kundendaten!I1893)="DE",UPPER(Kundendaten!I1893)="DEU",UPPER(Kundendaten!I1893)="DEUTSCHLAND",UPPER(Kundendaten!I1893)="GERMANY",UPPER(Kundendaten!I1893)="GER"),"",IFERROR(UPPER(VLOOKUP(UPPER(Kundendaten!I1893),Laendercodes!$A:$B,2,FALSE())),UPPER(Kundendaten!I1893)))))</f>
        <v/>
      </c>
      <c r="J1892" s="59" t="str">
        <f>IF(Kundendaten!C1893="","",Einstellungen!$C$9-Kundendaten!J1893)</f>
        <v/>
      </c>
      <c r="K1892" s="37" t="str">
        <f>IF(Kundendaten!C1893="","",IF(J1892&lt;0,-1,IF(J1892&gt;Einstellungen!$C$11,0,IF(J1892&lt;=Einstellungen!$D$15,5,IF(J1892&lt;=Einstellungen!$D$16,4,IF(J1892&lt;=Einstellungen!$D$17,3,IF(J1892&lt;=Einstellungen!$D$18,2,1)))))))</f>
        <v/>
      </c>
      <c r="L1892" s="37" t="str">
        <f>IF(Kundendaten!C1893="","",IF(J1892&lt;0,-1,IF(J1892&gt;Einstellungen!$C$11,0,IF(Kundendaten!K1893&gt;=Einstellungen!$C$24,5,IF(Kundendaten!K1893&gt;=Einstellungen!$C$25,4,IF(Kundendaten!K1893&gt;=Einstellungen!$C$26,3,IF(Kundendaten!K1893&gt;=Einstellungen!$C$27,2,1)))))))</f>
        <v/>
      </c>
      <c r="M1892" s="37" t="str">
        <f>IF(Kundendaten!C1893="","",IF(J1892&lt;0,-1,IF(J1892&gt;Einstellungen!$C$11,0,IF(Kundendaten!L1893&gt;=Einstellungen!$C$32,5,IF(Kundendaten!L1893&gt;=Einstellungen!$C$33,4,IF(Kundendaten!L1893&gt;=Einstellungen!$C$34,3,IF(Kundendaten!L1893&gt;=Einstellungen!$C$35,2,1)))))))</f>
        <v/>
      </c>
      <c r="N1892" s="37" t="str">
        <f>IF(Kundendaten!C1893="","",IF(K1892=-1,"",IF(K1892=0,0,IF(SUM(Einstellungen!$G$15,Einstellungen!$G$24,Einstellungen!$G$32)&lt;&gt;100,"—",ROUND((K1892*Einstellungen!$G$15+L1892*Einstellungen!$G$24+M1892*Einstellungen!$G$32)/100,1)))))</f>
        <v/>
      </c>
      <c r="O1892" s="37" t="str">
        <f>IF(Kundendaten!C1893="","",IF(K1892=-1,"⚠ Datenfehler",IF(K1892=0,"Inaktiv",IF(SUM(Einstellungen!$G$15,Einstellungen!$G$24,Einstellungen!$G$32)&lt;&gt;100,"—",IF(N1892&gt;=4,"Champion",IF(N1892&gt;=3,"Entwicklung",IF(N1892&gt;=2,"Gefährdet","Abwanderung")))))))</f>
        <v/>
      </c>
    </row>
    <row r="1893" spans="2:15" ht="14.25" customHeight="1" x14ac:dyDescent="0.35">
      <c r="B1893" s="37" t="str">
        <f>IF(Kundendaten!C1894="","",Kundendaten!B1894)</f>
        <v/>
      </c>
      <c r="C1893" s="38" t="str">
        <f>IF(Kundendaten!C1894="","",IF(Kundendaten!C1894="","",Kundendaten!C1894))</f>
        <v/>
      </c>
      <c r="D1893" s="38" t="str">
        <f>IF(Kundendaten!C1894="","",IF(Kundendaten!D1894="","",Kundendaten!D1894))</f>
        <v/>
      </c>
      <c r="E1893" s="38" t="str">
        <f>IF(Kundendaten!C1894="","",IF(Kundendaten!E1894="","",Kundendaten!E1894))</f>
        <v/>
      </c>
      <c r="F1893" s="38" t="str">
        <f>IF(Kundendaten!C1894="","",IF(Kundendaten!F1894="","",Kundendaten!F1894))</f>
        <v/>
      </c>
      <c r="G1893" s="37" t="str">
        <f>IF(Kundendaten!C1894="","",IF(Kundendaten!G1894="","",Kundendaten!G1894))</f>
        <v/>
      </c>
      <c r="H1893" s="38" t="str">
        <f>IF(Kundendaten!C1894="","",IF(Kundendaten!H1894="","",Kundendaten!H1894))</f>
        <v/>
      </c>
      <c r="I1893" s="37" t="str">
        <f>IF(Kundendaten!C1894="","",IF(Kundendaten!I1894="","",IF(OR(UPPER(Kundendaten!I1894)="D",UPPER(Kundendaten!I1894)="DE",UPPER(Kundendaten!I1894)="DEU",UPPER(Kundendaten!I1894)="DEUTSCHLAND",UPPER(Kundendaten!I1894)="GERMANY",UPPER(Kundendaten!I1894)="GER"),"",IFERROR(UPPER(VLOOKUP(UPPER(Kundendaten!I1894),Laendercodes!$A:$B,2,FALSE())),UPPER(Kundendaten!I1894)))))</f>
        <v/>
      </c>
      <c r="J1893" s="59" t="str">
        <f>IF(Kundendaten!C1894="","",Einstellungen!$C$9-Kundendaten!J1894)</f>
        <v/>
      </c>
      <c r="K1893" s="37" t="str">
        <f>IF(Kundendaten!C1894="","",IF(J1893&lt;0,-1,IF(J1893&gt;Einstellungen!$C$11,0,IF(J1893&lt;=Einstellungen!$D$15,5,IF(J1893&lt;=Einstellungen!$D$16,4,IF(J1893&lt;=Einstellungen!$D$17,3,IF(J1893&lt;=Einstellungen!$D$18,2,1)))))))</f>
        <v/>
      </c>
      <c r="L1893" s="37" t="str">
        <f>IF(Kundendaten!C1894="","",IF(J1893&lt;0,-1,IF(J1893&gt;Einstellungen!$C$11,0,IF(Kundendaten!K1894&gt;=Einstellungen!$C$24,5,IF(Kundendaten!K1894&gt;=Einstellungen!$C$25,4,IF(Kundendaten!K1894&gt;=Einstellungen!$C$26,3,IF(Kundendaten!K1894&gt;=Einstellungen!$C$27,2,1)))))))</f>
        <v/>
      </c>
      <c r="M1893" s="37" t="str">
        <f>IF(Kundendaten!C1894="","",IF(J1893&lt;0,-1,IF(J1893&gt;Einstellungen!$C$11,0,IF(Kundendaten!L1894&gt;=Einstellungen!$C$32,5,IF(Kundendaten!L1894&gt;=Einstellungen!$C$33,4,IF(Kundendaten!L1894&gt;=Einstellungen!$C$34,3,IF(Kundendaten!L1894&gt;=Einstellungen!$C$35,2,1)))))))</f>
        <v/>
      </c>
      <c r="N1893" s="37" t="str">
        <f>IF(Kundendaten!C1894="","",IF(K1893=-1,"",IF(K1893=0,0,IF(SUM(Einstellungen!$G$15,Einstellungen!$G$24,Einstellungen!$G$32)&lt;&gt;100,"—",ROUND((K1893*Einstellungen!$G$15+L1893*Einstellungen!$G$24+M1893*Einstellungen!$G$32)/100,1)))))</f>
        <v/>
      </c>
      <c r="O1893" s="37" t="str">
        <f>IF(Kundendaten!C1894="","",IF(K1893=-1,"⚠ Datenfehler",IF(K1893=0,"Inaktiv",IF(SUM(Einstellungen!$G$15,Einstellungen!$G$24,Einstellungen!$G$32)&lt;&gt;100,"—",IF(N1893&gt;=4,"Champion",IF(N1893&gt;=3,"Entwicklung",IF(N1893&gt;=2,"Gefährdet","Abwanderung")))))))</f>
        <v/>
      </c>
    </row>
    <row r="1894" spans="2:15" ht="14.25" customHeight="1" x14ac:dyDescent="0.35">
      <c r="B1894" s="37" t="str">
        <f>IF(Kundendaten!C1895="","",Kundendaten!B1895)</f>
        <v/>
      </c>
      <c r="C1894" s="38" t="str">
        <f>IF(Kundendaten!C1895="","",IF(Kundendaten!C1895="","",Kundendaten!C1895))</f>
        <v/>
      </c>
      <c r="D1894" s="38" t="str">
        <f>IF(Kundendaten!C1895="","",IF(Kundendaten!D1895="","",Kundendaten!D1895))</f>
        <v/>
      </c>
      <c r="E1894" s="38" t="str">
        <f>IF(Kundendaten!C1895="","",IF(Kundendaten!E1895="","",Kundendaten!E1895))</f>
        <v/>
      </c>
      <c r="F1894" s="38" t="str">
        <f>IF(Kundendaten!C1895="","",IF(Kundendaten!F1895="","",Kundendaten!F1895))</f>
        <v/>
      </c>
      <c r="G1894" s="37" t="str">
        <f>IF(Kundendaten!C1895="","",IF(Kundendaten!G1895="","",Kundendaten!G1895))</f>
        <v/>
      </c>
      <c r="H1894" s="38" t="str">
        <f>IF(Kundendaten!C1895="","",IF(Kundendaten!H1895="","",Kundendaten!H1895))</f>
        <v/>
      </c>
      <c r="I1894" s="37" t="str">
        <f>IF(Kundendaten!C1895="","",IF(Kundendaten!I1895="","",IF(OR(UPPER(Kundendaten!I1895)="D",UPPER(Kundendaten!I1895)="DE",UPPER(Kundendaten!I1895)="DEU",UPPER(Kundendaten!I1895)="DEUTSCHLAND",UPPER(Kundendaten!I1895)="GERMANY",UPPER(Kundendaten!I1895)="GER"),"",IFERROR(UPPER(VLOOKUP(UPPER(Kundendaten!I1895),Laendercodes!$A:$B,2,FALSE())),UPPER(Kundendaten!I1895)))))</f>
        <v/>
      </c>
      <c r="J1894" s="59" t="str">
        <f>IF(Kundendaten!C1895="","",Einstellungen!$C$9-Kundendaten!J1895)</f>
        <v/>
      </c>
      <c r="K1894" s="37" t="str">
        <f>IF(Kundendaten!C1895="","",IF(J1894&lt;0,-1,IF(J1894&gt;Einstellungen!$C$11,0,IF(J1894&lt;=Einstellungen!$D$15,5,IF(J1894&lt;=Einstellungen!$D$16,4,IF(J1894&lt;=Einstellungen!$D$17,3,IF(J1894&lt;=Einstellungen!$D$18,2,1)))))))</f>
        <v/>
      </c>
      <c r="L1894" s="37" t="str">
        <f>IF(Kundendaten!C1895="","",IF(J1894&lt;0,-1,IF(J1894&gt;Einstellungen!$C$11,0,IF(Kundendaten!K1895&gt;=Einstellungen!$C$24,5,IF(Kundendaten!K1895&gt;=Einstellungen!$C$25,4,IF(Kundendaten!K1895&gt;=Einstellungen!$C$26,3,IF(Kundendaten!K1895&gt;=Einstellungen!$C$27,2,1)))))))</f>
        <v/>
      </c>
      <c r="M1894" s="37" t="str">
        <f>IF(Kundendaten!C1895="","",IF(J1894&lt;0,-1,IF(J1894&gt;Einstellungen!$C$11,0,IF(Kundendaten!L1895&gt;=Einstellungen!$C$32,5,IF(Kundendaten!L1895&gt;=Einstellungen!$C$33,4,IF(Kundendaten!L1895&gt;=Einstellungen!$C$34,3,IF(Kundendaten!L1895&gt;=Einstellungen!$C$35,2,1)))))))</f>
        <v/>
      </c>
      <c r="N1894" s="37" t="str">
        <f>IF(Kundendaten!C1895="","",IF(K1894=-1,"",IF(K1894=0,0,IF(SUM(Einstellungen!$G$15,Einstellungen!$G$24,Einstellungen!$G$32)&lt;&gt;100,"—",ROUND((K1894*Einstellungen!$G$15+L1894*Einstellungen!$G$24+M1894*Einstellungen!$G$32)/100,1)))))</f>
        <v/>
      </c>
      <c r="O1894" s="37" t="str">
        <f>IF(Kundendaten!C1895="","",IF(K1894=-1,"⚠ Datenfehler",IF(K1894=0,"Inaktiv",IF(SUM(Einstellungen!$G$15,Einstellungen!$G$24,Einstellungen!$G$32)&lt;&gt;100,"—",IF(N1894&gt;=4,"Champion",IF(N1894&gt;=3,"Entwicklung",IF(N1894&gt;=2,"Gefährdet","Abwanderung")))))))</f>
        <v/>
      </c>
    </row>
    <row r="1895" spans="2:15" ht="14.25" customHeight="1" x14ac:dyDescent="0.35">
      <c r="B1895" s="37" t="str">
        <f>IF(Kundendaten!C1896="","",Kundendaten!B1896)</f>
        <v/>
      </c>
      <c r="C1895" s="38" t="str">
        <f>IF(Kundendaten!C1896="","",IF(Kundendaten!C1896="","",Kundendaten!C1896))</f>
        <v/>
      </c>
      <c r="D1895" s="38" t="str">
        <f>IF(Kundendaten!C1896="","",IF(Kundendaten!D1896="","",Kundendaten!D1896))</f>
        <v/>
      </c>
      <c r="E1895" s="38" t="str">
        <f>IF(Kundendaten!C1896="","",IF(Kundendaten!E1896="","",Kundendaten!E1896))</f>
        <v/>
      </c>
      <c r="F1895" s="38" t="str">
        <f>IF(Kundendaten!C1896="","",IF(Kundendaten!F1896="","",Kundendaten!F1896))</f>
        <v/>
      </c>
      <c r="G1895" s="37" t="str">
        <f>IF(Kundendaten!C1896="","",IF(Kundendaten!G1896="","",Kundendaten!G1896))</f>
        <v/>
      </c>
      <c r="H1895" s="38" t="str">
        <f>IF(Kundendaten!C1896="","",IF(Kundendaten!H1896="","",Kundendaten!H1896))</f>
        <v/>
      </c>
      <c r="I1895" s="37" t="str">
        <f>IF(Kundendaten!C1896="","",IF(Kundendaten!I1896="","",IF(OR(UPPER(Kundendaten!I1896)="D",UPPER(Kundendaten!I1896)="DE",UPPER(Kundendaten!I1896)="DEU",UPPER(Kundendaten!I1896)="DEUTSCHLAND",UPPER(Kundendaten!I1896)="GERMANY",UPPER(Kundendaten!I1896)="GER"),"",IFERROR(UPPER(VLOOKUP(UPPER(Kundendaten!I1896),Laendercodes!$A:$B,2,FALSE())),UPPER(Kundendaten!I1896)))))</f>
        <v/>
      </c>
      <c r="J1895" s="59" t="str">
        <f>IF(Kundendaten!C1896="","",Einstellungen!$C$9-Kundendaten!J1896)</f>
        <v/>
      </c>
      <c r="K1895" s="37" t="str">
        <f>IF(Kundendaten!C1896="","",IF(J1895&lt;0,-1,IF(J1895&gt;Einstellungen!$C$11,0,IF(J1895&lt;=Einstellungen!$D$15,5,IF(J1895&lt;=Einstellungen!$D$16,4,IF(J1895&lt;=Einstellungen!$D$17,3,IF(J1895&lt;=Einstellungen!$D$18,2,1)))))))</f>
        <v/>
      </c>
      <c r="L1895" s="37" t="str">
        <f>IF(Kundendaten!C1896="","",IF(J1895&lt;0,-1,IF(J1895&gt;Einstellungen!$C$11,0,IF(Kundendaten!K1896&gt;=Einstellungen!$C$24,5,IF(Kundendaten!K1896&gt;=Einstellungen!$C$25,4,IF(Kundendaten!K1896&gt;=Einstellungen!$C$26,3,IF(Kundendaten!K1896&gt;=Einstellungen!$C$27,2,1)))))))</f>
        <v/>
      </c>
      <c r="M1895" s="37" t="str">
        <f>IF(Kundendaten!C1896="","",IF(J1895&lt;0,-1,IF(J1895&gt;Einstellungen!$C$11,0,IF(Kundendaten!L1896&gt;=Einstellungen!$C$32,5,IF(Kundendaten!L1896&gt;=Einstellungen!$C$33,4,IF(Kundendaten!L1896&gt;=Einstellungen!$C$34,3,IF(Kundendaten!L1896&gt;=Einstellungen!$C$35,2,1)))))))</f>
        <v/>
      </c>
      <c r="N1895" s="37" t="str">
        <f>IF(Kundendaten!C1896="","",IF(K1895=-1,"",IF(K1895=0,0,IF(SUM(Einstellungen!$G$15,Einstellungen!$G$24,Einstellungen!$G$32)&lt;&gt;100,"—",ROUND((K1895*Einstellungen!$G$15+L1895*Einstellungen!$G$24+M1895*Einstellungen!$G$32)/100,1)))))</f>
        <v/>
      </c>
      <c r="O1895" s="37" t="str">
        <f>IF(Kundendaten!C1896="","",IF(K1895=-1,"⚠ Datenfehler",IF(K1895=0,"Inaktiv",IF(SUM(Einstellungen!$G$15,Einstellungen!$G$24,Einstellungen!$G$32)&lt;&gt;100,"—",IF(N1895&gt;=4,"Champion",IF(N1895&gt;=3,"Entwicklung",IF(N1895&gt;=2,"Gefährdet","Abwanderung")))))))</f>
        <v/>
      </c>
    </row>
    <row r="1896" spans="2:15" ht="14.25" customHeight="1" x14ac:dyDescent="0.35">
      <c r="B1896" s="37" t="str">
        <f>IF(Kundendaten!C1897="","",Kundendaten!B1897)</f>
        <v/>
      </c>
      <c r="C1896" s="38" t="str">
        <f>IF(Kundendaten!C1897="","",IF(Kundendaten!C1897="","",Kundendaten!C1897))</f>
        <v/>
      </c>
      <c r="D1896" s="38" t="str">
        <f>IF(Kundendaten!C1897="","",IF(Kundendaten!D1897="","",Kundendaten!D1897))</f>
        <v/>
      </c>
      <c r="E1896" s="38" t="str">
        <f>IF(Kundendaten!C1897="","",IF(Kundendaten!E1897="","",Kundendaten!E1897))</f>
        <v/>
      </c>
      <c r="F1896" s="38" t="str">
        <f>IF(Kundendaten!C1897="","",IF(Kundendaten!F1897="","",Kundendaten!F1897))</f>
        <v/>
      </c>
      <c r="G1896" s="37" t="str">
        <f>IF(Kundendaten!C1897="","",IF(Kundendaten!G1897="","",Kundendaten!G1897))</f>
        <v/>
      </c>
      <c r="H1896" s="38" t="str">
        <f>IF(Kundendaten!C1897="","",IF(Kundendaten!H1897="","",Kundendaten!H1897))</f>
        <v/>
      </c>
      <c r="I1896" s="37" t="str">
        <f>IF(Kundendaten!C1897="","",IF(Kundendaten!I1897="","",IF(OR(UPPER(Kundendaten!I1897)="D",UPPER(Kundendaten!I1897)="DE",UPPER(Kundendaten!I1897)="DEU",UPPER(Kundendaten!I1897)="DEUTSCHLAND",UPPER(Kundendaten!I1897)="GERMANY",UPPER(Kundendaten!I1897)="GER"),"",IFERROR(UPPER(VLOOKUP(UPPER(Kundendaten!I1897),Laendercodes!$A:$B,2,FALSE())),UPPER(Kundendaten!I1897)))))</f>
        <v/>
      </c>
      <c r="J1896" s="59" t="str">
        <f>IF(Kundendaten!C1897="","",Einstellungen!$C$9-Kundendaten!J1897)</f>
        <v/>
      </c>
      <c r="K1896" s="37" t="str">
        <f>IF(Kundendaten!C1897="","",IF(J1896&lt;0,-1,IF(J1896&gt;Einstellungen!$C$11,0,IF(J1896&lt;=Einstellungen!$D$15,5,IF(J1896&lt;=Einstellungen!$D$16,4,IF(J1896&lt;=Einstellungen!$D$17,3,IF(J1896&lt;=Einstellungen!$D$18,2,1)))))))</f>
        <v/>
      </c>
      <c r="L1896" s="37" t="str">
        <f>IF(Kundendaten!C1897="","",IF(J1896&lt;0,-1,IF(J1896&gt;Einstellungen!$C$11,0,IF(Kundendaten!K1897&gt;=Einstellungen!$C$24,5,IF(Kundendaten!K1897&gt;=Einstellungen!$C$25,4,IF(Kundendaten!K1897&gt;=Einstellungen!$C$26,3,IF(Kundendaten!K1897&gt;=Einstellungen!$C$27,2,1)))))))</f>
        <v/>
      </c>
      <c r="M1896" s="37" t="str">
        <f>IF(Kundendaten!C1897="","",IF(J1896&lt;0,-1,IF(J1896&gt;Einstellungen!$C$11,0,IF(Kundendaten!L1897&gt;=Einstellungen!$C$32,5,IF(Kundendaten!L1897&gt;=Einstellungen!$C$33,4,IF(Kundendaten!L1897&gt;=Einstellungen!$C$34,3,IF(Kundendaten!L1897&gt;=Einstellungen!$C$35,2,1)))))))</f>
        <v/>
      </c>
      <c r="N1896" s="37" t="str">
        <f>IF(Kundendaten!C1897="","",IF(K1896=-1,"",IF(K1896=0,0,IF(SUM(Einstellungen!$G$15,Einstellungen!$G$24,Einstellungen!$G$32)&lt;&gt;100,"—",ROUND((K1896*Einstellungen!$G$15+L1896*Einstellungen!$G$24+M1896*Einstellungen!$G$32)/100,1)))))</f>
        <v/>
      </c>
      <c r="O1896" s="37" t="str">
        <f>IF(Kundendaten!C1897="","",IF(K1896=-1,"⚠ Datenfehler",IF(K1896=0,"Inaktiv",IF(SUM(Einstellungen!$G$15,Einstellungen!$G$24,Einstellungen!$G$32)&lt;&gt;100,"—",IF(N1896&gt;=4,"Champion",IF(N1896&gt;=3,"Entwicklung",IF(N1896&gt;=2,"Gefährdet","Abwanderung")))))))</f>
        <v/>
      </c>
    </row>
    <row r="1897" spans="2:15" ht="14.25" customHeight="1" x14ac:dyDescent="0.35">
      <c r="B1897" s="37" t="str">
        <f>IF(Kundendaten!C1898="","",Kundendaten!B1898)</f>
        <v/>
      </c>
      <c r="C1897" s="38" t="str">
        <f>IF(Kundendaten!C1898="","",IF(Kundendaten!C1898="","",Kundendaten!C1898))</f>
        <v/>
      </c>
      <c r="D1897" s="38" t="str">
        <f>IF(Kundendaten!C1898="","",IF(Kundendaten!D1898="","",Kundendaten!D1898))</f>
        <v/>
      </c>
      <c r="E1897" s="38" t="str">
        <f>IF(Kundendaten!C1898="","",IF(Kundendaten!E1898="","",Kundendaten!E1898))</f>
        <v/>
      </c>
      <c r="F1897" s="38" t="str">
        <f>IF(Kundendaten!C1898="","",IF(Kundendaten!F1898="","",Kundendaten!F1898))</f>
        <v/>
      </c>
      <c r="G1897" s="37" t="str">
        <f>IF(Kundendaten!C1898="","",IF(Kundendaten!G1898="","",Kundendaten!G1898))</f>
        <v/>
      </c>
      <c r="H1897" s="38" t="str">
        <f>IF(Kundendaten!C1898="","",IF(Kundendaten!H1898="","",Kundendaten!H1898))</f>
        <v/>
      </c>
      <c r="I1897" s="37" t="str">
        <f>IF(Kundendaten!C1898="","",IF(Kundendaten!I1898="","",IF(OR(UPPER(Kundendaten!I1898)="D",UPPER(Kundendaten!I1898)="DE",UPPER(Kundendaten!I1898)="DEU",UPPER(Kundendaten!I1898)="DEUTSCHLAND",UPPER(Kundendaten!I1898)="GERMANY",UPPER(Kundendaten!I1898)="GER"),"",IFERROR(UPPER(VLOOKUP(UPPER(Kundendaten!I1898),Laendercodes!$A:$B,2,FALSE())),UPPER(Kundendaten!I1898)))))</f>
        <v/>
      </c>
      <c r="J1897" s="59" t="str">
        <f>IF(Kundendaten!C1898="","",Einstellungen!$C$9-Kundendaten!J1898)</f>
        <v/>
      </c>
      <c r="K1897" s="37" t="str">
        <f>IF(Kundendaten!C1898="","",IF(J1897&lt;0,-1,IF(J1897&gt;Einstellungen!$C$11,0,IF(J1897&lt;=Einstellungen!$D$15,5,IF(J1897&lt;=Einstellungen!$D$16,4,IF(J1897&lt;=Einstellungen!$D$17,3,IF(J1897&lt;=Einstellungen!$D$18,2,1)))))))</f>
        <v/>
      </c>
      <c r="L1897" s="37" t="str">
        <f>IF(Kundendaten!C1898="","",IF(J1897&lt;0,-1,IF(J1897&gt;Einstellungen!$C$11,0,IF(Kundendaten!K1898&gt;=Einstellungen!$C$24,5,IF(Kundendaten!K1898&gt;=Einstellungen!$C$25,4,IF(Kundendaten!K1898&gt;=Einstellungen!$C$26,3,IF(Kundendaten!K1898&gt;=Einstellungen!$C$27,2,1)))))))</f>
        <v/>
      </c>
      <c r="M1897" s="37" t="str">
        <f>IF(Kundendaten!C1898="","",IF(J1897&lt;0,-1,IF(J1897&gt;Einstellungen!$C$11,0,IF(Kundendaten!L1898&gt;=Einstellungen!$C$32,5,IF(Kundendaten!L1898&gt;=Einstellungen!$C$33,4,IF(Kundendaten!L1898&gt;=Einstellungen!$C$34,3,IF(Kundendaten!L1898&gt;=Einstellungen!$C$35,2,1)))))))</f>
        <v/>
      </c>
      <c r="N1897" s="37" t="str">
        <f>IF(Kundendaten!C1898="","",IF(K1897=-1,"",IF(K1897=0,0,IF(SUM(Einstellungen!$G$15,Einstellungen!$G$24,Einstellungen!$G$32)&lt;&gt;100,"—",ROUND((K1897*Einstellungen!$G$15+L1897*Einstellungen!$G$24+M1897*Einstellungen!$G$32)/100,1)))))</f>
        <v/>
      </c>
      <c r="O1897" s="37" t="str">
        <f>IF(Kundendaten!C1898="","",IF(K1897=-1,"⚠ Datenfehler",IF(K1897=0,"Inaktiv",IF(SUM(Einstellungen!$G$15,Einstellungen!$G$24,Einstellungen!$G$32)&lt;&gt;100,"—",IF(N1897&gt;=4,"Champion",IF(N1897&gt;=3,"Entwicklung",IF(N1897&gt;=2,"Gefährdet","Abwanderung")))))))</f>
        <v/>
      </c>
    </row>
    <row r="1898" spans="2:15" ht="14.25" customHeight="1" x14ac:dyDescent="0.35">
      <c r="B1898" s="37" t="str">
        <f>IF(Kundendaten!C1899="","",Kundendaten!B1899)</f>
        <v/>
      </c>
      <c r="C1898" s="38" t="str">
        <f>IF(Kundendaten!C1899="","",IF(Kundendaten!C1899="","",Kundendaten!C1899))</f>
        <v/>
      </c>
      <c r="D1898" s="38" t="str">
        <f>IF(Kundendaten!C1899="","",IF(Kundendaten!D1899="","",Kundendaten!D1899))</f>
        <v/>
      </c>
      <c r="E1898" s="38" t="str">
        <f>IF(Kundendaten!C1899="","",IF(Kundendaten!E1899="","",Kundendaten!E1899))</f>
        <v/>
      </c>
      <c r="F1898" s="38" t="str">
        <f>IF(Kundendaten!C1899="","",IF(Kundendaten!F1899="","",Kundendaten!F1899))</f>
        <v/>
      </c>
      <c r="G1898" s="37" t="str">
        <f>IF(Kundendaten!C1899="","",IF(Kundendaten!G1899="","",Kundendaten!G1899))</f>
        <v/>
      </c>
      <c r="H1898" s="38" t="str">
        <f>IF(Kundendaten!C1899="","",IF(Kundendaten!H1899="","",Kundendaten!H1899))</f>
        <v/>
      </c>
      <c r="I1898" s="37" t="str">
        <f>IF(Kundendaten!C1899="","",IF(Kundendaten!I1899="","",IF(OR(UPPER(Kundendaten!I1899)="D",UPPER(Kundendaten!I1899)="DE",UPPER(Kundendaten!I1899)="DEU",UPPER(Kundendaten!I1899)="DEUTSCHLAND",UPPER(Kundendaten!I1899)="GERMANY",UPPER(Kundendaten!I1899)="GER"),"",IFERROR(UPPER(VLOOKUP(UPPER(Kundendaten!I1899),Laendercodes!$A:$B,2,FALSE())),UPPER(Kundendaten!I1899)))))</f>
        <v/>
      </c>
      <c r="J1898" s="59" t="str">
        <f>IF(Kundendaten!C1899="","",Einstellungen!$C$9-Kundendaten!J1899)</f>
        <v/>
      </c>
      <c r="K1898" s="37" t="str">
        <f>IF(Kundendaten!C1899="","",IF(J1898&lt;0,-1,IF(J1898&gt;Einstellungen!$C$11,0,IF(J1898&lt;=Einstellungen!$D$15,5,IF(J1898&lt;=Einstellungen!$D$16,4,IF(J1898&lt;=Einstellungen!$D$17,3,IF(J1898&lt;=Einstellungen!$D$18,2,1)))))))</f>
        <v/>
      </c>
      <c r="L1898" s="37" t="str">
        <f>IF(Kundendaten!C1899="","",IF(J1898&lt;0,-1,IF(J1898&gt;Einstellungen!$C$11,0,IF(Kundendaten!K1899&gt;=Einstellungen!$C$24,5,IF(Kundendaten!K1899&gt;=Einstellungen!$C$25,4,IF(Kundendaten!K1899&gt;=Einstellungen!$C$26,3,IF(Kundendaten!K1899&gt;=Einstellungen!$C$27,2,1)))))))</f>
        <v/>
      </c>
      <c r="M1898" s="37" t="str">
        <f>IF(Kundendaten!C1899="","",IF(J1898&lt;0,-1,IF(J1898&gt;Einstellungen!$C$11,0,IF(Kundendaten!L1899&gt;=Einstellungen!$C$32,5,IF(Kundendaten!L1899&gt;=Einstellungen!$C$33,4,IF(Kundendaten!L1899&gt;=Einstellungen!$C$34,3,IF(Kundendaten!L1899&gt;=Einstellungen!$C$35,2,1)))))))</f>
        <v/>
      </c>
      <c r="N1898" s="37" t="str">
        <f>IF(Kundendaten!C1899="","",IF(K1898=-1,"",IF(K1898=0,0,IF(SUM(Einstellungen!$G$15,Einstellungen!$G$24,Einstellungen!$G$32)&lt;&gt;100,"—",ROUND((K1898*Einstellungen!$G$15+L1898*Einstellungen!$G$24+M1898*Einstellungen!$G$32)/100,1)))))</f>
        <v/>
      </c>
      <c r="O1898" s="37" t="str">
        <f>IF(Kundendaten!C1899="","",IF(K1898=-1,"⚠ Datenfehler",IF(K1898=0,"Inaktiv",IF(SUM(Einstellungen!$G$15,Einstellungen!$G$24,Einstellungen!$G$32)&lt;&gt;100,"—",IF(N1898&gt;=4,"Champion",IF(N1898&gt;=3,"Entwicklung",IF(N1898&gt;=2,"Gefährdet","Abwanderung")))))))</f>
        <v/>
      </c>
    </row>
    <row r="1899" spans="2:15" ht="14.25" customHeight="1" x14ac:dyDescent="0.35">
      <c r="B1899" s="37" t="str">
        <f>IF(Kundendaten!C1900="","",Kundendaten!B1900)</f>
        <v/>
      </c>
      <c r="C1899" s="38" t="str">
        <f>IF(Kundendaten!C1900="","",IF(Kundendaten!C1900="","",Kundendaten!C1900))</f>
        <v/>
      </c>
      <c r="D1899" s="38" t="str">
        <f>IF(Kundendaten!C1900="","",IF(Kundendaten!D1900="","",Kundendaten!D1900))</f>
        <v/>
      </c>
      <c r="E1899" s="38" t="str">
        <f>IF(Kundendaten!C1900="","",IF(Kundendaten!E1900="","",Kundendaten!E1900))</f>
        <v/>
      </c>
      <c r="F1899" s="38" t="str">
        <f>IF(Kundendaten!C1900="","",IF(Kundendaten!F1900="","",Kundendaten!F1900))</f>
        <v/>
      </c>
      <c r="G1899" s="37" t="str">
        <f>IF(Kundendaten!C1900="","",IF(Kundendaten!G1900="","",Kundendaten!G1900))</f>
        <v/>
      </c>
      <c r="H1899" s="38" t="str">
        <f>IF(Kundendaten!C1900="","",IF(Kundendaten!H1900="","",Kundendaten!H1900))</f>
        <v/>
      </c>
      <c r="I1899" s="37" t="str">
        <f>IF(Kundendaten!C1900="","",IF(Kundendaten!I1900="","",IF(OR(UPPER(Kundendaten!I1900)="D",UPPER(Kundendaten!I1900)="DE",UPPER(Kundendaten!I1900)="DEU",UPPER(Kundendaten!I1900)="DEUTSCHLAND",UPPER(Kundendaten!I1900)="GERMANY",UPPER(Kundendaten!I1900)="GER"),"",IFERROR(UPPER(VLOOKUP(UPPER(Kundendaten!I1900),Laendercodes!$A:$B,2,FALSE())),UPPER(Kundendaten!I1900)))))</f>
        <v/>
      </c>
      <c r="J1899" s="59" t="str">
        <f>IF(Kundendaten!C1900="","",Einstellungen!$C$9-Kundendaten!J1900)</f>
        <v/>
      </c>
      <c r="K1899" s="37" t="str">
        <f>IF(Kundendaten!C1900="","",IF(J1899&lt;0,-1,IF(J1899&gt;Einstellungen!$C$11,0,IF(J1899&lt;=Einstellungen!$D$15,5,IF(J1899&lt;=Einstellungen!$D$16,4,IF(J1899&lt;=Einstellungen!$D$17,3,IF(J1899&lt;=Einstellungen!$D$18,2,1)))))))</f>
        <v/>
      </c>
      <c r="L1899" s="37" t="str">
        <f>IF(Kundendaten!C1900="","",IF(J1899&lt;0,-1,IF(J1899&gt;Einstellungen!$C$11,0,IF(Kundendaten!K1900&gt;=Einstellungen!$C$24,5,IF(Kundendaten!K1900&gt;=Einstellungen!$C$25,4,IF(Kundendaten!K1900&gt;=Einstellungen!$C$26,3,IF(Kundendaten!K1900&gt;=Einstellungen!$C$27,2,1)))))))</f>
        <v/>
      </c>
      <c r="M1899" s="37" t="str">
        <f>IF(Kundendaten!C1900="","",IF(J1899&lt;0,-1,IF(J1899&gt;Einstellungen!$C$11,0,IF(Kundendaten!L1900&gt;=Einstellungen!$C$32,5,IF(Kundendaten!L1900&gt;=Einstellungen!$C$33,4,IF(Kundendaten!L1900&gt;=Einstellungen!$C$34,3,IF(Kundendaten!L1900&gt;=Einstellungen!$C$35,2,1)))))))</f>
        <v/>
      </c>
      <c r="N1899" s="37" t="str">
        <f>IF(Kundendaten!C1900="","",IF(K1899=-1,"",IF(K1899=0,0,IF(SUM(Einstellungen!$G$15,Einstellungen!$G$24,Einstellungen!$G$32)&lt;&gt;100,"—",ROUND((K1899*Einstellungen!$G$15+L1899*Einstellungen!$G$24+M1899*Einstellungen!$G$32)/100,1)))))</f>
        <v/>
      </c>
      <c r="O1899" s="37" t="str">
        <f>IF(Kundendaten!C1900="","",IF(K1899=-1,"⚠ Datenfehler",IF(K1899=0,"Inaktiv",IF(SUM(Einstellungen!$G$15,Einstellungen!$G$24,Einstellungen!$G$32)&lt;&gt;100,"—",IF(N1899&gt;=4,"Champion",IF(N1899&gt;=3,"Entwicklung",IF(N1899&gt;=2,"Gefährdet","Abwanderung")))))))</f>
        <v/>
      </c>
    </row>
    <row r="1900" spans="2:15" ht="14.25" customHeight="1" x14ac:dyDescent="0.35">
      <c r="B1900" s="37" t="str">
        <f>IF(Kundendaten!C1901="","",Kundendaten!B1901)</f>
        <v/>
      </c>
      <c r="C1900" s="38" t="str">
        <f>IF(Kundendaten!C1901="","",IF(Kundendaten!C1901="","",Kundendaten!C1901))</f>
        <v/>
      </c>
      <c r="D1900" s="38" t="str">
        <f>IF(Kundendaten!C1901="","",IF(Kundendaten!D1901="","",Kundendaten!D1901))</f>
        <v/>
      </c>
      <c r="E1900" s="38" t="str">
        <f>IF(Kundendaten!C1901="","",IF(Kundendaten!E1901="","",Kundendaten!E1901))</f>
        <v/>
      </c>
      <c r="F1900" s="38" t="str">
        <f>IF(Kundendaten!C1901="","",IF(Kundendaten!F1901="","",Kundendaten!F1901))</f>
        <v/>
      </c>
      <c r="G1900" s="37" t="str">
        <f>IF(Kundendaten!C1901="","",IF(Kundendaten!G1901="","",Kundendaten!G1901))</f>
        <v/>
      </c>
      <c r="H1900" s="38" t="str">
        <f>IF(Kundendaten!C1901="","",IF(Kundendaten!H1901="","",Kundendaten!H1901))</f>
        <v/>
      </c>
      <c r="I1900" s="37" t="str">
        <f>IF(Kundendaten!C1901="","",IF(Kundendaten!I1901="","",IF(OR(UPPER(Kundendaten!I1901)="D",UPPER(Kundendaten!I1901)="DE",UPPER(Kundendaten!I1901)="DEU",UPPER(Kundendaten!I1901)="DEUTSCHLAND",UPPER(Kundendaten!I1901)="GERMANY",UPPER(Kundendaten!I1901)="GER"),"",IFERROR(UPPER(VLOOKUP(UPPER(Kundendaten!I1901),Laendercodes!$A:$B,2,FALSE())),UPPER(Kundendaten!I1901)))))</f>
        <v/>
      </c>
      <c r="J1900" s="59" t="str">
        <f>IF(Kundendaten!C1901="","",Einstellungen!$C$9-Kundendaten!J1901)</f>
        <v/>
      </c>
      <c r="K1900" s="37" t="str">
        <f>IF(Kundendaten!C1901="","",IF(J1900&lt;0,-1,IF(J1900&gt;Einstellungen!$C$11,0,IF(J1900&lt;=Einstellungen!$D$15,5,IF(J1900&lt;=Einstellungen!$D$16,4,IF(J1900&lt;=Einstellungen!$D$17,3,IF(J1900&lt;=Einstellungen!$D$18,2,1)))))))</f>
        <v/>
      </c>
      <c r="L1900" s="37" t="str">
        <f>IF(Kundendaten!C1901="","",IF(J1900&lt;0,-1,IF(J1900&gt;Einstellungen!$C$11,0,IF(Kundendaten!K1901&gt;=Einstellungen!$C$24,5,IF(Kundendaten!K1901&gt;=Einstellungen!$C$25,4,IF(Kundendaten!K1901&gt;=Einstellungen!$C$26,3,IF(Kundendaten!K1901&gt;=Einstellungen!$C$27,2,1)))))))</f>
        <v/>
      </c>
      <c r="M1900" s="37" t="str">
        <f>IF(Kundendaten!C1901="","",IF(J1900&lt;0,-1,IF(J1900&gt;Einstellungen!$C$11,0,IF(Kundendaten!L1901&gt;=Einstellungen!$C$32,5,IF(Kundendaten!L1901&gt;=Einstellungen!$C$33,4,IF(Kundendaten!L1901&gt;=Einstellungen!$C$34,3,IF(Kundendaten!L1901&gt;=Einstellungen!$C$35,2,1)))))))</f>
        <v/>
      </c>
      <c r="N1900" s="37" t="str">
        <f>IF(Kundendaten!C1901="","",IF(K1900=-1,"",IF(K1900=0,0,IF(SUM(Einstellungen!$G$15,Einstellungen!$G$24,Einstellungen!$G$32)&lt;&gt;100,"—",ROUND((K1900*Einstellungen!$G$15+L1900*Einstellungen!$G$24+M1900*Einstellungen!$G$32)/100,1)))))</f>
        <v/>
      </c>
      <c r="O1900" s="37" t="str">
        <f>IF(Kundendaten!C1901="","",IF(K1900=-1,"⚠ Datenfehler",IF(K1900=0,"Inaktiv",IF(SUM(Einstellungen!$G$15,Einstellungen!$G$24,Einstellungen!$G$32)&lt;&gt;100,"—",IF(N1900&gt;=4,"Champion",IF(N1900&gt;=3,"Entwicklung",IF(N1900&gt;=2,"Gefährdet","Abwanderung")))))))</f>
        <v/>
      </c>
    </row>
    <row r="1901" spans="2:15" ht="14.25" customHeight="1" x14ac:dyDescent="0.35">
      <c r="B1901" s="37" t="str">
        <f>IF(Kundendaten!C1902="","",Kundendaten!B1902)</f>
        <v/>
      </c>
      <c r="C1901" s="38" t="str">
        <f>IF(Kundendaten!C1902="","",IF(Kundendaten!C1902="","",Kundendaten!C1902))</f>
        <v/>
      </c>
      <c r="D1901" s="38" t="str">
        <f>IF(Kundendaten!C1902="","",IF(Kundendaten!D1902="","",Kundendaten!D1902))</f>
        <v/>
      </c>
      <c r="E1901" s="38" t="str">
        <f>IF(Kundendaten!C1902="","",IF(Kundendaten!E1902="","",Kundendaten!E1902))</f>
        <v/>
      </c>
      <c r="F1901" s="38" t="str">
        <f>IF(Kundendaten!C1902="","",IF(Kundendaten!F1902="","",Kundendaten!F1902))</f>
        <v/>
      </c>
      <c r="G1901" s="37" t="str">
        <f>IF(Kundendaten!C1902="","",IF(Kundendaten!G1902="","",Kundendaten!G1902))</f>
        <v/>
      </c>
      <c r="H1901" s="38" t="str">
        <f>IF(Kundendaten!C1902="","",IF(Kundendaten!H1902="","",Kundendaten!H1902))</f>
        <v/>
      </c>
      <c r="I1901" s="37" t="str">
        <f>IF(Kundendaten!C1902="","",IF(Kundendaten!I1902="","",IF(OR(UPPER(Kundendaten!I1902)="D",UPPER(Kundendaten!I1902)="DE",UPPER(Kundendaten!I1902)="DEU",UPPER(Kundendaten!I1902)="DEUTSCHLAND",UPPER(Kundendaten!I1902)="GERMANY",UPPER(Kundendaten!I1902)="GER"),"",IFERROR(UPPER(VLOOKUP(UPPER(Kundendaten!I1902),Laendercodes!$A:$B,2,FALSE())),UPPER(Kundendaten!I1902)))))</f>
        <v/>
      </c>
      <c r="J1901" s="59" t="str">
        <f>IF(Kundendaten!C1902="","",Einstellungen!$C$9-Kundendaten!J1902)</f>
        <v/>
      </c>
      <c r="K1901" s="37" t="str">
        <f>IF(Kundendaten!C1902="","",IF(J1901&lt;0,-1,IF(J1901&gt;Einstellungen!$C$11,0,IF(J1901&lt;=Einstellungen!$D$15,5,IF(J1901&lt;=Einstellungen!$D$16,4,IF(J1901&lt;=Einstellungen!$D$17,3,IF(J1901&lt;=Einstellungen!$D$18,2,1)))))))</f>
        <v/>
      </c>
      <c r="L1901" s="37" t="str">
        <f>IF(Kundendaten!C1902="","",IF(J1901&lt;0,-1,IF(J1901&gt;Einstellungen!$C$11,0,IF(Kundendaten!K1902&gt;=Einstellungen!$C$24,5,IF(Kundendaten!K1902&gt;=Einstellungen!$C$25,4,IF(Kundendaten!K1902&gt;=Einstellungen!$C$26,3,IF(Kundendaten!K1902&gt;=Einstellungen!$C$27,2,1)))))))</f>
        <v/>
      </c>
      <c r="M1901" s="37" t="str">
        <f>IF(Kundendaten!C1902="","",IF(J1901&lt;0,-1,IF(J1901&gt;Einstellungen!$C$11,0,IF(Kundendaten!L1902&gt;=Einstellungen!$C$32,5,IF(Kundendaten!L1902&gt;=Einstellungen!$C$33,4,IF(Kundendaten!L1902&gt;=Einstellungen!$C$34,3,IF(Kundendaten!L1902&gt;=Einstellungen!$C$35,2,1)))))))</f>
        <v/>
      </c>
      <c r="N1901" s="37" t="str">
        <f>IF(Kundendaten!C1902="","",IF(K1901=-1,"",IF(K1901=0,0,IF(SUM(Einstellungen!$G$15,Einstellungen!$G$24,Einstellungen!$G$32)&lt;&gt;100,"—",ROUND((K1901*Einstellungen!$G$15+L1901*Einstellungen!$G$24+M1901*Einstellungen!$G$32)/100,1)))))</f>
        <v/>
      </c>
      <c r="O1901" s="37" t="str">
        <f>IF(Kundendaten!C1902="","",IF(K1901=-1,"⚠ Datenfehler",IF(K1901=0,"Inaktiv",IF(SUM(Einstellungen!$G$15,Einstellungen!$G$24,Einstellungen!$G$32)&lt;&gt;100,"—",IF(N1901&gt;=4,"Champion",IF(N1901&gt;=3,"Entwicklung",IF(N1901&gt;=2,"Gefährdet","Abwanderung")))))))</f>
        <v/>
      </c>
    </row>
    <row r="1902" spans="2:15" ht="14.25" customHeight="1" x14ac:dyDescent="0.35">
      <c r="B1902" s="37" t="str">
        <f>IF(Kundendaten!C1903="","",Kundendaten!B1903)</f>
        <v/>
      </c>
      <c r="C1902" s="38" t="str">
        <f>IF(Kundendaten!C1903="","",IF(Kundendaten!C1903="","",Kundendaten!C1903))</f>
        <v/>
      </c>
      <c r="D1902" s="38" t="str">
        <f>IF(Kundendaten!C1903="","",IF(Kundendaten!D1903="","",Kundendaten!D1903))</f>
        <v/>
      </c>
      <c r="E1902" s="38" t="str">
        <f>IF(Kundendaten!C1903="","",IF(Kundendaten!E1903="","",Kundendaten!E1903))</f>
        <v/>
      </c>
      <c r="F1902" s="38" t="str">
        <f>IF(Kundendaten!C1903="","",IF(Kundendaten!F1903="","",Kundendaten!F1903))</f>
        <v/>
      </c>
      <c r="G1902" s="37" t="str">
        <f>IF(Kundendaten!C1903="","",IF(Kundendaten!G1903="","",Kundendaten!G1903))</f>
        <v/>
      </c>
      <c r="H1902" s="38" t="str">
        <f>IF(Kundendaten!C1903="","",IF(Kundendaten!H1903="","",Kundendaten!H1903))</f>
        <v/>
      </c>
      <c r="I1902" s="37" t="str">
        <f>IF(Kundendaten!C1903="","",IF(Kundendaten!I1903="","",IF(OR(UPPER(Kundendaten!I1903)="D",UPPER(Kundendaten!I1903)="DE",UPPER(Kundendaten!I1903)="DEU",UPPER(Kundendaten!I1903)="DEUTSCHLAND",UPPER(Kundendaten!I1903)="GERMANY",UPPER(Kundendaten!I1903)="GER"),"",IFERROR(UPPER(VLOOKUP(UPPER(Kundendaten!I1903),Laendercodes!$A:$B,2,FALSE())),UPPER(Kundendaten!I1903)))))</f>
        <v/>
      </c>
      <c r="J1902" s="59" t="str">
        <f>IF(Kundendaten!C1903="","",Einstellungen!$C$9-Kundendaten!J1903)</f>
        <v/>
      </c>
      <c r="K1902" s="37" t="str">
        <f>IF(Kundendaten!C1903="","",IF(J1902&lt;0,-1,IF(J1902&gt;Einstellungen!$C$11,0,IF(J1902&lt;=Einstellungen!$D$15,5,IF(J1902&lt;=Einstellungen!$D$16,4,IF(J1902&lt;=Einstellungen!$D$17,3,IF(J1902&lt;=Einstellungen!$D$18,2,1)))))))</f>
        <v/>
      </c>
      <c r="L1902" s="37" t="str">
        <f>IF(Kundendaten!C1903="","",IF(J1902&lt;0,-1,IF(J1902&gt;Einstellungen!$C$11,0,IF(Kundendaten!K1903&gt;=Einstellungen!$C$24,5,IF(Kundendaten!K1903&gt;=Einstellungen!$C$25,4,IF(Kundendaten!K1903&gt;=Einstellungen!$C$26,3,IF(Kundendaten!K1903&gt;=Einstellungen!$C$27,2,1)))))))</f>
        <v/>
      </c>
      <c r="M1902" s="37" t="str">
        <f>IF(Kundendaten!C1903="","",IF(J1902&lt;0,-1,IF(J1902&gt;Einstellungen!$C$11,0,IF(Kundendaten!L1903&gt;=Einstellungen!$C$32,5,IF(Kundendaten!L1903&gt;=Einstellungen!$C$33,4,IF(Kundendaten!L1903&gt;=Einstellungen!$C$34,3,IF(Kundendaten!L1903&gt;=Einstellungen!$C$35,2,1)))))))</f>
        <v/>
      </c>
      <c r="N1902" s="37" t="str">
        <f>IF(Kundendaten!C1903="","",IF(K1902=-1,"",IF(K1902=0,0,IF(SUM(Einstellungen!$G$15,Einstellungen!$G$24,Einstellungen!$G$32)&lt;&gt;100,"—",ROUND((K1902*Einstellungen!$G$15+L1902*Einstellungen!$G$24+M1902*Einstellungen!$G$32)/100,1)))))</f>
        <v/>
      </c>
      <c r="O1902" s="37" t="str">
        <f>IF(Kundendaten!C1903="","",IF(K1902=-1,"⚠ Datenfehler",IF(K1902=0,"Inaktiv",IF(SUM(Einstellungen!$G$15,Einstellungen!$G$24,Einstellungen!$G$32)&lt;&gt;100,"—",IF(N1902&gt;=4,"Champion",IF(N1902&gt;=3,"Entwicklung",IF(N1902&gt;=2,"Gefährdet","Abwanderung")))))))</f>
        <v/>
      </c>
    </row>
    <row r="1903" spans="2:15" ht="14.25" customHeight="1" x14ac:dyDescent="0.35">
      <c r="B1903" s="37" t="str">
        <f>IF(Kundendaten!C1904="","",Kundendaten!B1904)</f>
        <v/>
      </c>
      <c r="C1903" s="38" t="str">
        <f>IF(Kundendaten!C1904="","",IF(Kundendaten!C1904="","",Kundendaten!C1904))</f>
        <v/>
      </c>
      <c r="D1903" s="38" t="str">
        <f>IF(Kundendaten!C1904="","",IF(Kundendaten!D1904="","",Kundendaten!D1904))</f>
        <v/>
      </c>
      <c r="E1903" s="38" t="str">
        <f>IF(Kundendaten!C1904="","",IF(Kundendaten!E1904="","",Kundendaten!E1904))</f>
        <v/>
      </c>
      <c r="F1903" s="38" t="str">
        <f>IF(Kundendaten!C1904="","",IF(Kundendaten!F1904="","",Kundendaten!F1904))</f>
        <v/>
      </c>
      <c r="G1903" s="37" t="str">
        <f>IF(Kundendaten!C1904="","",IF(Kundendaten!G1904="","",Kundendaten!G1904))</f>
        <v/>
      </c>
      <c r="H1903" s="38" t="str">
        <f>IF(Kundendaten!C1904="","",IF(Kundendaten!H1904="","",Kundendaten!H1904))</f>
        <v/>
      </c>
      <c r="I1903" s="37" t="str">
        <f>IF(Kundendaten!C1904="","",IF(Kundendaten!I1904="","",IF(OR(UPPER(Kundendaten!I1904)="D",UPPER(Kundendaten!I1904)="DE",UPPER(Kundendaten!I1904)="DEU",UPPER(Kundendaten!I1904)="DEUTSCHLAND",UPPER(Kundendaten!I1904)="GERMANY",UPPER(Kundendaten!I1904)="GER"),"",IFERROR(UPPER(VLOOKUP(UPPER(Kundendaten!I1904),Laendercodes!$A:$B,2,FALSE())),UPPER(Kundendaten!I1904)))))</f>
        <v/>
      </c>
      <c r="J1903" s="59" t="str">
        <f>IF(Kundendaten!C1904="","",Einstellungen!$C$9-Kundendaten!J1904)</f>
        <v/>
      </c>
      <c r="K1903" s="37" t="str">
        <f>IF(Kundendaten!C1904="","",IF(J1903&lt;0,-1,IF(J1903&gt;Einstellungen!$C$11,0,IF(J1903&lt;=Einstellungen!$D$15,5,IF(J1903&lt;=Einstellungen!$D$16,4,IF(J1903&lt;=Einstellungen!$D$17,3,IF(J1903&lt;=Einstellungen!$D$18,2,1)))))))</f>
        <v/>
      </c>
      <c r="L1903" s="37" t="str">
        <f>IF(Kundendaten!C1904="","",IF(J1903&lt;0,-1,IF(J1903&gt;Einstellungen!$C$11,0,IF(Kundendaten!K1904&gt;=Einstellungen!$C$24,5,IF(Kundendaten!K1904&gt;=Einstellungen!$C$25,4,IF(Kundendaten!K1904&gt;=Einstellungen!$C$26,3,IF(Kundendaten!K1904&gt;=Einstellungen!$C$27,2,1)))))))</f>
        <v/>
      </c>
      <c r="M1903" s="37" t="str">
        <f>IF(Kundendaten!C1904="","",IF(J1903&lt;0,-1,IF(J1903&gt;Einstellungen!$C$11,0,IF(Kundendaten!L1904&gt;=Einstellungen!$C$32,5,IF(Kundendaten!L1904&gt;=Einstellungen!$C$33,4,IF(Kundendaten!L1904&gt;=Einstellungen!$C$34,3,IF(Kundendaten!L1904&gt;=Einstellungen!$C$35,2,1)))))))</f>
        <v/>
      </c>
      <c r="N1903" s="37" t="str">
        <f>IF(Kundendaten!C1904="","",IF(K1903=-1,"",IF(K1903=0,0,IF(SUM(Einstellungen!$G$15,Einstellungen!$G$24,Einstellungen!$G$32)&lt;&gt;100,"—",ROUND((K1903*Einstellungen!$G$15+L1903*Einstellungen!$G$24+M1903*Einstellungen!$G$32)/100,1)))))</f>
        <v/>
      </c>
      <c r="O1903" s="37" t="str">
        <f>IF(Kundendaten!C1904="","",IF(K1903=-1,"⚠ Datenfehler",IF(K1903=0,"Inaktiv",IF(SUM(Einstellungen!$G$15,Einstellungen!$G$24,Einstellungen!$G$32)&lt;&gt;100,"—",IF(N1903&gt;=4,"Champion",IF(N1903&gt;=3,"Entwicklung",IF(N1903&gt;=2,"Gefährdet","Abwanderung")))))))</f>
        <v/>
      </c>
    </row>
    <row r="1904" spans="2:15" ht="14.25" customHeight="1" x14ac:dyDescent="0.35">
      <c r="B1904" s="37" t="str">
        <f>IF(Kundendaten!C1905="","",Kundendaten!B1905)</f>
        <v/>
      </c>
      <c r="C1904" s="38" t="str">
        <f>IF(Kundendaten!C1905="","",IF(Kundendaten!C1905="","",Kundendaten!C1905))</f>
        <v/>
      </c>
      <c r="D1904" s="38" t="str">
        <f>IF(Kundendaten!C1905="","",IF(Kundendaten!D1905="","",Kundendaten!D1905))</f>
        <v/>
      </c>
      <c r="E1904" s="38" t="str">
        <f>IF(Kundendaten!C1905="","",IF(Kundendaten!E1905="","",Kundendaten!E1905))</f>
        <v/>
      </c>
      <c r="F1904" s="38" t="str">
        <f>IF(Kundendaten!C1905="","",IF(Kundendaten!F1905="","",Kundendaten!F1905))</f>
        <v/>
      </c>
      <c r="G1904" s="37" t="str">
        <f>IF(Kundendaten!C1905="","",IF(Kundendaten!G1905="","",Kundendaten!G1905))</f>
        <v/>
      </c>
      <c r="H1904" s="38" t="str">
        <f>IF(Kundendaten!C1905="","",IF(Kundendaten!H1905="","",Kundendaten!H1905))</f>
        <v/>
      </c>
      <c r="I1904" s="37" t="str">
        <f>IF(Kundendaten!C1905="","",IF(Kundendaten!I1905="","",IF(OR(UPPER(Kundendaten!I1905)="D",UPPER(Kundendaten!I1905)="DE",UPPER(Kundendaten!I1905)="DEU",UPPER(Kundendaten!I1905)="DEUTSCHLAND",UPPER(Kundendaten!I1905)="GERMANY",UPPER(Kundendaten!I1905)="GER"),"",IFERROR(UPPER(VLOOKUP(UPPER(Kundendaten!I1905),Laendercodes!$A:$B,2,FALSE())),UPPER(Kundendaten!I1905)))))</f>
        <v/>
      </c>
      <c r="J1904" s="59" t="str">
        <f>IF(Kundendaten!C1905="","",Einstellungen!$C$9-Kundendaten!J1905)</f>
        <v/>
      </c>
      <c r="K1904" s="37" t="str">
        <f>IF(Kundendaten!C1905="","",IF(J1904&lt;0,-1,IF(J1904&gt;Einstellungen!$C$11,0,IF(J1904&lt;=Einstellungen!$D$15,5,IF(J1904&lt;=Einstellungen!$D$16,4,IF(J1904&lt;=Einstellungen!$D$17,3,IF(J1904&lt;=Einstellungen!$D$18,2,1)))))))</f>
        <v/>
      </c>
      <c r="L1904" s="37" t="str">
        <f>IF(Kundendaten!C1905="","",IF(J1904&lt;0,-1,IF(J1904&gt;Einstellungen!$C$11,0,IF(Kundendaten!K1905&gt;=Einstellungen!$C$24,5,IF(Kundendaten!K1905&gt;=Einstellungen!$C$25,4,IF(Kundendaten!K1905&gt;=Einstellungen!$C$26,3,IF(Kundendaten!K1905&gt;=Einstellungen!$C$27,2,1)))))))</f>
        <v/>
      </c>
      <c r="M1904" s="37" t="str">
        <f>IF(Kundendaten!C1905="","",IF(J1904&lt;0,-1,IF(J1904&gt;Einstellungen!$C$11,0,IF(Kundendaten!L1905&gt;=Einstellungen!$C$32,5,IF(Kundendaten!L1905&gt;=Einstellungen!$C$33,4,IF(Kundendaten!L1905&gt;=Einstellungen!$C$34,3,IF(Kundendaten!L1905&gt;=Einstellungen!$C$35,2,1)))))))</f>
        <v/>
      </c>
      <c r="N1904" s="37" t="str">
        <f>IF(Kundendaten!C1905="","",IF(K1904=-1,"",IF(K1904=0,0,IF(SUM(Einstellungen!$G$15,Einstellungen!$G$24,Einstellungen!$G$32)&lt;&gt;100,"—",ROUND((K1904*Einstellungen!$G$15+L1904*Einstellungen!$G$24+M1904*Einstellungen!$G$32)/100,1)))))</f>
        <v/>
      </c>
      <c r="O1904" s="37" t="str">
        <f>IF(Kundendaten!C1905="","",IF(K1904=-1,"⚠ Datenfehler",IF(K1904=0,"Inaktiv",IF(SUM(Einstellungen!$G$15,Einstellungen!$G$24,Einstellungen!$G$32)&lt;&gt;100,"—",IF(N1904&gt;=4,"Champion",IF(N1904&gt;=3,"Entwicklung",IF(N1904&gt;=2,"Gefährdet","Abwanderung")))))))</f>
        <v/>
      </c>
    </row>
    <row r="1905" spans="2:15" ht="14.25" customHeight="1" x14ac:dyDescent="0.35">
      <c r="B1905" s="37" t="str">
        <f>IF(Kundendaten!C1906="","",Kundendaten!B1906)</f>
        <v/>
      </c>
      <c r="C1905" s="38" t="str">
        <f>IF(Kundendaten!C1906="","",IF(Kundendaten!C1906="","",Kundendaten!C1906))</f>
        <v/>
      </c>
      <c r="D1905" s="38" t="str">
        <f>IF(Kundendaten!C1906="","",IF(Kundendaten!D1906="","",Kundendaten!D1906))</f>
        <v/>
      </c>
      <c r="E1905" s="38" t="str">
        <f>IF(Kundendaten!C1906="","",IF(Kundendaten!E1906="","",Kundendaten!E1906))</f>
        <v/>
      </c>
      <c r="F1905" s="38" t="str">
        <f>IF(Kundendaten!C1906="","",IF(Kundendaten!F1906="","",Kundendaten!F1906))</f>
        <v/>
      </c>
      <c r="G1905" s="37" t="str">
        <f>IF(Kundendaten!C1906="","",IF(Kundendaten!G1906="","",Kundendaten!G1906))</f>
        <v/>
      </c>
      <c r="H1905" s="38" t="str">
        <f>IF(Kundendaten!C1906="","",IF(Kundendaten!H1906="","",Kundendaten!H1906))</f>
        <v/>
      </c>
      <c r="I1905" s="37" t="str">
        <f>IF(Kundendaten!C1906="","",IF(Kundendaten!I1906="","",IF(OR(UPPER(Kundendaten!I1906)="D",UPPER(Kundendaten!I1906)="DE",UPPER(Kundendaten!I1906)="DEU",UPPER(Kundendaten!I1906)="DEUTSCHLAND",UPPER(Kundendaten!I1906)="GERMANY",UPPER(Kundendaten!I1906)="GER"),"",IFERROR(UPPER(VLOOKUP(UPPER(Kundendaten!I1906),Laendercodes!$A:$B,2,FALSE())),UPPER(Kundendaten!I1906)))))</f>
        <v/>
      </c>
      <c r="J1905" s="59" t="str">
        <f>IF(Kundendaten!C1906="","",Einstellungen!$C$9-Kundendaten!J1906)</f>
        <v/>
      </c>
      <c r="K1905" s="37" t="str">
        <f>IF(Kundendaten!C1906="","",IF(J1905&lt;0,-1,IF(J1905&gt;Einstellungen!$C$11,0,IF(J1905&lt;=Einstellungen!$D$15,5,IF(J1905&lt;=Einstellungen!$D$16,4,IF(J1905&lt;=Einstellungen!$D$17,3,IF(J1905&lt;=Einstellungen!$D$18,2,1)))))))</f>
        <v/>
      </c>
      <c r="L1905" s="37" t="str">
        <f>IF(Kundendaten!C1906="","",IF(J1905&lt;0,-1,IF(J1905&gt;Einstellungen!$C$11,0,IF(Kundendaten!K1906&gt;=Einstellungen!$C$24,5,IF(Kundendaten!K1906&gt;=Einstellungen!$C$25,4,IF(Kundendaten!K1906&gt;=Einstellungen!$C$26,3,IF(Kundendaten!K1906&gt;=Einstellungen!$C$27,2,1)))))))</f>
        <v/>
      </c>
      <c r="M1905" s="37" t="str">
        <f>IF(Kundendaten!C1906="","",IF(J1905&lt;0,-1,IF(J1905&gt;Einstellungen!$C$11,0,IF(Kundendaten!L1906&gt;=Einstellungen!$C$32,5,IF(Kundendaten!L1906&gt;=Einstellungen!$C$33,4,IF(Kundendaten!L1906&gt;=Einstellungen!$C$34,3,IF(Kundendaten!L1906&gt;=Einstellungen!$C$35,2,1)))))))</f>
        <v/>
      </c>
      <c r="N1905" s="37" t="str">
        <f>IF(Kundendaten!C1906="","",IF(K1905=-1,"",IF(K1905=0,0,IF(SUM(Einstellungen!$G$15,Einstellungen!$G$24,Einstellungen!$G$32)&lt;&gt;100,"—",ROUND((K1905*Einstellungen!$G$15+L1905*Einstellungen!$G$24+M1905*Einstellungen!$G$32)/100,1)))))</f>
        <v/>
      </c>
      <c r="O1905" s="37" t="str">
        <f>IF(Kundendaten!C1906="","",IF(K1905=-1,"⚠ Datenfehler",IF(K1905=0,"Inaktiv",IF(SUM(Einstellungen!$G$15,Einstellungen!$G$24,Einstellungen!$G$32)&lt;&gt;100,"—",IF(N1905&gt;=4,"Champion",IF(N1905&gt;=3,"Entwicklung",IF(N1905&gt;=2,"Gefährdet","Abwanderung")))))))</f>
        <v/>
      </c>
    </row>
    <row r="1906" spans="2:15" ht="14.25" customHeight="1" x14ac:dyDescent="0.35">
      <c r="B1906" s="37" t="str">
        <f>IF(Kundendaten!C1907="","",Kundendaten!B1907)</f>
        <v/>
      </c>
      <c r="C1906" s="38" t="str">
        <f>IF(Kundendaten!C1907="","",IF(Kundendaten!C1907="","",Kundendaten!C1907))</f>
        <v/>
      </c>
      <c r="D1906" s="38" t="str">
        <f>IF(Kundendaten!C1907="","",IF(Kundendaten!D1907="","",Kundendaten!D1907))</f>
        <v/>
      </c>
      <c r="E1906" s="38" t="str">
        <f>IF(Kundendaten!C1907="","",IF(Kundendaten!E1907="","",Kundendaten!E1907))</f>
        <v/>
      </c>
      <c r="F1906" s="38" t="str">
        <f>IF(Kundendaten!C1907="","",IF(Kundendaten!F1907="","",Kundendaten!F1907))</f>
        <v/>
      </c>
      <c r="G1906" s="37" t="str">
        <f>IF(Kundendaten!C1907="","",IF(Kundendaten!G1907="","",Kundendaten!G1907))</f>
        <v/>
      </c>
      <c r="H1906" s="38" t="str">
        <f>IF(Kundendaten!C1907="","",IF(Kundendaten!H1907="","",Kundendaten!H1907))</f>
        <v/>
      </c>
      <c r="I1906" s="37" t="str">
        <f>IF(Kundendaten!C1907="","",IF(Kundendaten!I1907="","",IF(OR(UPPER(Kundendaten!I1907)="D",UPPER(Kundendaten!I1907)="DE",UPPER(Kundendaten!I1907)="DEU",UPPER(Kundendaten!I1907)="DEUTSCHLAND",UPPER(Kundendaten!I1907)="GERMANY",UPPER(Kundendaten!I1907)="GER"),"",IFERROR(UPPER(VLOOKUP(UPPER(Kundendaten!I1907),Laendercodes!$A:$B,2,FALSE())),UPPER(Kundendaten!I1907)))))</f>
        <v/>
      </c>
      <c r="J1906" s="59" t="str">
        <f>IF(Kundendaten!C1907="","",Einstellungen!$C$9-Kundendaten!J1907)</f>
        <v/>
      </c>
      <c r="K1906" s="37" t="str">
        <f>IF(Kundendaten!C1907="","",IF(J1906&lt;0,-1,IF(J1906&gt;Einstellungen!$C$11,0,IF(J1906&lt;=Einstellungen!$D$15,5,IF(J1906&lt;=Einstellungen!$D$16,4,IF(J1906&lt;=Einstellungen!$D$17,3,IF(J1906&lt;=Einstellungen!$D$18,2,1)))))))</f>
        <v/>
      </c>
      <c r="L1906" s="37" t="str">
        <f>IF(Kundendaten!C1907="","",IF(J1906&lt;0,-1,IF(J1906&gt;Einstellungen!$C$11,0,IF(Kundendaten!K1907&gt;=Einstellungen!$C$24,5,IF(Kundendaten!K1907&gt;=Einstellungen!$C$25,4,IF(Kundendaten!K1907&gt;=Einstellungen!$C$26,3,IF(Kundendaten!K1907&gt;=Einstellungen!$C$27,2,1)))))))</f>
        <v/>
      </c>
      <c r="M1906" s="37" t="str">
        <f>IF(Kundendaten!C1907="","",IF(J1906&lt;0,-1,IF(J1906&gt;Einstellungen!$C$11,0,IF(Kundendaten!L1907&gt;=Einstellungen!$C$32,5,IF(Kundendaten!L1907&gt;=Einstellungen!$C$33,4,IF(Kundendaten!L1907&gt;=Einstellungen!$C$34,3,IF(Kundendaten!L1907&gt;=Einstellungen!$C$35,2,1)))))))</f>
        <v/>
      </c>
      <c r="N1906" s="37" t="str">
        <f>IF(Kundendaten!C1907="","",IF(K1906=-1,"",IF(K1906=0,0,IF(SUM(Einstellungen!$G$15,Einstellungen!$G$24,Einstellungen!$G$32)&lt;&gt;100,"—",ROUND((K1906*Einstellungen!$G$15+L1906*Einstellungen!$G$24+M1906*Einstellungen!$G$32)/100,1)))))</f>
        <v/>
      </c>
      <c r="O1906" s="37" t="str">
        <f>IF(Kundendaten!C1907="","",IF(K1906=-1,"⚠ Datenfehler",IF(K1906=0,"Inaktiv",IF(SUM(Einstellungen!$G$15,Einstellungen!$G$24,Einstellungen!$G$32)&lt;&gt;100,"—",IF(N1906&gt;=4,"Champion",IF(N1906&gt;=3,"Entwicklung",IF(N1906&gt;=2,"Gefährdet","Abwanderung")))))))</f>
        <v/>
      </c>
    </row>
    <row r="1907" spans="2:15" ht="14.25" customHeight="1" x14ac:dyDescent="0.35">
      <c r="B1907" s="37" t="str">
        <f>IF(Kundendaten!C1908="","",Kundendaten!B1908)</f>
        <v/>
      </c>
      <c r="C1907" s="38" t="str">
        <f>IF(Kundendaten!C1908="","",IF(Kundendaten!C1908="","",Kundendaten!C1908))</f>
        <v/>
      </c>
      <c r="D1907" s="38" t="str">
        <f>IF(Kundendaten!C1908="","",IF(Kundendaten!D1908="","",Kundendaten!D1908))</f>
        <v/>
      </c>
      <c r="E1907" s="38" t="str">
        <f>IF(Kundendaten!C1908="","",IF(Kundendaten!E1908="","",Kundendaten!E1908))</f>
        <v/>
      </c>
      <c r="F1907" s="38" t="str">
        <f>IF(Kundendaten!C1908="","",IF(Kundendaten!F1908="","",Kundendaten!F1908))</f>
        <v/>
      </c>
      <c r="G1907" s="37" t="str">
        <f>IF(Kundendaten!C1908="","",IF(Kundendaten!G1908="","",Kundendaten!G1908))</f>
        <v/>
      </c>
      <c r="H1907" s="38" t="str">
        <f>IF(Kundendaten!C1908="","",IF(Kundendaten!H1908="","",Kundendaten!H1908))</f>
        <v/>
      </c>
      <c r="I1907" s="37" t="str">
        <f>IF(Kundendaten!C1908="","",IF(Kundendaten!I1908="","",IF(OR(UPPER(Kundendaten!I1908)="D",UPPER(Kundendaten!I1908)="DE",UPPER(Kundendaten!I1908)="DEU",UPPER(Kundendaten!I1908)="DEUTSCHLAND",UPPER(Kundendaten!I1908)="GERMANY",UPPER(Kundendaten!I1908)="GER"),"",IFERROR(UPPER(VLOOKUP(UPPER(Kundendaten!I1908),Laendercodes!$A:$B,2,FALSE())),UPPER(Kundendaten!I1908)))))</f>
        <v/>
      </c>
      <c r="J1907" s="59" t="str">
        <f>IF(Kundendaten!C1908="","",Einstellungen!$C$9-Kundendaten!J1908)</f>
        <v/>
      </c>
      <c r="K1907" s="37" t="str">
        <f>IF(Kundendaten!C1908="","",IF(J1907&lt;0,-1,IF(J1907&gt;Einstellungen!$C$11,0,IF(J1907&lt;=Einstellungen!$D$15,5,IF(J1907&lt;=Einstellungen!$D$16,4,IF(J1907&lt;=Einstellungen!$D$17,3,IF(J1907&lt;=Einstellungen!$D$18,2,1)))))))</f>
        <v/>
      </c>
      <c r="L1907" s="37" t="str">
        <f>IF(Kundendaten!C1908="","",IF(J1907&lt;0,-1,IF(J1907&gt;Einstellungen!$C$11,0,IF(Kundendaten!K1908&gt;=Einstellungen!$C$24,5,IF(Kundendaten!K1908&gt;=Einstellungen!$C$25,4,IF(Kundendaten!K1908&gt;=Einstellungen!$C$26,3,IF(Kundendaten!K1908&gt;=Einstellungen!$C$27,2,1)))))))</f>
        <v/>
      </c>
      <c r="M1907" s="37" t="str">
        <f>IF(Kundendaten!C1908="","",IF(J1907&lt;0,-1,IF(J1907&gt;Einstellungen!$C$11,0,IF(Kundendaten!L1908&gt;=Einstellungen!$C$32,5,IF(Kundendaten!L1908&gt;=Einstellungen!$C$33,4,IF(Kundendaten!L1908&gt;=Einstellungen!$C$34,3,IF(Kundendaten!L1908&gt;=Einstellungen!$C$35,2,1)))))))</f>
        <v/>
      </c>
      <c r="N1907" s="37" t="str">
        <f>IF(Kundendaten!C1908="","",IF(K1907=-1,"",IF(K1907=0,0,IF(SUM(Einstellungen!$G$15,Einstellungen!$G$24,Einstellungen!$G$32)&lt;&gt;100,"—",ROUND((K1907*Einstellungen!$G$15+L1907*Einstellungen!$G$24+M1907*Einstellungen!$G$32)/100,1)))))</f>
        <v/>
      </c>
      <c r="O1907" s="37" t="str">
        <f>IF(Kundendaten!C1908="","",IF(K1907=-1,"⚠ Datenfehler",IF(K1907=0,"Inaktiv",IF(SUM(Einstellungen!$G$15,Einstellungen!$G$24,Einstellungen!$G$32)&lt;&gt;100,"—",IF(N1907&gt;=4,"Champion",IF(N1907&gt;=3,"Entwicklung",IF(N1907&gt;=2,"Gefährdet","Abwanderung")))))))</f>
        <v/>
      </c>
    </row>
    <row r="1908" spans="2:15" ht="14.25" customHeight="1" x14ac:dyDescent="0.35">
      <c r="B1908" s="37" t="str">
        <f>IF(Kundendaten!C1909="","",Kundendaten!B1909)</f>
        <v/>
      </c>
      <c r="C1908" s="38" t="str">
        <f>IF(Kundendaten!C1909="","",IF(Kundendaten!C1909="","",Kundendaten!C1909))</f>
        <v/>
      </c>
      <c r="D1908" s="38" t="str">
        <f>IF(Kundendaten!C1909="","",IF(Kundendaten!D1909="","",Kundendaten!D1909))</f>
        <v/>
      </c>
      <c r="E1908" s="38" t="str">
        <f>IF(Kundendaten!C1909="","",IF(Kundendaten!E1909="","",Kundendaten!E1909))</f>
        <v/>
      </c>
      <c r="F1908" s="38" t="str">
        <f>IF(Kundendaten!C1909="","",IF(Kundendaten!F1909="","",Kundendaten!F1909))</f>
        <v/>
      </c>
      <c r="G1908" s="37" t="str">
        <f>IF(Kundendaten!C1909="","",IF(Kundendaten!G1909="","",Kundendaten!G1909))</f>
        <v/>
      </c>
      <c r="H1908" s="38" t="str">
        <f>IF(Kundendaten!C1909="","",IF(Kundendaten!H1909="","",Kundendaten!H1909))</f>
        <v/>
      </c>
      <c r="I1908" s="37" t="str">
        <f>IF(Kundendaten!C1909="","",IF(Kundendaten!I1909="","",IF(OR(UPPER(Kundendaten!I1909)="D",UPPER(Kundendaten!I1909)="DE",UPPER(Kundendaten!I1909)="DEU",UPPER(Kundendaten!I1909)="DEUTSCHLAND",UPPER(Kundendaten!I1909)="GERMANY",UPPER(Kundendaten!I1909)="GER"),"",IFERROR(UPPER(VLOOKUP(UPPER(Kundendaten!I1909),Laendercodes!$A:$B,2,FALSE())),UPPER(Kundendaten!I1909)))))</f>
        <v/>
      </c>
      <c r="J1908" s="59" t="str">
        <f>IF(Kundendaten!C1909="","",Einstellungen!$C$9-Kundendaten!J1909)</f>
        <v/>
      </c>
      <c r="K1908" s="37" t="str">
        <f>IF(Kundendaten!C1909="","",IF(J1908&lt;0,-1,IF(J1908&gt;Einstellungen!$C$11,0,IF(J1908&lt;=Einstellungen!$D$15,5,IF(J1908&lt;=Einstellungen!$D$16,4,IF(J1908&lt;=Einstellungen!$D$17,3,IF(J1908&lt;=Einstellungen!$D$18,2,1)))))))</f>
        <v/>
      </c>
      <c r="L1908" s="37" t="str">
        <f>IF(Kundendaten!C1909="","",IF(J1908&lt;0,-1,IF(J1908&gt;Einstellungen!$C$11,0,IF(Kundendaten!K1909&gt;=Einstellungen!$C$24,5,IF(Kundendaten!K1909&gt;=Einstellungen!$C$25,4,IF(Kundendaten!K1909&gt;=Einstellungen!$C$26,3,IF(Kundendaten!K1909&gt;=Einstellungen!$C$27,2,1)))))))</f>
        <v/>
      </c>
      <c r="M1908" s="37" t="str">
        <f>IF(Kundendaten!C1909="","",IF(J1908&lt;0,-1,IF(J1908&gt;Einstellungen!$C$11,0,IF(Kundendaten!L1909&gt;=Einstellungen!$C$32,5,IF(Kundendaten!L1909&gt;=Einstellungen!$C$33,4,IF(Kundendaten!L1909&gt;=Einstellungen!$C$34,3,IF(Kundendaten!L1909&gt;=Einstellungen!$C$35,2,1)))))))</f>
        <v/>
      </c>
      <c r="N1908" s="37" t="str">
        <f>IF(Kundendaten!C1909="","",IF(K1908=-1,"",IF(K1908=0,0,IF(SUM(Einstellungen!$G$15,Einstellungen!$G$24,Einstellungen!$G$32)&lt;&gt;100,"—",ROUND((K1908*Einstellungen!$G$15+L1908*Einstellungen!$G$24+M1908*Einstellungen!$G$32)/100,1)))))</f>
        <v/>
      </c>
      <c r="O1908" s="37" t="str">
        <f>IF(Kundendaten!C1909="","",IF(K1908=-1,"⚠ Datenfehler",IF(K1908=0,"Inaktiv",IF(SUM(Einstellungen!$G$15,Einstellungen!$G$24,Einstellungen!$G$32)&lt;&gt;100,"—",IF(N1908&gt;=4,"Champion",IF(N1908&gt;=3,"Entwicklung",IF(N1908&gt;=2,"Gefährdet","Abwanderung")))))))</f>
        <v/>
      </c>
    </row>
    <row r="1909" spans="2:15" ht="14.25" customHeight="1" x14ac:dyDescent="0.35">
      <c r="B1909" s="37" t="str">
        <f>IF(Kundendaten!C1910="","",Kundendaten!B1910)</f>
        <v/>
      </c>
      <c r="C1909" s="38" t="str">
        <f>IF(Kundendaten!C1910="","",IF(Kundendaten!C1910="","",Kundendaten!C1910))</f>
        <v/>
      </c>
      <c r="D1909" s="38" t="str">
        <f>IF(Kundendaten!C1910="","",IF(Kundendaten!D1910="","",Kundendaten!D1910))</f>
        <v/>
      </c>
      <c r="E1909" s="38" t="str">
        <f>IF(Kundendaten!C1910="","",IF(Kundendaten!E1910="","",Kundendaten!E1910))</f>
        <v/>
      </c>
      <c r="F1909" s="38" t="str">
        <f>IF(Kundendaten!C1910="","",IF(Kundendaten!F1910="","",Kundendaten!F1910))</f>
        <v/>
      </c>
      <c r="G1909" s="37" t="str">
        <f>IF(Kundendaten!C1910="","",IF(Kundendaten!G1910="","",Kundendaten!G1910))</f>
        <v/>
      </c>
      <c r="H1909" s="38" t="str">
        <f>IF(Kundendaten!C1910="","",IF(Kundendaten!H1910="","",Kundendaten!H1910))</f>
        <v/>
      </c>
      <c r="I1909" s="37" t="str">
        <f>IF(Kundendaten!C1910="","",IF(Kundendaten!I1910="","",IF(OR(UPPER(Kundendaten!I1910)="D",UPPER(Kundendaten!I1910)="DE",UPPER(Kundendaten!I1910)="DEU",UPPER(Kundendaten!I1910)="DEUTSCHLAND",UPPER(Kundendaten!I1910)="GERMANY",UPPER(Kundendaten!I1910)="GER"),"",IFERROR(UPPER(VLOOKUP(UPPER(Kundendaten!I1910),Laendercodes!$A:$B,2,FALSE())),UPPER(Kundendaten!I1910)))))</f>
        <v/>
      </c>
      <c r="J1909" s="59" t="str">
        <f>IF(Kundendaten!C1910="","",Einstellungen!$C$9-Kundendaten!J1910)</f>
        <v/>
      </c>
      <c r="K1909" s="37" t="str">
        <f>IF(Kundendaten!C1910="","",IF(J1909&lt;0,-1,IF(J1909&gt;Einstellungen!$C$11,0,IF(J1909&lt;=Einstellungen!$D$15,5,IF(J1909&lt;=Einstellungen!$D$16,4,IF(J1909&lt;=Einstellungen!$D$17,3,IF(J1909&lt;=Einstellungen!$D$18,2,1)))))))</f>
        <v/>
      </c>
      <c r="L1909" s="37" t="str">
        <f>IF(Kundendaten!C1910="","",IF(J1909&lt;0,-1,IF(J1909&gt;Einstellungen!$C$11,0,IF(Kundendaten!K1910&gt;=Einstellungen!$C$24,5,IF(Kundendaten!K1910&gt;=Einstellungen!$C$25,4,IF(Kundendaten!K1910&gt;=Einstellungen!$C$26,3,IF(Kundendaten!K1910&gt;=Einstellungen!$C$27,2,1)))))))</f>
        <v/>
      </c>
      <c r="M1909" s="37" t="str">
        <f>IF(Kundendaten!C1910="","",IF(J1909&lt;0,-1,IF(J1909&gt;Einstellungen!$C$11,0,IF(Kundendaten!L1910&gt;=Einstellungen!$C$32,5,IF(Kundendaten!L1910&gt;=Einstellungen!$C$33,4,IF(Kundendaten!L1910&gt;=Einstellungen!$C$34,3,IF(Kundendaten!L1910&gt;=Einstellungen!$C$35,2,1)))))))</f>
        <v/>
      </c>
      <c r="N1909" s="37" t="str">
        <f>IF(Kundendaten!C1910="","",IF(K1909=-1,"",IF(K1909=0,0,IF(SUM(Einstellungen!$G$15,Einstellungen!$G$24,Einstellungen!$G$32)&lt;&gt;100,"—",ROUND((K1909*Einstellungen!$G$15+L1909*Einstellungen!$G$24+M1909*Einstellungen!$G$32)/100,1)))))</f>
        <v/>
      </c>
      <c r="O1909" s="37" t="str">
        <f>IF(Kundendaten!C1910="","",IF(K1909=-1,"⚠ Datenfehler",IF(K1909=0,"Inaktiv",IF(SUM(Einstellungen!$G$15,Einstellungen!$G$24,Einstellungen!$G$32)&lt;&gt;100,"—",IF(N1909&gt;=4,"Champion",IF(N1909&gt;=3,"Entwicklung",IF(N1909&gt;=2,"Gefährdet","Abwanderung")))))))</f>
        <v/>
      </c>
    </row>
    <row r="1910" spans="2:15" ht="14.25" customHeight="1" x14ac:dyDescent="0.35">
      <c r="B1910" s="37" t="str">
        <f>IF(Kundendaten!C1911="","",Kundendaten!B1911)</f>
        <v/>
      </c>
      <c r="C1910" s="38" t="str">
        <f>IF(Kundendaten!C1911="","",IF(Kundendaten!C1911="","",Kundendaten!C1911))</f>
        <v/>
      </c>
      <c r="D1910" s="38" t="str">
        <f>IF(Kundendaten!C1911="","",IF(Kundendaten!D1911="","",Kundendaten!D1911))</f>
        <v/>
      </c>
      <c r="E1910" s="38" t="str">
        <f>IF(Kundendaten!C1911="","",IF(Kundendaten!E1911="","",Kundendaten!E1911))</f>
        <v/>
      </c>
      <c r="F1910" s="38" t="str">
        <f>IF(Kundendaten!C1911="","",IF(Kundendaten!F1911="","",Kundendaten!F1911))</f>
        <v/>
      </c>
      <c r="G1910" s="37" t="str">
        <f>IF(Kundendaten!C1911="","",IF(Kundendaten!G1911="","",Kundendaten!G1911))</f>
        <v/>
      </c>
      <c r="H1910" s="38" t="str">
        <f>IF(Kundendaten!C1911="","",IF(Kundendaten!H1911="","",Kundendaten!H1911))</f>
        <v/>
      </c>
      <c r="I1910" s="37" t="str">
        <f>IF(Kundendaten!C1911="","",IF(Kundendaten!I1911="","",IF(OR(UPPER(Kundendaten!I1911)="D",UPPER(Kundendaten!I1911)="DE",UPPER(Kundendaten!I1911)="DEU",UPPER(Kundendaten!I1911)="DEUTSCHLAND",UPPER(Kundendaten!I1911)="GERMANY",UPPER(Kundendaten!I1911)="GER"),"",IFERROR(UPPER(VLOOKUP(UPPER(Kundendaten!I1911),Laendercodes!$A:$B,2,FALSE())),UPPER(Kundendaten!I1911)))))</f>
        <v/>
      </c>
      <c r="J1910" s="59" t="str">
        <f>IF(Kundendaten!C1911="","",Einstellungen!$C$9-Kundendaten!J1911)</f>
        <v/>
      </c>
      <c r="K1910" s="37" t="str">
        <f>IF(Kundendaten!C1911="","",IF(J1910&lt;0,-1,IF(J1910&gt;Einstellungen!$C$11,0,IF(J1910&lt;=Einstellungen!$D$15,5,IF(J1910&lt;=Einstellungen!$D$16,4,IF(J1910&lt;=Einstellungen!$D$17,3,IF(J1910&lt;=Einstellungen!$D$18,2,1)))))))</f>
        <v/>
      </c>
      <c r="L1910" s="37" t="str">
        <f>IF(Kundendaten!C1911="","",IF(J1910&lt;0,-1,IF(J1910&gt;Einstellungen!$C$11,0,IF(Kundendaten!K1911&gt;=Einstellungen!$C$24,5,IF(Kundendaten!K1911&gt;=Einstellungen!$C$25,4,IF(Kundendaten!K1911&gt;=Einstellungen!$C$26,3,IF(Kundendaten!K1911&gt;=Einstellungen!$C$27,2,1)))))))</f>
        <v/>
      </c>
      <c r="M1910" s="37" t="str">
        <f>IF(Kundendaten!C1911="","",IF(J1910&lt;0,-1,IF(J1910&gt;Einstellungen!$C$11,0,IF(Kundendaten!L1911&gt;=Einstellungen!$C$32,5,IF(Kundendaten!L1911&gt;=Einstellungen!$C$33,4,IF(Kundendaten!L1911&gt;=Einstellungen!$C$34,3,IF(Kundendaten!L1911&gt;=Einstellungen!$C$35,2,1)))))))</f>
        <v/>
      </c>
      <c r="N1910" s="37" t="str">
        <f>IF(Kundendaten!C1911="","",IF(K1910=-1,"",IF(K1910=0,0,IF(SUM(Einstellungen!$G$15,Einstellungen!$G$24,Einstellungen!$G$32)&lt;&gt;100,"—",ROUND((K1910*Einstellungen!$G$15+L1910*Einstellungen!$G$24+M1910*Einstellungen!$G$32)/100,1)))))</f>
        <v/>
      </c>
      <c r="O1910" s="37" t="str">
        <f>IF(Kundendaten!C1911="","",IF(K1910=-1,"⚠ Datenfehler",IF(K1910=0,"Inaktiv",IF(SUM(Einstellungen!$G$15,Einstellungen!$G$24,Einstellungen!$G$32)&lt;&gt;100,"—",IF(N1910&gt;=4,"Champion",IF(N1910&gt;=3,"Entwicklung",IF(N1910&gt;=2,"Gefährdet","Abwanderung")))))))</f>
        <v/>
      </c>
    </row>
    <row r="1911" spans="2:15" ht="14.25" customHeight="1" x14ac:dyDescent="0.35">
      <c r="B1911" s="37" t="str">
        <f>IF(Kundendaten!C1912="","",Kundendaten!B1912)</f>
        <v/>
      </c>
      <c r="C1911" s="38" t="str">
        <f>IF(Kundendaten!C1912="","",IF(Kundendaten!C1912="","",Kundendaten!C1912))</f>
        <v/>
      </c>
      <c r="D1911" s="38" t="str">
        <f>IF(Kundendaten!C1912="","",IF(Kundendaten!D1912="","",Kundendaten!D1912))</f>
        <v/>
      </c>
      <c r="E1911" s="38" t="str">
        <f>IF(Kundendaten!C1912="","",IF(Kundendaten!E1912="","",Kundendaten!E1912))</f>
        <v/>
      </c>
      <c r="F1911" s="38" t="str">
        <f>IF(Kundendaten!C1912="","",IF(Kundendaten!F1912="","",Kundendaten!F1912))</f>
        <v/>
      </c>
      <c r="G1911" s="37" t="str">
        <f>IF(Kundendaten!C1912="","",IF(Kundendaten!G1912="","",Kundendaten!G1912))</f>
        <v/>
      </c>
      <c r="H1911" s="38" t="str">
        <f>IF(Kundendaten!C1912="","",IF(Kundendaten!H1912="","",Kundendaten!H1912))</f>
        <v/>
      </c>
      <c r="I1911" s="37" t="str">
        <f>IF(Kundendaten!C1912="","",IF(Kundendaten!I1912="","",IF(OR(UPPER(Kundendaten!I1912)="D",UPPER(Kundendaten!I1912)="DE",UPPER(Kundendaten!I1912)="DEU",UPPER(Kundendaten!I1912)="DEUTSCHLAND",UPPER(Kundendaten!I1912)="GERMANY",UPPER(Kundendaten!I1912)="GER"),"",IFERROR(UPPER(VLOOKUP(UPPER(Kundendaten!I1912),Laendercodes!$A:$B,2,FALSE())),UPPER(Kundendaten!I1912)))))</f>
        <v/>
      </c>
      <c r="J1911" s="59" t="str">
        <f>IF(Kundendaten!C1912="","",Einstellungen!$C$9-Kundendaten!J1912)</f>
        <v/>
      </c>
      <c r="K1911" s="37" t="str">
        <f>IF(Kundendaten!C1912="","",IF(J1911&lt;0,-1,IF(J1911&gt;Einstellungen!$C$11,0,IF(J1911&lt;=Einstellungen!$D$15,5,IF(J1911&lt;=Einstellungen!$D$16,4,IF(J1911&lt;=Einstellungen!$D$17,3,IF(J1911&lt;=Einstellungen!$D$18,2,1)))))))</f>
        <v/>
      </c>
      <c r="L1911" s="37" t="str">
        <f>IF(Kundendaten!C1912="","",IF(J1911&lt;0,-1,IF(J1911&gt;Einstellungen!$C$11,0,IF(Kundendaten!K1912&gt;=Einstellungen!$C$24,5,IF(Kundendaten!K1912&gt;=Einstellungen!$C$25,4,IF(Kundendaten!K1912&gt;=Einstellungen!$C$26,3,IF(Kundendaten!K1912&gt;=Einstellungen!$C$27,2,1)))))))</f>
        <v/>
      </c>
      <c r="M1911" s="37" t="str">
        <f>IF(Kundendaten!C1912="","",IF(J1911&lt;0,-1,IF(J1911&gt;Einstellungen!$C$11,0,IF(Kundendaten!L1912&gt;=Einstellungen!$C$32,5,IF(Kundendaten!L1912&gt;=Einstellungen!$C$33,4,IF(Kundendaten!L1912&gt;=Einstellungen!$C$34,3,IF(Kundendaten!L1912&gt;=Einstellungen!$C$35,2,1)))))))</f>
        <v/>
      </c>
      <c r="N1911" s="37" t="str">
        <f>IF(Kundendaten!C1912="","",IF(K1911=-1,"",IF(K1911=0,0,IF(SUM(Einstellungen!$G$15,Einstellungen!$G$24,Einstellungen!$G$32)&lt;&gt;100,"—",ROUND((K1911*Einstellungen!$G$15+L1911*Einstellungen!$G$24+M1911*Einstellungen!$G$32)/100,1)))))</f>
        <v/>
      </c>
      <c r="O1911" s="37" t="str">
        <f>IF(Kundendaten!C1912="","",IF(K1911=-1,"⚠ Datenfehler",IF(K1911=0,"Inaktiv",IF(SUM(Einstellungen!$G$15,Einstellungen!$G$24,Einstellungen!$G$32)&lt;&gt;100,"—",IF(N1911&gt;=4,"Champion",IF(N1911&gt;=3,"Entwicklung",IF(N1911&gt;=2,"Gefährdet","Abwanderung")))))))</f>
        <v/>
      </c>
    </row>
    <row r="1912" spans="2:15" ht="14.25" customHeight="1" x14ac:dyDescent="0.35">
      <c r="B1912" s="37" t="str">
        <f>IF(Kundendaten!C1913="","",Kundendaten!B1913)</f>
        <v/>
      </c>
      <c r="C1912" s="38" t="str">
        <f>IF(Kundendaten!C1913="","",IF(Kundendaten!C1913="","",Kundendaten!C1913))</f>
        <v/>
      </c>
      <c r="D1912" s="38" t="str">
        <f>IF(Kundendaten!C1913="","",IF(Kundendaten!D1913="","",Kundendaten!D1913))</f>
        <v/>
      </c>
      <c r="E1912" s="38" t="str">
        <f>IF(Kundendaten!C1913="","",IF(Kundendaten!E1913="","",Kundendaten!E1913))</f>
        <v/>
      </c>
      <c r="F1912" s="38" t="str">
        <f>IF(Kundendaten!C1913="","",IF(Kundendaten!F1913="","",Kundendaten!F1913))</f>
        <v/>
      </c>
      <c r="G1912" s="37" t="str">
        <f>IF(Kundendaten!C1913="","",IF(Kundendaten!G1913="","",Kundendaten!G1913))</f>
        <v/>
      </c>
      <c r="H1912" s="38" t="str">
        <f>IF(Kundendaten!C1913="","",IF(Kundendaten!H1913="","",Kundendaten!H1913))</f>
        <v/>
      </c>
      <c r="I1912" s="37" t="str">
        <f>IF(Kundendaten!C1913="","",IF(Kundendaten!I1913="","",IF(OR(UPPER(Kundendaten!I1913)="D",UPPER(Kundendaten!I1913)="DE",UPPER(Kundendaten!I1913)="DEU",UPPER(Kundendaten!I1913)="DEUTSCHLAND",UPPER(Kundendaten!I1913)="GERMANY",UPPER(Kundendaten!I1913)="GER"),"",IFERROR(UPPER(VLOOKUP(UPPER(Kundendaten!I1913),Laendercodes!$A:$B,2,FALSE())),UPPER(Kundendaten!I1913)))))</f>
        <v/>
      </c>
      <c r="J1912" s="59" t="str">
        <f>IF(Kundendaten!C1913="","",Einstellungen!$C$9-Kundendaten!J1913)</f>
        <v/>
      </c>
      <c r="K1912" s="37" t="str">
        <f>IF(Kundendaten!C1913="","",IF(J1912&lt;0,-1,IF(J1912&gt;Einstellungen!$C$11,0,IF(J1912&lt;=Einstellungen!$D$15,5,IF(J1912&lt;=Einstellungen!$D$16,4,IF(J1912&lt;=Einstellungen!$D$17,3,IF(J1912&lt;=Einstellungen!$D$18,2,1)))))))</f>
        <v/>
      </c>
      <c r="L1912" s="37" t="str">
        <f>IF(Kundendaten!C1913="","",IF(J1912&lt;0,-1,IF(J1912&gt;Einstellungen!$C$11,0,IF(Kundendaten!K1913&gt;=Einstellungen!$C$24,5,IF(Kundendaten!K1913&gt;=Einstellungen!$C$25,4,IF(Kundendaten!K1913&gt;=Einstellungen!$C$26,3,IF(Kundendaten!K1913&gt;=Einstellungen!$C$27,2,1)))))))</f>
        <v/>
      </c>
      <c r="M1912" s="37" t="str">
        <f>IF(Kundendaten!C1913="","",IF(J1912&lt;0,-1,IF(J1912&gt;Einstellungen!$C$11,0,IF(Kundendaten!L1913&gt;=Einstellungen!$C$32,5,IF(Kundendaten!L1913&gt;=Einstellungen!$C$33,4,IF(Kundendaten!L1913&gt;=Einstellungen!$C$34,3,IF(Kundendaten!L1913&gt;=Einstellungen!$C$35,2,1)))))))</f>
        <v/>
      </c>
      <c r="N1912" s="37" t="str">
        <f>IF(Kundendaten!C1913="","",IF(K1912=-1,"",IF(K1912=0,0,IF(SUM(Einstellungen!$G$15,Einstellungen!$G$24,Einstellungen!$G$32)&lt;&gt;100,"—",ROUND((K1912*Einstellungen!$G$15+L1912*Einstellungen!$G$24+M1912*Einstellungen!$G$32)/100,1)))))</f>
        <v/>
      </c>
      <c r="O1912" s="37" t="str">
        <f>IF(Kundendaten!C1913="","",IF(K1912=-1,"⚠ Datenfehler",IF(K1912=0,"Inaktiv",IF(SUM(Einstellungen!$G$15,Einstellungen!$G$24,Einstellungen!$G$32)&lt;&gt;100,"—",IF(N1912&gt;=4,"Champion",IF(N1912&gt;=3,"Entwicklung",IF(N1912&gt;=2,"Gefährdet","Abwanderung")))))))</f>
        <v/>
      </c>
    </row>
    <row r="1913" spans="2:15" ht="14.25" customHeight="1" x14ac:dyDescent="0.35">
      <c r="B1913" s="37" t="str">
        <f>IF(Kundendaten!C1914="","",Kundendaten!B1914)</f>
        <v/>
      </c>
      <c r="C1913" s="38" t="str">
        <f>IF(Kundendaten!C1914="","",IF(Kundendaten!C1914="","",Kundendaten!C1914))</f>
        <v/>
      </c>
      <c r="D1913" s="38" t="str">
        <f>IF(Kundendaten!C1914="","",IF(Kundendaten!D1914="","",Kundendaten!D1914))</f>
        <v/>
      </c>
      <c r="E1913" s="38" t="str">
        <f>IF(Kundendaten!C1914="","",IF(Kundendaten!E1914="","",Kundendaten!E1914))</f>
        <v/>
      </c>
      <c r="F1913" s="38" t="str">
        <f>IF(Kundendaten!C1914="","",IF(Kundendaten!F1914="","",Kundendaten!F1914))</f>
        <v/>
      </c>
      <c r="G1913" s="37" t="str">
        <f>IF(Kundendaten!C1914="","",IF(Kundendaten!G1914="","",Kundendaten!G1914))</f>
        <v/>
      </c>
      <c r="H1913" s="38" t="str">
        <f>IF(Kundendaten!C1914="","",IF(Kundendaten!H1914="","",Kundendaten!H1914))</f>
        <v/>
      </c>
      <c r="I1913" s="37" t="str">
        <f>IF(Kundendaten!C1914="","",IF(Kundendaten!I1914="","",IF(OR(UPPER(Kundendaten!I1914)="D",UPPER(Kundendaten!I1914)="DE",UPPER(Kundendaten!I1914)="DEU",UPPER(Kundendaten!I1914)="DEUTSCHLAND",UPPER(Kundendaten!I1914)="GERMANY",UPPER(Kundendaten!I1914)="GER"),"",IFERROR(UPPER(VLOOKUP(UPPER(Kundendaten!I1914),Laendercodes!$A:$B,2,FALSE())),UPPER(Kundendaten!I1914)))))</f>
        <v/>
      </c>
      <c r="J1913" s="59" t="str">
        <f>IF(Kundendaten!C1914="","",Einstellungen!$C$9-Kundendaten!J1914)</f>
        <v/>
      </c>
      <c r="K1913" s="37" t="str">
        <f>IF(Kundendaten!C1914="","",IF(J1913&lt;0,-1,IF(J1913&gt;Einstellungen!$C$11,0,IF(J1913&lt;=Einstellungen!$D$15,5,IF(J1913&lt;=Einstellungen!$D$16,4,IF(J1913&lt;=Einstellungen!$D$17,3,IF(J1913&lt;=Einstellungen!$D$18,2,1)))))))</f>
        <v/>
      </c>
      <c r="L1913" s="37" t="str">
        <f>IF(Kundendaten!C1914="","",IF(J1913&lt;0,-1,IF(J1913&gt;Einstellungen!$C$11,0,IF(Kundendaten!K1914&gt;=Einstellungen!$C$24,5,IF(Kundendaten!K1914&gt;=Einstellungen!$C$25,4,IF(Kundendaten!K1914&gt;=Einstellungen!$C$26,3,IF(Kundendaten!K1914&gt;=Einstellungen!$C$27,2,1)))))))</f>
        <v/>
      </c>
      <c r="M1913" s="37" t="str">
        <f>IF(Kundendaten!C1914="","",IF(J1913&lt;0,-1,IF(J1913&gt;Einstellungen!$C$11,0,IF(Kundendaten!L1914&gt;=Einstellungen!$C$32,5,IF(Kundendaten!L1914&gt;=Einstellungen!$C$33,4,IF(Kundendaten!L1914&gt;=Einstellungen!$C$34,3,IF(Kundendaten!L1914&gt;=Einstellungen!$C$35,2,1)))))))</f>
        <v/>
      </c>
      <c r="N1913" s="37" t="str">
        <f>IF(Kundendaten!C1914="","",IF(K1913=-1,"",IF(K1913=0,0,IF(SUM(Einstellungen!$G$15,Einstellungen!$G$24,Einstellungen!$G$32)&lt;&gt;100,"—",ROUND((K1913*Einstellungen!$G$15+L1913*Einstellungen!$G$24+M1913*Einstellungen!$G$32)/100,1)))))</f>
        <v/>
      </c>
      <c r="O1913" s="37" t="str">
        <f>IF(Kundendaten!C1914="","",IF(K1913=-1,"⚠ Datenfehler",IF(K1913=0,"Inaktiv",IF(SUM(Einstellungen!$G$15,Einstellungen!$G$24,Einstellungen!$G$32)&lt;&gt;100,"—",IF(N1913&gt;=4,"Champion",IF(N1913&gt;=3,"Entwicklung",IF(N1913&gt;=2,"Gefährdet","Abwanderung")))))))</f>
        <v/>
      </c>
    </row>
    <row r="1914" spans="2:15" ht="14.25" customHeight="1" x14ac:dyDescent="0.35">
      <c r="B1914" s="37" t="str">
        <f>IF(Kundendaten!C1915="","",Kundendaten!B1915)</f>
        <v/>
      </c>
      <c r="C1914" s="38" t="str">
        <f>IF(Kundendaten!C1915="","",IF(Kundendaten!C1915="","",Kundendaten!C1915))</f>
        <v/>
      </c>
      <c r="D1914" s="38" t="str">
        <f>IF(Kundendaten!C1915="","",IF(Kundendaten!D1915="","",Kundendaten!D1915))</f>
        <v/>
      </c>
      <c r="E1914" s="38" t="str">
        <f>IF(Kundendaten!C1915="","",IF(Kundendaten!E1915="","",Kundendaten!E1915))</f>
        <v/>
      </c>
      <c r="F1914" s="38" t="str">
        <f>IF(Kundendaten!C1915="","",IF(Kundendaten!F1915="","",Kundendaten!F1915))</f>
        <v/>
      </c>
      <c r="G1914" s="37" t="str">
        <f>IF(Kundendaten!C1915="","",IF(Kundendaten!G1915="","",Kundendaten!G1915))</f>
        <v/>
      </c>
      <c r="H1914" s="38" t="str">
        <f>IF(Kundendaten!C1915="","",IF(Kundendaten!H1915="","",Kundendaten!H1915))</f>
        <v/>
      </c>
      <c r="I1914" s="37" t="str">
        <f>IF(Kundendaten!C1915="","",IF(Kundendaten!I1915="","",IF(OR(UPPER(Kundendaten!I1915)="D",UPPER(Kundendaten!I1915)="DE",UPPER(Kundendaten!I1915)="DEU",UPPER(Kundendaten!I1915)="DEUTSCHLAND",UPPER(Kundendaten!I1915)="GERMANY",UPPER(Kundendaten!I1915)="GER"),"",IFERROR(UPPER(VLOOKUP(UPPER(Kundendaten!I1915),Laendercodes!$A:$B,2,FALSE())),UPPER(Kundendaten!I1915)))))</f>
        <v/>
      </c>
      <c r="J1914" s="59" t="str">
        <f>IF(Kundendaten!C1915="","",Einstellungen!$C$9-Kundendaten!J1915)</f>
        <v/>
      </c>
      <c r="K1914" s="37" t="str">
        <f>IF(Kundendaten!C1915="","",IF(J1914&lt;0,-1,IF(J1914&gt;Einstellungen!$C$11,0,IF(J1914&lt;=Einstellungen!$D$15,5,IF(J1914&lt;=Einstellungen!$D$16,4,IF(J1914&lt;=Einstellungen!$D$17,3,IF(J1914&lt;=Einstellungen!$D$18,2,1)))))))</f>
        <v/>
      </c>
      <c r="L1914" s="37" t="str">
        <f>IF(Kundendaten!C1915="","",IF(J1914&lt;0,-1,IF(J1914&gt;Einstellungen!$C$11,0,IF(Kundendaten!K1915&gt;=Einstellungen!$C$24,5,IF(Kundendaten!K1915&gt;=Einstellungen!$C$25,4,IF(Kundendaten!K1915&gt;=Einstellungen!$C$26,3,IF(Kundendaten!K1915&gt;=Einstellungen!$C$27,2,1)))))))</f>
        <v/>
      </c>
      <c r="M1914" s="37" t="str">
        <f>IF(Kundendaten!C1915="","",IF(J1914&lt;0,-1,IF(J1914&gt;Einstellungen!$C$11,0,IF(Kundendaten!L1915&gt;=Einstellungen!$C$32,5,IF(Kundendaten!L1915&gt;=Einstellungen!$C$33,4,IF(Kundendaten!L1915&gt;=Einstellungen!$C$34,3,IF(Kundendaten!L1915&gt;=Einstellungen!$C$35,2,1)))))))</f>
        <v/>
      </c>
      <c r="N1914" s="37" t="str">
        <f>IF(Kundendaten!C1915="","",IF(K1914=-1,"",IF(K1914=0,0,IF(SUM(Einstellungen!$G$15,Einstellungen!$G$24,Einstellungen!$G$32)&lt;&gt;100,"—",ROUND((K1914*Einstellungen!$G$15+L1914*Einstellungen!$G$24+M1914*Einstellungen!$G$32)/100,1)))))</f>
        <v/>
      </c>
      <c r="O1914" s="37" t="str">
        <f>IF(Kundendaten!C1915="","",IF(K1914=-1,"⚠ Datenfehler",IF(K1914=0,"Inaktiv",IF(SUM(Einstellungen!$G$15,Einstellungen!$G$24,Einstellungen!$G$32)&lt;&gt;100,"—",IF(N1914&gt;=4,"Champion",IF(N1914&gt;=3,"Entwicklung",IF(N1914&gt;=2,"Gefährdet","Abwanderung")))))))</f>
        <v/>
      </c>
    </row>
    <row r="1915" spans="2:15" ht="14.25" customHeight="1" x14ac:dyDescent="0.35">
      <c r="B1915" s="37" t="str">
        <f>IF(Kundendaten!C1916="","",Kundendaten!B1916)</f>
        <v/>
      </c>
      <c r="C1915" s="38" t="str">
        <f>IF(Kundendaten!C1916="","",IF(Kundendaten!C1916="","",Kundendaten!C1916))</f>
        <v/>
      </c>
      <c r="D1915" s="38" t="str">
        <f>IF(Kundendaten!C1916="","",IF(Kundendaten!D1916="","",Kundendaten!D1916))</f>
        <v/>
      </c>
      <c r="E1915" s="38" t="str">
        <f>IF(Kundendaten!C1916="","",IF(Kundendaten!E1916="","",Kundendaten!E1916))</f>
        <v/>
      </c>
      <c r="F1915" s="38" t="str">
        <f>IF(Kundendaten!C1916="","",IF(Kundendaten!F1916="","",Kundendaten!F1916))</f>
        <v/>
      </c>
      <c r="G1915" s="37" t="str">
        <f>IF(Kundendaten!C1916="","",IF(Kundendaten!G1916="","",Kundendaten!G1916))</f>
        <v/>
      </c>
      <c r="H1915" s="38" t="str">
        <f>IF(Kundendaten!C1916="","",IF(Kundendaten!H1916="","",Kundendaten!H1916))</f>
        <v/>
      </c>
      <c r="I1915" s="37" t="str">
        <f>IF(Kundendaten!C1916="","",IF(Kundendaten!I1916="","",IF(OR(UPPER(Kundendaten!I1916)="D",UPPER(Kundendaten!I1916)="DE",UPPER(Kundendaten!I1916)="DEU",UPPER(Kundendaten!I1916)="DEUTSCHLAND",UPPER(Kundendaten!I1916)="GERMANY",UPPER(Kundendaten!I1916)="GER"),"",IFERROR(UPPER(VLOOKUP(UPPER(Kundendaten!I1916),Laendercodes!$A:$B,2,FALSE())),UPPER(Kundendaten!I1916)))))</f>
        <v/>
      </c>
      <c r="J1915" s="59" t="str">
        <f>IF(Kundendaten!C1916="","",Einstellungen!$C$9-Kundendaten!J1916)</f>
        <v/>
      </c>
      <c r="K1915" s="37" t="str">
        <f>IF(Kundendaten!C1916="","",IF(J1915&lt;0,-1,IF(J1915&gt;Einstellungen!$C$11,0,IF(J1915&lt;=Einstellungen!$D$15,5,IF(J1915&lt;=Einstellungen!$D$16,4,IF(J1915&lt;=Einstellungen!$D$17,3,IF(J1915&lt;=Einstellungen!$D$18,2,1)))))))</f>
        <v/>
      </c>
      <c r="L1915" s="37" t="str">
        <f>IF(Kundendaten!C1916="","",IF(J1915&lt;0,-1,IF(J1915&gt;Einstellungen!$C$11,0,IF(Kundendaten!K1916&gt;=Einstellungen!$C$24,5,IF(Kundendaten!K1916&gt;=Einstellungen!$C$25,4,IF(Kundendaten!K1916&gt;=Einstellungen!$C$26,3,IF(Kundendaten!K1916&gt;=Einstellungen!$C$27,2,1)))))))</f>
        <v/>
      </c>
      <c r="M1915" s="37" t="str">
        <f>IF(Kundendaten!C1916="","",IF(J1915&lt;0,-1,IF(J1915&gt;Einstellungen!$C$11,0,IF(Kundendaten!L1916&gt;=Einstellungen!$C$32,5,IF(Kundendaten!L1916&gt;=Einstellungen!$C$33,4,IF(Kundendaten!L1916&gt;=Einstellungen!$C$34,3,IF(Kundendaten!L1916&gt;=Einstellungen!$C$35,2,1)))))))</f>
        <v/>
      </c>
      <c r="N1915" s="37" t="str">
        <f>IF(Kundendaten!C1916="","",IF(K1915=-1,"",IF(K1915=0,0,IF(SUM(Einstellungen!$G$15,Einstellungen!$G$24,Einstellungen!$G$32)&lt;&gt;100,"—",ROUND((K1915*Einstellungen!$G$15+L1915*Einstellungen!$G$24+M1915*Einstellungen!$G$32)/100,1)))))</f>
        <v/>
      </c>
      <c r="O1915" s="37" t="str">
        <f>IF(Kundendaten!C1916="","",IF(K1915=-1,"⚠ Datenfehler",IF(K1915=0,"Inaktiv",IF(SUM(Einstellungen!$G$15,Einstellungen!$G$24,Einstellungen!$G$32)&lt;&gt;100,"—",IF(N1915&gt;=4,"Champion",IF(N1915&gt;=3,"Entwicklung",IF(N1915&gt;=2,"Gefährdet","Abwanderung")))))))</f>
        <v/>
      </c>
    </row>
    <row r="1916" spans="2:15" ht="14.25" customHeight="1" x14ac:dyDescent="0.35">
      <c r="B1916" s="37" t="str">
        <f>IF(Kundendaten!C1917="","",Kundendaten!B1917)</f>
        <v/>
      </c>
      <c r="C1916" s="38" t="str">
        <f>IF(Kundendaten!C1917="","",IF(Kundendaten!C1917="","",Kundendaten!C1917))</f>
        <v/>
      </c>
      <c r="D1916" s="38" t="str">
        <f>IF(Kundendaten!C1917="","",IF(Kundendaten!D1917="","",Kundendaten!D1917))</f>
        <v/>
      </c>
      <c r="E1916" s="38" t="str">
        <f>IF(Kundendaten!C1917="","",IF(Kundendaten!E1917="","",Kundendaten!E1917))</f>
        <v/>
      </c>
      <c r="F1916" s="38" t="str">
        <f>IF(Kundendaten!C1917="","",IF(Kundendaten!F1917="","",Kundendaten!F1917))</f>
        <v/>
      </c>
      <c r="G1916" s="37" t="str">
        <f>IF(Kundendaten!C1917="","",IF(Kundendaten!G1917="","",Kundendaten!G1917))</f>
        <v/>
      </c>
      <c r="H1916" s="38" t="str">
        <f>IF(Kundendaten!C1917="","",IF(Kundendaten!H1917="","",Kundendaten!H1917))</f>
        <v/>
      </c>
      <c r="I1916" s="37" t="str">
        <f>IF(Kundendaten!C1917="","",IF(Kundendaten!I1917="","",IF(OR(UPPER(Kundendaten!I1917)="D",UPPER(Kundendaten!I1917)="DE",UPPER(Kundendaten!I1917)="DEU",UPPER(Kundendaten!I1917)="DEUTSCHLAND",UPPER(Kundendaten!I1917)="GERMANY",UPPER(Kundendaten!I1917)="GER"),"",IFERROR(UPPER(VLOOKUP(UPPER(Kundendaten!I1917),Laendercodes!$A:$B,2,FALSE())),UPPER(Kundendaten!I1917)))))</f>
        <v/>
      </c>
      <c r="J1916" s="59" t="str">
        <f>IF(Kundendaten!C1917="","",Einstellungen!$C$9-Kundendaten!J1917)</f>
        <v/>
      </c>
      <c r="K1916" s="37" t="str">
        <f>IF(Kundendaten!C1917="","",IF(J1916&lt;0,-1,IF(J1916&gt;Einstellungen!$C$11,0,IF(J1916&lt;=Einstellungen!$D$15,5,IF(J1916&lt;=Einstellungen!$D$16,4,IF(J1916&lt;=Einstellungen!$D$17,3,IF(J1916&lt;=Einstellungen!$D$18,2,1)))))))</f>
        <v/>
      </c>
      <c r="L1916" s="37" t="str">
        <f>IF(Kundendaten!C1917="","",IF(J1916&lt;0,-1,IF(J1916&gt;Einstellungen!$C$11,0,IF(Kundendaten!K1917&gt;=Einstellungen!$C$24,5,IF(Kundendaten!K1917&gt;=Einstellungen!$C$25,4,IF(Kundendaten!K1917&gt;=Einstellungen!$C$26,3,IF(Kundendaten!K1917&gt;=Einstellungen!$C$27,2,1)))))))</f>
        <v/>
      </c>
      <c r="M1916" s="37" t="str">
        <f>IF(Kundendaten!C1917="","",IF(J1916&lt;0,-1,IF(J1916&gt;Einstellungen!$C$11,0,IF(Kundendaten!L1917&gt;=Einstellungen!$C$32,5,IF(Kundendaten!L1917&gt;=Einstellungen!$C$33,4,IF(Kundendaten!L1917&gt;=Einstellungen!$C$34,3,IF(Kundendaten!L1917&gt;=Einstellungen!$C$35,2,1)))))))</f>
        <v/>
      </c>
      <c r="N1916" s="37" t="str">
        <f>IF(Kundendaten!C1917="","",IF(K1916=-1,"",IF(K1916=0,0,IF(SUM(Einstellungen!$G$15,Einstellungen!$G$24,Einstellungen!$G$32)&lt;&gt;100,"—",ROUND((K1916*Einstellungen!$G$15+L1916*Einstellungen!$G$24+M1916*Einstellungen!$G$32)/100,1)))))</f>
        <v/>
      </c>
      <c r="O1916" s="37" t="str">
        <f>IF(Kundendaten!C1917="","",IF(K1916=-1,"⚠ Datenfehler",IF(K1916=0,"Inaktiv",IF(SUM(Einstellungen!$G$15,Einstellungen!$G$24,Einstellungen!$G$32)&lt;&gt;100,"—",IF(N1916&gt;=4,"Champion",IF(N1916&gt;=3,"Entwicklung",IF(N1916&gt;=2,"Gefährdet","Abwanderung")))))))</f>
        <v/>
      </c>
    </row>
    <row r="1917" spans="2:15" ht="14.25" customHeight="1" x14ac:dyDescent="0.35">
      <c r="B1917" s="37" t="str">
        <f>IF(Kundendaten!C1918="","",Kundendaten!B1918)</f>
        <v/>
      </c>
      <c r="C1917" s="38" t="str">
        <f>IF(Kundendaten!C1918="","",IF(Kundendaten!C1918="","",Kundendaten!C1918))</f>
        <v/>
      </c>
      <c r="D1917" s="38" t="str">
        <f>IF(Kundendaten!C1918="","",IF(Kundendaten!D1918="","",Kundendaten!D1918))</f>
        <v/>
      </c>
      <c r="E1917" s="38" t="str">
        <f>IF(Kundendaten!C1918="","",IF(Kundendaten!E1918="","",Kundendaten!E1918))</f>
        <v/>
      </c>
      <c r="F1917" s="38" t="str">
        <f>IF(Kundendaten!C1918="","",IF(Kundendaten!F1918="","",Kundendaten!F1918))</f>
        <v/>
      </c>
      <c r="G1917" s="37" t="str">
        <f>IF(Kundendaten!C1918="","",IF(Kundendaten!G1918="","",Kundendaten!G1918))</f>
        <v/>
      </c>
      <c r="H1917" s="38" t="str">
        <f>IF(Kundendaten!C1918="","",IF(Kundendaten!H1918="","",Kundendaten!H1918))</f>
        <v/>
      </c>
      <c r="I1917" s="37" t="str">
        <f>IF(Kundendaten!C1918="","",IF(Kundendaten!I1918="","",IF(OR(UPPER(Kundendaten!I1918)="D",UPPER(Kundendaten!I1918)="DE",UPPER(Kundendaten!I1918)="DEU",UPPER(Kundendaten!I1918)="DEUTSCHLAND",UPPER(Kundendaten!I1918)="GERMANY",UPPER(Kundendaten!I1918)="GER"),"",IFERROR(UPPER(VLOOKUP(UPPER(Kundendaten!I1918),Laendercodes!$A:$B,2,FALSE())),UPPER(Kundendaten!I1918)))))</f>
        <v/>
      </c>
      <c r="J1917" s="59" t="str">
        <f>IF(Kundendaten!C1918="","",Einstellungen!$C$9-Kundendaten!J1918)</f>
        <v/>
      </c>
      <c r="K1917" s="37" t="str">
        <f>IF(Kundendaten!C1918="","",IF(J1917&lt;0,-1,IF(J1917&gt;Einstellungen!$C$11,0,IF(J1917&lt;=Einstellungen!$D$15,5,IF(J1917&lt;=Einstellungen!$D$16,4,IF(J1917&lt;=Einstellungen!$D$17,3,IF(J1917&lt;=Einstellungen!$D$18,2,1)))))))</f>
        <v/>
      </c>
      <c r="L1917" s="37" t="str">
        <f>IF(Kundendaten!C1918="","",IF(J1917&lt;0,-1,IF(J1917&gt;Einstellungen!$C$11,0,IF(Kundendaten!K1918&gt;=Einstellungen!$C$24,5,IF(Kundendaten!K1918&gt;=Einstellungen!$C$25,4,IF(Kundendaten!K1918&gt;=Einstellungen!$C$26,3,IF(Kundendaten!K1918&gt;=Einstellungen!$C$27,2,1)))))))</f>
        <v/>
      </c>
      <c r="M1917" s="37" t="str">
        <f>IF(Kundendaten!C1918="","",IF(J1917&lt;0,-1,IF(J1917&gt;Einstellungen!$C$11,0,IF(Kundendaten!L1918&gt;=Einstellungen!$C$32,5,IF(Kundendaten!L1918&gt;=Einstellungen!$C$33,4,IF(Kundendaten!L1918&gt;=Einstellungen!$C$34,3,IF(Kundendaten!L1918&gt;=Einstellungen!$C$35,2,1)))))))</f>
        <v/>
      </c>
      <c r="N1917" s="37" t="str">
        <f>IF(Kundendaten!C1918="","",IF(K1917=-1,"",IF(K1917=0,0,IF(SUM(Einstellungen!$G$15,Einstellungen!$G$24,Einstellungen!$G$32)&lt;&gt;100,"—",ROUND((K1917*Einstellungen!$G$15+L1917*Einstellungen!$G$24+M1917*Einstellungen!$G$32)/100,1)))))</f>
        <v/>
      </c>
      <c r="O1917" s="37" t="str">
        <f>IF(Kundendaten!C1918="","",IF(K1917=-1,"⚠ Datenfehler",IF(K1917=0,"Inaktiv",IF(SUM(Einstellungen!$G$15,Einstellungen!$G$24,Einstellungen!$G$32)&lt;&gt;100,"—",IF(N1917&gt;=4,"Champion",IF(N1917&gt;=3,"Entwicklung",IF(N1917&gt;=2,"Gefährdet","Abwanderung")))))))</f>
        <v/>
      </c>
    </row>
    <row r="1918" spans="2:15" ht="14.25" customHeight="1" x14ac:dyDescent="0.35">
      <c r="B1918" s="37" t="str">
        <f>IF(Kundendaten!C1919="","",Kundendaten!B1919)</f>
        <v/>
      </c>
      <c r="C1918" s="38" t="str">
        <f>IF(Kundendaten!C1919="","",IF(Kundendaten!C1919="","",Kundendaten!C1919))</f>
        <v/>
      </c>
      <c r="D1918" s="38" t="str">
        <f>IF(Kundendaten!C1919="","",IF(Kundendaten!D1919="","",Kundendaten!D1919))</f>
        <v/>
      </c>
      <c r="E1918" s="38" t="str">
        <f>IF(Kundendaten!C1919="","",IF(Kundendaten!E1919="","",Kundendaten!E1919))</f>
        <v/>
      </c>
      <c r="F1918" s="38" t="str">
        <f>IF(Kundendaten!C1919="","",IF(Kundendaten!F1919="","",Kundendaten!F1919))</f>
        <v/>
      </c>
      <c r="G1918" s="37" t="str">
        <f>IF(Kundendaten!C1919="","",IF(Kundendaten!G1919="","",Kundendaten!G1919))</f>
        <v/>
      </c>
      <c r="H1918" s="38" t="str">
        <f>IF(Kundendaten!C1919="","",IF(Kundendaten!H1919="","",Kundendaten!H1919))</f>
        <v/>
      </c>
      <c r="I1918" s="37" t="str">
        <f>IF(Kundendaten!C1919="","",IF(Kundendaten!I1919="","",IF(OR(UPPER(Kundendaten!I1919)="D",UPPER(Kundendaten!I1919)="DE",UPPER(Kundendaten!I1919)="DEU",UPPER(Kundendaten!I1919)="DEUTSCHLAND",UPPER(Kundendaten!I1919)="GERMANY",UPPER(Kundendaten!I1919)="GER"),"",IFERROR(UPPER(VLOOKUP(UPPER(Kundendaten!I1919),Laendercodes!$A:$B,2,FALSE())),UPPER(Kundendaten!I1919)))))</f>
        <v/>
      </c>
      <c r="J1918" s="59" t="str">
        <f>IF(Kundendaten!C1919="","",Einstellungen!$C$9-Kundendaten!J1919)</f>
        <v/>
      </c>
      <c r="K1918" s="37" t="str">
        <f>IF(Kundendaten!C1919="","",IF(J1918&lt;0,-1,IF(J1918&gt;Einstellungen!$C$11,0,IF(J1918&lt;=Einstellungen!$D$15,5,IF(J1918&lt;=Einstellungen!$D$16,4,IF(J1918&lt;=Einstellungen!$D$17,3,IF(J1918&lt;=Einstellungen!$D$18,2,1)))))))</f>
        <v/>
      </c>
      <c r="L1918" s="37" t="str">
        <f>IF(Kundendaten!C1919="","",IF(J1918&lt;0,-1,IF(J1918&gt;Einstellungen!$C$11,0,IF(Kundendaten!K1919&gt;=Einstellungen!$C$24,5,IF(Kundendaten!K1919&gt;=Einstellungen!$C$25,4,IF(Kundendaten!K1919&gt;=Einstellungen!$C$26,3,IF(Kundendaten!K1919&gt;=Einstellungen!$C$27,2,1)))))))</f>
        <v/>
      </c>
      <c r="M1918" s="37" t="str">
        <f>IF(Kundendaten!C1919="","",IF(J1918&lt;0,-1,IF(J1918&gt;Einstellungen!$C$11,0,IF(Kundendaten!L1919&gt;=Einstellungen!$C$32,5,IF(Kundendaten!L1919&gt;=Einstellungen!$C$33,4,IF(Kundendaten!L1919&gt;=Einstellungen!$C$34,3,IF(Kundendaten!L1919&gt;=Einstellungen!$C$35,2,1)))))))</f>
        <v/>
      </c>
      <c r="N1918" s="37" t="str">
        <f>IF(Kundendaten!C1919="","",IF(K1918=-1,"",IF(K1918=0,0,IF(SUM(Einstellungen!$G$15,Einstellungen!$G$24,Einstellungen!$G$32)&lt;&gt;100,"—",ROUND((K1918*Einstellungen!$G$15+L1918*Einstellungen!$G$24+M1918*Einstellungen!$G$32)/100,1)))))</f>
        <v/>
      </c>
      <c r="O1918" s="37" t="str">
        <f>IF(Kundendaten!C1919="","",IF(K1918=-1,"⚠ Datenfehler",IF(K1918=0,"Inaktiv",IF(SUM(Einstellungen!$G$15,Einstellungen!$G$24,Einstellungen!$G$32)&lt;&gt;100,"—",IF(N1918&gt;=4,"Champion",IF(N1918&gt;=3,"Entwicklung",IF(N1918&gt;=2,"Gefährdet","Abwanderung")))))))</f>
        <v/>
      </c>
    </row>
    <row r="1919" spans="2:15" ht="14.25" customHeight="1" x14ac:dyDescent="0.35">
      <c r="B1919" s="37" t="str">
        <f>IF(Kundendaten!C1920="","",Kundendaten!B1920)</f>
        <v/>
      </c>
      <c r="C1919" s="38" t="str">
        <f>IF(Kundendaten!C1920="","",IF(Kundendaten!C1920="","",Kundendaten!C1920))</f>
        <v/>
      </c>
      <c r="D1919" s="38" t="str">
        <f>IF(Kundendaten!C1920="","",IF(Kundendaten!D1920="","",Kundendaten!D1920))</f>
        <v/>
      </c>
      <c r="E1919" s="38" t="str">
        <f>IF(Kundendaten!C1920="","",IF(Kundendaten!E1920="","",Kundendaten!E1920))</f>
        <v/>
      </c>
      <c r="F1919" s="38" t="str">
        <f>IF(Kundendaten!C1920="","",IF(Kundendaten!F1920="","",Kundendaten!F1920))</f>
        <v/>
      </c>
      <c r="G1919" s="37" t="str">
        <f>IF(Kundendaten!C1920="","",IF(Kundendaten!G1920="","",Kundendaten!G1920))</f>
        <v/>
      </c>
      <c r="H1919" s="38" t="str">
        <f>IF(Kundendaten!C1920="","",IF(Kundendaten!H1920="","",Kundendaten!H1920))</f>
        <v/>
      </c>
      <c r="I1919" s="37" t="str">
        <f>IF(Kundendaten!C1920="","",IF(Kundendaten!I1920="","",IF(OR(UPPER(Kundendaten!I1920)="D",UPPER(Kundendaten!I1920)="DE",UPPER(Kundendaten!I1920)="DEU",UPPER(Kundendaten!I1920)="DEUTSCHLAND",UPPER(Kundendaten!I1920)="GERMANY",UPPER(Kundendaten!I1920)="GER"),"",IFERROR(UPPER(VLOOKUP(UPPER(Kundendaten!I1920),Laendercodes!$A:$B,2,FALSE())),UPPER(Kundendaten!I1920)))))</f>
        <v/>
      </c>
      <c r="J1919" s="59" t="str">
        <f>IF(Kundendaten!C1920="","",Einstellungen!$C$9-Kundendaten!J1920)</f>
        <v/>
      </c>
      <c r="K1919" s="37" t="str">
        <f>IF(Kundendaten!C1920="","",IF(J1919&lt;0,-1,IF(J1919&gt;Einstellungen!$C$11,0,IF(J1919&lt;=Einstellungen!$D$15,5,IF(J1919&lt;=Einstellungen!$D$16,4,IF(J1919&lt;=Einstellungen!$D$17,3,IF(J1919&lt;=Einstellungen!$D$18,2,1)))))))</f>
        <v/>
      </c>
      <c r="L1919" s="37" t="str">
        <f>IF(Kundendaten!C1920="","",IF(J1919&lt;0,-1,IF(J1919&gt;Einstellungen!$C$11,0,IF(Kundendaten!K1920&gt;=Einstellungen!$C$24,5,IF(Kundendaten!K1920&gt;=Einstellungen!$C$25,4,IF(Kundendaten!K1920&gt;=Einstellungen!$C$26,3,IF(Kundendaten!K1920&gt;=Einstellungen!$C$27,2,1)))))))</f>
        <v/>
      </c>
      <c r="M1919" s="37" t="str">
        <f>IF(Kundendaten!C1920="","",IF(J1919&lt;0,-1,IF(J1919&gt;Einstellungen!$C$11,0,IF(Kundendaten!L1920&gt;=Einstellungen!$C$32,5,IF(Kundendaten!L1920&gt;=Einstellungen!$C$33,4,IF(Kundendaten!L1920&gt;=Einstellungen!$C$34,3,IF(Kundendaten!L1920&gt;=Einstellungen!$C$35,2,1)))))))</f>
        <v/>
      </c>
      <c r="N1919" s="37" t="str">
        <f>IF(Kundendaten!C1920="","",IF(K1919=-1,"",IF(K1919=0,0,IF(SUM(Einstellungen!$G$15,Einstellungen!$G$24,Einstellungen!$G$32)&lt;&gt;100,"—",ROUND((K1919*Einstellungen!$G$15+L1919*Einstellungen!$G$24+M1919*Einstellungen!$G$32)/100,1)))))</f>
        <v/>
      </c>
      <c r="O1919" s="37" t="str">
        <f>IF(Kundendaten!C1920="","",IF(K1919=-1,"⚠ Datenfehler",IF(K1919=0,"Inaktiv",IF(SUM(Einstellungen!$G$15,Einstellungen!$G$24,Einstellungen!$G$32)&lt;&gt;100,"—",IF(N1919&gt;=4,"Champion",IF(N1919&gt;=3,"Entwicklung",IF(N1919&gt;=2,"Gefährdet","Abwanderung")))))))</f>
        <v/>
      </c>
    </row>
    <row r="1920" spans="2:15" ht="14.25" customHeight="1" x14ac:dyDescent="0.35">
      <c r="B1920" s="37" t="str">
        <f>IF(Kundendaten!C1921="","",Kundendaten!B1921)</f>
        <v/>
      </c>
      <c r="C1920" s="38" t="str">
        <f>IF(Kundendaten!C1921="","",IF(Kundendaten!C1921="","",Kundendaten!C1921))</f>
        <v/>
      </c>
      <c r="D1920" s="38" t="str">
        <f>IF(Kundendaten!C1921="","",IF(Kundendaten!D1921="","",Kundendaten!D1921))</f>
        <v/>
      </c>
      <c r="E1920" s="38" t="str">
        <f>IF(Kundendaten!C1921="","",IF(Kundendaten!E1921="","",Kundendaten!E1921))</f>
        <v/>
      </c>
      <c r="F1920" s="38" t="str">
        <f>IF(Kundendaten!C1921="","",IF(Kundendaten!F1921="","",Kundendaten!F1921))</f>
        <v/>
      </c>
      <c r="G1920" s="37" t="str">
        <f>IF(Kundendaten!C1921="","",IF(Kundendaten!G1921="","",Kundendaten!G1921))</f>
        <v/>
      </c>
      <c r="H1920" s="38" t="str">
        <f>IF(Kundendaten!C1921="","",IF(Kundendaten!H1921="","",Kundendaten!H1921))</f>
        <v/>
      </c>
      <c r="I1920" s="37" t="str">
        <f>IF(Kundendaten!C1921="","",IF(Kundendaten!I1921="","",IF(OR(UPPER(Kundendaten!I1921)="D",UPPER(Kundendaten!I1921)="DE",UPPER(Kundendaten!I1921)="DEU",UPPER(Kundendaten!I1921)="DEUTSCHLAND",UPPER(Kundendaten!I1921)="GERMANY",UPPER(Kundendaten!I1921)="GER"),"",IFERROR(UPPER(VLOOKUP(UPPER(Kundendaten!I1921),Laendercodes!$A:$B,2,FALSE())),UPPER(Kundendaten!I1921)))))</f>
        <v/>
      </c>
      <c r="J1920" s="59" t="str">
        <f>IF(Kundendaten!C1921="","",Einstellungen!$C$9-Kundendaten!J1921)</f>
        <v/>
      </c>
      <c r="K1920" s="37" t="str">
        <f>IF(Kundendaten!C1921="","",IF(J1920&lt;0,-1,IF(J1920&gt;Einstellungen!$C$11,0,IF(J1920&lt;=Einstellungen!$D$15,5,IF(J1920&lt;=Einstellungen!$D$16,4,IF(J1920&lt;=Einstellungen!$D$17,3,IF(J1920&lt;=Einstellungen!$D$18,2,1)))))))</f>
        <v/>
      </c>
      <c r="L1920" s="37" t="str">
        <f>IF(Kundendaten!C1921="","",IF(J1920&lt;0,-1,IF(J1920&gt;Einstellungen!$C$11,0,IF(Kundendaten!K1921&gt;=Einstellungen!$C$24,5,IF(Kundendaten!K1921&gt;=Einstellungen!$C$25,4,IF(Kundendaten!K1921&gt;=Einstellungen!$C$26,3,IF(Kundendaten!K1921&gt;=Einstellungen!$C$27,2,1)))))))</f>
        <v/>
      </c>
      <c r="M1920" s="37" t="str">
        <f>IF(Kundendaten!C1921="","",IF(J1920&lt;0,-1,IF(J1920&gt;Einstellungen!$C$11,0,IF(Kundendaten!L1921&gt;=Einstellungen!$C$32,5,IF(Kundendaten!L1921&gt;=Einstellungen!$C$33,4,IF(Kundendaten!L1921&gt;=Einstellungen!$C$34,3,IF(Kundendaten!L1921&gt;=Einstellungen!$C$35,2,1)))))))</f>
        <v/>
      </c>
      <c r="N1920" s="37" t="str">
        <f>IF(Kundendaten!C1921="","",IF(K1920=-1,"",IF(K1920=0,0,IF(SUM(Einstellungen!$G$15,Einstellungen!$G$24,Einstellungen!$G$32)&lt;&gt;100,"—",ROUND((K1920*Einstellungen!$G$15+L1920*Einstellungen!$G$24+M1920*Einstellungen!$G$32)/100,1)))))</f>
        <v/>
      </c>
      <c r="O1920" s="37" t="str">
        <f>IF(Kundendaten!C1921="","",IF(K1920=-1,"⚠ Datenfehler",IF(K1920=0,"Inaktiv",IF(SUM(Einstellungen!$G$15,Einstellungen!$G$24,Einstellungen!$G$32)&lt;&gt;100,"—",IF(N1920&gt;=4,"Champion",IF(N1920&gt;=3,"Entwicklung",IF(N1920&gt;=2,"Gefährdet","Abwanderung")))))))</f>
        <v/>
      </c>
    </row>
    <row r="1921" spans="2:15" ht="14.25" customHeight="1" x14ac:dyDescent="0.35">
      <c r="B1921" s="37" t="str">
        <f>IF(Kundendaten!C1922="","",Kundendaten!B1922)</f>
        <v/>
      </c>
      <c r="C1921" s="38" t="str">
        <f>IF(Kundendaten!C1922="","",IF(Kundendaten!C1922="","",Kundendaten!C1922))</f>
        <v/>
      </c>
      <c r="D1921" s="38" t="str">
        <f>IF(Kundendaten!C1922="","",IF(Kundendaten!D1922="","",Kundendaten!D1922))</f>
        <v/>
      </c>
      <c r="E1921" s="38" t="str">
        <f>IF(Kundendaten!C1922="","",IF(Kundendaten!E1922="","",Kundendaten!E1922))</f>
        <v/>
      </c>
      <c r="F1921" s="38" t="str">
        <f>IF(Kundendaten!C1922="","",IF(Kundendaten!F1922="","",Kundendaten!F1922))</f>
        <v/>
      </c>
      <c r="G1921" s="37" t="str">
        <f>IF(Kundendaten!C1922="","",IF(Kundendaten!G1922="","",Kundendaten!G1922))</f>
        <v/>
      </c>
      <c r="H1921" s="38" t="str">
        <f>IF(Kundendaten!C1922="","",IF(Kundendaten!H1922="","",Kundendaten!H1922))</f>
        <v/>
      </c>
      <c r="I1921" s="37" t="str">
        <f>IF(Kundendaten!C1922="","",IF(Kundendaten!I1922="","",IF(OR(UPPER(Kundendaten!I1922)="D",UPPER(Kundendaten!I1922)="DE",UPPER(Kundendaten!I1922)="DEU",UPPER(Kundendaten!I1922)="DEUTSCHLAND",UPPER(Kundendaten!I1922)="GERMANY",UPPER(Kundendaten!I1922)="GER"),"",IFERROR(UPPER(VLOOKUP(UPPER(Kundendaten!I1922),Laendercodes!$A:$B,2,FALSE())),UPPER(Kundendaten!I1922)))))</f>
        <v/>
      </c>
      <c r="J1921" s="59" t="str">
        <f>IF(Kundendaten!C1922="","",Einstellungen!$C$9-Kundendaten!J1922)</f>
        <v/>
      </c>
      <c r="K1921" s="37" t="str">
        <f>IF(Kundendaten!C1922="","",IF(J1921&lt;0,-1,IF(J1921&gt;Einstellungen!$C$11,0,IF(J1921&lt;=Einstellungen!$D$15,5,IF(J1921&lt;=Einstellungen!$D$16,4,IF(J1921&lt;=Einstellungen!$D$17,3,IF(J1921&lt;=Einstellungen!$D$18,2,1)))))))</f>
        <v/>
      </c>
      <c r="L1921" s="37" t="str">
        <f>IF(Kundendaten!C1922="","",IF(J1921&lt;0,-1,IF(J1921&gt;Einstellungen!$C$11,0,IF(Kundendaten!K1922&gt;=Einstellungen!$C$24,5,IF(Kundendaten!K1922&gt;=Einstellungen!$C$25,4,IF(Kundendaten!K1922&gt;=Einstellungen!$C$26,3,IF(Kundendaten!K1922&gt;=Einstellungen!$C$27,2,1)))))))</f>
        <v/>
      </c>
      <c r="M1921" s="37" t="str">
        <f>IF(Kundendaten!C1922="","",IF(J1921&lt;0,-1,IF(J1921&gt;Einstellungen!$C$11,0,IF(Kundendaten!L1922&gt;=Einstellungen!$C$32,5,IF(Kundendaten!L1922&gt;=Einstellungen!$C$33,4,IF(Kundendaten!L1922&gt;=Einstellungen!$C$34,3,IF(Kundendaten!L1922&gt;=Einstellungen!$C$35,2,1)))))))</f>
        <v/>
      </c>
      <c r="N1921" s="37" t="str">
        <f>IF(Kundendaten!C1922="","",IF(K1921=-1,"",IF(K1921=0,0,IF(SUM(Einstellungen!$G$15,Einstellungen!$G$24,Einstellungen!$G$32)&lt;&gt;100,"—",ROUND((K1921*Einstellungen!$G$15+L1921*Einstellungen!$G$24+M1921*Einstellungen!$G$32)/100,1)))))</f>
        <v/>
      </c>
      <c r="O1921" s="37" t="str">
        <f>IF(Kundendaten!C1922="","",IF(K1921=-1,"⚠ Datenfehler",IF(K1921=0,"Inaktiv",IF(SUM(Einstellungen!$G$15,Einstellungen!$G$24,Einstellungen!$G$32)&lt;&gt;100,"—",IF(N1921&gt;=4,"Champion",IF(N1921&gt;=3,"Entwicklung",IF(N1921&gt;=2,"Gefährdet","Abwanderung")))))))</f>
        <v/>
      </c>
    </row>
    <row r="1922" spans="2:15" ht="14.25" customHeight="1" x14ac:dyDescent="0.35">
      <c r="B1922" s="37" t="str">
        <f>IF(Kundendaten!C1923="","",Kundendaten!B1923)</f>
        <v/>
      </c>
      <c r="C1922" s="38" t="str">
        <f>IF(Kundendaten!C1923="","",IF(Kundendaten!C1923="","",Kundendaten!C1923))</f>
        <v/>
      </c>
      <c r="D1922" s="38" t="str">
        <f>IF(Kundendaten!C1923="","",IF(Kundendaten!D1923="","",Kundendaten!D1923))</f>
        <v/>
      </c>
      <c r="E1922" s="38" t="str">
        <f>IF(Kundendaten!C1923="","",IF(Kundendaten!E1923="","",Kundendaten!E1923))</f>
        <v/>
      </c>
      <c r="F1922" s="38" t="str">
        <f>IF(Kundendaten!C1923="","",IF(Kundendaten!F1923="","",Kundendaten!F1923))</f>
        <v/>
      </c>
      <c r="G1922" s="37" t="str">
        <f>IF(Kundendaten!C1923="","",IF(Kundendaten!G1923="","",Kundendaten!G1923))</f>
        <v/>
      </c>
      <c r="H1922" s="38" t="str">
        <f>IF(Kundendaten!C1923="","",IF(Kundendaten!H1923="","",Kundendaten!H1923))</f>
        <v/>
      </c>
      <c r="I1922" s="37" t="str">
        <f>IF(Kundendaten!C1923="","",IF(Kundendaten!I1923="","",IF(OR(UPPER(Kundendaten!I1923)="D",UPPER(Kundendaten!I1923)="DE",UPPER(Kundendaten!I1923)="DEU",UPPER(Kundendaten!I1923)="DEUTSCHLAND",UPPER(Kundendaten!I1923)="GERMANY",UPPER(Kundendaten!I1923)="GER"),"",IFERROR(UPPER(VLOOKUP(UPPER(Kundendaten!I1923),Laendercodes!$A:$B,2,FALSE())),UPPER(Kundendaten!I1923)))))</f>
        <v/>
      </c>
      <c r="J1922" s="59" t="str">
        <f>IF(Kundendaten!C1923="","",Einstellungen!$C$9-Kundendaten!J1923)</f>
        <v/>
      </c>
      <c r="K1922" s="37" t="str">
        <f>IF(Kundendaten!C1923="","",IF(J1922&lt;0,-1,IF(J1922&gt;Einstellungen!$C$11,0,IF(J1922&lt;=Einstellungen!$D$15,5,IF(J1922&lt;=Einstellungen!$D$16,4,IF(J1922&lt;=Einstellungen!$D$17,3,IF(J1922&lt;=Einstellungen!$D$18,2,1)))))))</f>
        <v/>
      </c>
      <c r="L1922" s="37" t="str">
        <f>IF(Kundendaten!C1923="","",IF(J1922&lt;0,-1,IF(J1922&gt;Einstellungen!$C$11,0,IF(Kundendaten!K1923&gt;=Einstellungen!$C$24,5,IF(Kundendaten!K1923&gt;=Einstellungen!$C$25,4,IF(Kundendaten!K1923&gt;=Einstellungen!$C$26,3,IF(Kundendaten!K1923&gt;=Einstellungen!$C$27,2,1)))))))</f>
        <v/>
      </c>
      <c r="M1922" s="37" t="str">
        <f>IF(Kundendaten!C1923="","",IF(J1922&lt;0,-1,IF(J1922&gt;Einstellungen!$C$11,0,IF(Kundendaten!L1923&gt;=Einstellungen!$C$32,5,IF(Kundendaten!L1923&gt;=Einstellungen!$C$33,4,IF(Kundendaten!L1923&gt;=Einstellungen!$C$34,3,IF(Kundendaten!L1923&gt;=Einstellungen!$C$35,2,1)))))))</f>
        <v/>
      </c>
      <c r="N1922" s="37" t="str">
        <f>IF(Kundendaten!C1923="","",IF(K1922=-1,"",IF(K1922=0,0,IF(SUM(Einstellungen!$G$15,Einstellungen!$G$24,Einstellungen!$G$32)&lt;&gt;100,"—",ROUND((K1922*Einstellungen!$G$15+L1922*Einstellungen!$G$24+M1922*Einstellungen!$G$32)/100,1)))))</f>
        <v/>
      </c>
      <c r="O1922" s="37" t="str">
        <f>IF(Kundendaten!C1923="","",IF(K1922=-1,"⚠ Datenfehler",IF(K1922=0,"Inaktiv",IF(SUM(Einstellungen!$G$15,Einstellungen!$G$24,Einstellungen!$G$32)&lt;&gt;100,"—",IF(N1922&gt;=4,"Champion",IF(N1922&gt;=3,"Entwicklung",IF(N1922&gt;=2,"Gefährdet","Abwanderung")))))))</f>
        <v/>
      </c>
    </row>
    <row r="1923" spans="2:15" ht="14.25" customHeight="1" x14ac:dyDescent="0.35">
      <c r="B1923" s="37" t="str">
        <f>IF(Kundendaten!C1924="","",Kundendaten!B1924)</f>
        <v/>
      </c>
      <c r="C1923" s="38" t="str">
        <f>IF(Kundendaten!C1924="","",IF(Kundendaten!C1924="","",Kundendaten!C1924))</f>
        <v/>
      </c>
      <c r="D1923" s="38" t="str">
        <f>IF(Kundendaten!C1924="","",IF(Kundendaten!D1924="","",Kundendaten!D1924))</f>
        <v/>
      </c>
      <c r="E1923" s="38" t="str">
        <f>IF(Kundendaten!C1924="","",IF(Kundendaten!E1924="","",Kundendaten!E1924))</f>
        <v/>
      </c>
      <c r="F1923" s="38" t="str">
        <f>IF(Kundendaten!C1924="","",IF(Kundendaten!F1924="","",Kundendaten!F1924))</f>
        <v/>
      </c>
      <c r="G1923" s="37" t="str">
        <f>IF(Kundendaten!C1924="","",IF(Kundendaten!G1924="","",Kundendaten!G1924))</f>
        <v/>
      </c>
      <c r="H1923" s="38" t="str">
        <f>IF(Kundendaten!C1924="","",IF(Kundendaten!H1924="","",Kundendaten!H1924))</f>
        <v/>
      </c>
      <c r="I1923" s="37" t="str">
        <f>IF(Kundendaten!C1924="","",IF(Kundendaten!I1924="","",IF(OR(UPPER(Kundendaten!I1924)="D",UPPER(Kundendaten!I1924)="DE",UPPER(Kundendaten!I1924)="DEU",UPPER(Kundendaten!I1924)="DEUTSCHLAND",UPPER(Kundendaten!I1924)="GERMANY",UPPER(Kundendaten!I1924)="GER"),"",IFERROR(UPPER(VLOOKUP(UPPER(Kundendaten!I1924),Laendercodes!$A:$B,2,FALSE())),UPPER(Kundendaten!I1924)))))</f>
        <v/>
      </c>
      <c r="J1923" s="59" t="str">
        <f>IF(Kundendaten!C1924="","",Einstellungen!$C$9-Kundendaten!J1924)</f>
        <v/>
      </c>
      <c r="K1923" s="37" t="str">
        <f>IF(Kundendaten!C1924="","",IF(J1923&lt;0,-1,IF(J1923&gt;Einstellungen!$C$11,0,IF(J1923&lt;=Einstellungen!$D$15,5,IF(J1923&lt;=Einstellungen!$D$16,4,IF(J1923&lt;=Einstellungen!$D$17,3,IF(J1923&lt;=Einstellungen!$D$18,2,1)))))))</f>
        <v/>
      </c>
      <c r="L1923" s="37" t="str">
        <f>IF(Kundendaten!C1924="","",IF(J1923&lt;0,-1,IF(J1923&gt;Einstellungen!$C$11,0,IF(Kundendaten!K1924&gt;=Einstellungen!$C$24,5,IF(Kundendaten!K1924&gt;=Einstellungen!$C$25,4,IF(Kundendaten!K1924&gt;=Einstellungen!$C$26,3,IF(Kundendaten!K1924&gt;=Einstellungen!$C$27,2,1)))))))</f>
        <v/>
      </c>
      <c r="M1923" s="37" t="str">
        <f>IF(Kundendaten!C1924="","",IF(J1923&lt;0,-1,IF(J1923&gt;Einstellungen!$C$11,0,IF(Kundendaten!L1924&gt;=Einstellungen!$C$32,5,IF(Kundendaten!L1924&gt;=Einstellungen!$C$33,4,IF(Kundendaten!L1924&gt;=Einstellungen!$C$34,3,IF(Kundendaten!L1924&gt;=Einstellungen!$C$35,2,1)))))))</f>
        <v/>
      </c>
      <c r="N1923" s="37" t="str">
        <f>IF(Kundendaten!C1924="","",IF(K1923=-1,"",IF(K1923=0,0,IF(SUM(Einstellungen!$G$15,Einstellungen!$G$24,Einstellungen!$G$32)&lt;&gt;100,"—",ROUND((K1923*Einstellungen!$G$15+L1923*Einstellungen!$G$24+M1923*Einstellungen!$G$32)/100,1)))))</f>
        <v/>
      </c>
      <c r="O1923" s="37" t="str">
        <f>IF(Kundendaten!C1924="","",IF(K1923=-1,"⚠ Datenfehler",IF(K1923=0,"Inaktiv",IF(SUM(Einstellungen!$G$15,Einstellungen!$G$24,Einstellungen!$G$32)&lt;&gt;100,"—",IF(N1923&gt;=4,"Champion",IF(N1923&gt;=3,"Entwicklung",IF(N1923&gt;=2,"Gefährdet","Abwanderung")))))))</f>
        <v/>
      </c>
    </row>
    <row r="1924" spans="2:15" ht="14.25" customHeight="1" x14ac:dyDescent="0.35">
      <c r="B1924" s="37" t="str">
        <f>IF(Kundendaten!C1925="","",Kundendaten!B1925)</f>
        <v/>
      </c>
      <c r="C1924" s="38" t="str">
        <f>IF(Kundendaten!C1925="","",IF(Kundendaten!C1925="","",Kundendaten!C1925))</f>
        <v/>
      </c>
      <c r="D1924" s="38" t="str">
        <f>IF(Kundendaten!C1925="","",IF(Kundendaten!D1925="","",Kundendaten!D1925))</f>
        <v/>
      </c>
      <c r="E1924" s="38" t="str">
        <f>IF(Kundendaten!C1925="","",IF(Kundendaten!E1925="","",Kundendaten!E1925))</f>
        <v/>
      </c>
      <c r="F1924" s="38" t="str">
        <f>IF(Kundendaten!C1925="","",IF(Kundendaten!F1925="","",Kundendaten!F1925))</f>
        <v/>
      </c>
      <c r="G1924" s="37" t="str">
        <f>IF(Kundendaten!C1925="","",IF(Kundendaten!G1925="","",Kundendaten!G1925))</f>
        <v/>
      </c>
      <c r="H1924" s="38" t="str">
        <f>IF(Kundendaten!C1925="","",IF(Kundendaten!H1925="","",Kundendaten!H1925))</f>
        <v/>
      </c>
      <c r="I1924" s="37" t="str">
        <f>IF(Kundendaten!C1925="","",IF(Kundendaten!I1925="","",IF(OR(UPPER(Kundendaten!I1925)="D",UPPER(Kundendaten!I1925)="DE",UPPER(Kundendaten!I1925)="DEU",UPPER(Kundendaten!I1925)="DEUTSCHLAND",UPPER(Kundendaten!I1925)="GERMANY",UPPER(Kundendaten!I1925)="GER"),"",IFERROR(UPPER(VLOOKUP(UPPER(Kundendaten!I1925),Laendercodes!$A:$B,2,FALSE())),UPPER(Kundendaten!I1925)))))</f>
        <v/>
      </c>
      <c r="J1924" s="59" t="str">
        <f>IF(Kundendaten!C1925="","",Einstellungen!$C$9-Kundendaten!J1925)</f>
        <v/>
      </c>
      <c r="K1924" s="37" t="str">
        <f>IF(Kundendaten!C1925="","",IF(J1924&lt;0,-1,IF(J1924&gt;Einstellungen!$C$11,0,IF(J1924&lt;=Einstellungen!$D$15,5,IF(J1924&lt;=Einstellungen!$D$16,4,IF(J1924&lt;=Einstellungen!$D$17,3,IF(J1924&lt;=Einstellungen!$D$18,2,1)))))))</f>
        <v/>
      </c>
      <c r="L1924" s="37" t="str">
        <f>IF(Kundendaten!C1925="","",IF(J1924&lt;0,-1,IF(J1924&gt;Einstellungen!$C$11,0,IF(Kundendaten!K1925&gt;=Einstellungen!$C$24,5,IF(Kundendaten!K1925&gt;=Einstellungen!$C$25,4,IF(Kundendaten!K1925&gt;=Einstellungen!$C$26,3,IF(Kundendaten!K1925&gt;=Einstellungen!$C$27,2,1)))))))</f>
        <v/>
      </c>
      <c r="M1924" s="37" t="str">
        <f>IF(Kundendaten!C1925="","",IF(J1924&lt;0,-1,IF(J1924&gt;Einstellungen!$C$11,0,IF(Kundendaten!L1925&gt;=Einstellungen!$C$32,5,IF(Kundendaten!L1925&gt;=Einstellungen!$C$33,4,IF(Kundendaten!L1925&gt;=Einstellungen!$C$34,3,IF(Kundendaten!L1925&gt;=Einstellungen!$C$35,2,1)))))))</f>
        <v/>
      </c>
      <c r="N1924" s="37" t="str">
        <f>IF(Kundendaten!C1925="","",IF(K1924=-1,"",IF(K1924=0,0,IF(SUM(Einstellungen!$G$15,Einstellungen!$G$24,Einstellungen!$G$32)&lt;&gt;100,"—",ROUND((K1924*Einstellungen!$G$15+L1924*Einstellungen!$G$24+M1924*Einstellungen!$G$32)/100,1)))))</f>
        <v/>
      </c>
      <c r="O1924" s="37" t="str">
        <f>IF(Kundendaten!C1925="","",IF(K1924=-1,"⚠ Datenfehler",IF(K1924=0,"Inaktiv",IF(SUM(Einstellungen!$G$15,Einstellungen!$G$24,Einstellungen!$G$32)&lt;&gt;100,"—",IF(N1924&gt;=4,"Champion",IF(N1924&gt;=3,"Entwicklung",IF(N1924&gt;=2,"Gefährdet","Abwanderung")))))))</f>
        <v/>
      </c>
    </row>
    <row r="1925" spans="2:15" ht="14.25" customHeight="1" x14ac:dyDescent="0.35">
      <c r="B1925" s="37" t="str">
        <f>IF(Kundendaten!C1926="","",Kundendaten!B1926)</f>
        <v/>
      </c>
      <c r="C1925" s="38" t="str">
        <f>IF(Kundendaten!C1926="","",IF(Kundendaten!C1926="","",Kundendaten!C1926))</f>
        <v/>
      </c>
      <c r="D1925" s="38" t="str">
        <f>IF(Kundendaten!C1926="","",IF(Kundendaten!D1926="","",Kundendaten!D1926))</f>
        <v/>
      </c>
      <c r="E1925" s="38" t="str">
        <f>IF(Kundendaten!C1926="","",IF(Kundendaten!E1926="","",Kundendaten!E1926))</f>
        <v/>
      </c>
      <c r="F1925" s="38" t="str">
        <f>IF(Kundendaten!C1926="","",IF(Kundendaten!F1926="","",Kundendaten!F1926))</f>
        <v/>
      </c>
      <c r="G1925" s="37" t="str">
        <f>IF(Kundendaten!C1926="","",IF(Kundendaten!G1926="","",Kundendaten!G1926))</f>
        <v/>
      </c>
      <c r="H1925" s="38" t="str">
        <f>IF(Kundendaten!C1926="","",IF(Kundendaten!H1926="","",Kundendaten!H1926))</f>
        <v/>
      </c>
      <c r="I1925" s="37" t="str">
        <f>IF(Kundendaten!C1926="","",IF(Kundendaten!I1926="","",IF(OR(UPPER(Kundendaten!I1926)="D",UPPER(Kundendaten!I1926)="DE",UPPER(Kundendaten!I1926)="DEU",UPPER(Kundendaten!I1926)="DEUTSCHLAND",UPPER(Kundendaten!I1926)="GERMANY",UPPER(Kundendaten!I1926)="GER"),"",IFERROR(UPPER(VLOOKUP(UPPER(Kundendaten!I1926),Laendercodes!$A:$B,2,FALSE())),UPPER(Kundendaten!I1926)))))</f>
        <v/>
      </c>
      <c r="J1925" s="59" t="str">
        <f>IF(Kundendaten!C1926="","",Einstellungen!$C$9-Kundendaten!J1926)</f>
        <v/>
      </c>
      <c r="K1925" s="37" t="str">
        <f>IF(Kundendaten!C1926="","",IF(J1925&lt;0,-1,IF(J1925&gt;Einstellungen!$C$11,0,IF(J1925&lt;=Einstellungen!$D$15,5,IF(J1925&lt;=Einstellungen!$D$16,4,IF(J1925&lt;=Einstellungen!$D$17,3,IF(J1925&lt;=Einstellungen!$D$18,2,1)))))))</f>
        <v/>
      </c>
      <c r="L1925" s="37" t="str">
        <f>IF(Kundendaten!C1926="","",IF(J1925&lt;0,-1,IF(J1925&gt;Einstellungen!$C$11,0,IF(Kundendaten!K1926&gt;=Einstellungen!$C$24,5,IF(Kundendaten!K1926&gt;=Einstellungen!$C$25,4,IF(Kundendaten!K1926&gt;=Einstellungen!$C$26,3,IF(Kundendaten!K1926&gt;=Einstellungen!$C$27,2,1)))))))</f>
        <v/>
      </c>
      <c r="M1925" s="37" t="str">
        <f>IF(Kundendaten!C1926="","",IF(J1925&lt;0,-1,IF(J1925&gt;Einstellungen!$C$11,0,IF(Kundendaten!L1926&gt;=Einstellungen!$C$32,5,IF(Kundendaten!L1926&gt;=Einstellungen!$C$33,4,IF(Kundendaten!L1926&gt;=Einstellungen!$C$34,3,IF(Kundendaten!L1926&gt;=Einstellungen!$C$35,2,1)))))))</f>
        <v/>
      </c>
      <c r="N1925" s="37" t="str">
        <f>IF(Kundendaten!C1926="","",IF(K1925=-1,"",IF(K1925=0,0,IF(SUM(Einstellungen!$G$15,Einstellungen!$G$24,Einstellungen!$G$32)&lt;&gt;100,"—",ROUND((K1925*Einstellungen!$G$15+L1925*Einstellungen!$G$24+M1925*Einstellungen!$G$32)/100,1)))))</f>
        <v/>
      </c>
      <c r="O1925" s="37" t="str">
        <f>IF(Kundendaten!C1926="","",IF(K1925=-1,"⚠ Datenfehler",IF(K1925=0,"Inaktiv",IF(SUM(Einstellungen!$G$15,Einstellungen!$G$24,Einstellungen!$G$32)&lt;&gt;100,"—",IF(N1925&gt;=4,"Champion",IF(N1925&gt;=3,"Entwicklung",IF(N1925&gt;=2,"Gefährdet","Abwanderung")))))))</f>
        <v/>
      </c>
    </row>
    <row r="1926" spans="2:15" ht="14.25" customHeight="1" x14ac:dyDescent="0.35">
      <c r="B1926" s="37" t="str">
        <f>IF(Kundendaten!C1927="","",Kundendaten!B1927)</f>
        <v/>
      </c>
      <c r="C1926" s="38" t="str">
        <f>IF(Kundendaten!C1927="","",IF(Kundendaten!C1927="","",Kundendaten!C1927))</f>
        <v/>
      </c>
      <c r="D1926" s="38" t="str">
        <f>IF(Kundendaten!C1927="","",IF(Kundendaten!D1927="","",Kundendaten!D1927))</f>
        <v/>
      </c>
      <c r="E1926" s="38" t="str">
        <f>IF(Kundendaten!C1927="","",IF(Kundendaten!E1927="","",Kundendaten!E1927))</f>
        <v/>
      </c>
      <c r="F1926" s="38" t="str">
        <f>IF(Kundendaten!C1927="","",IF(Kundendaten!F1927="","",Kundendaten!F1927))</f>
        <v/>
      </c>
      <c r="G1926" s="37" t="str">
        <f>IF(Kundendaten!C1927="","",IF(Kundendaten!G1927="","",Kundendaten!G1927))</f>
        <v/>
      </c>
      <c r="H1926" s="38" t="str">
        <f>IF(Kundendaten!C1927="","",IF(Kundendaten!H1927="","",Kundendaten!H1927))</f>
        <v/>
      </c>
      <c r="I1926" s="37" t="str">
        <f>IF(Kundendaten!C1927="","",IF(Kundendaten!I1927="","",IF(OR(UPPER(Kundendaten!I1927)="D",UPPER(Kundendaten!I1927)="DE",UPPER(Kundendaten!I1927)="DEU",UPPER(Kundendaten!I1927)="DEUTSCHLAND",UPPER(Kundendaten!I1927)="GERMANY",UPPER(Kundendaten!I1927)="GER"),"",IFERROR(UPPER(VLOOKUP(UPPER(Kundendaten!I1927),Laendercodes!$A:$B,2,FALSE())),UPPER(Kundendaten!I1927)))))</f>
        <v/>
      </c>
      <c r="J1926" s="59" t="str">
        <f>IF(Kundendaten!C1927="","",Einstellungen!$C$9-Kundendaten!J1927)</f>
        <v/>
      </c>
      <c r="K1926" s="37" t="str">
        <f>IF(Kundendaten!C1927="","",IF(J1926&lt;0,-1,IF(J1926&gt;Einstellungen!$C$11,0,IF(J1926&lt;=Einstellungen!$D$15,5,IF(J1926&lt;=Einstellungen!$D$16,4,IF(J1926&lt;=Einstellungen!$D$17,3,IF(J1926&lt;=Einstellungen!$D$18,2,1)))))))</f>
        <v/>
      </c>
      <c r="L1926" s="37" t="str">
        <f>IF(Kundendaten!C1927="","",IF(J1926&lt;0,-1,IF(J1926&gt;Einstellungen!$C$11,0,IF(Kundendaten!K1927&gt;=Einstellungen!$C$24,5,IF(Kundendaten!K1927&gt;=Einstellungen!$C$25,4,IF(Kundendaten!K1927&gt;=Einstellungen!$C$26,3,IF(Kundendaten!K1927&gt;=Einstellungen!$C$27,2,1)))))))</f>
        <v/>
      </c>
      <c r="M1926" s="37" t="str">
        <f>IF(Kundendaten!C1927="","",IF(J1926&lt;0,-1,IF(J1926&gt;Einstellungen!$C$11,0,IF(Kundendaten!L1927&gt;=Einstellungen!$C$32,5,IF(Kundendaten!L1927&gt;=Einstellungen!$C$33,4,IF(Kundendaten!L1927&gt;=Einstellungen!$C$34,3,IF(Kundendaten!L1927&gt;=Einstellungen!$C$35,2,1)))))))</f>
        <v/>
      </c>
      <c r="N1926" s="37" t="str">
        <f>IF(Kundendaten!C1927="","",IF(K1926=-1,"",IF(K1926=0,0,IF(SUM(Einstellungen!$G$15,Einstellungen!$G$24,Einstellungen!$G$32)&lt;&gt;100,"—",ROUND((K1926*Einstellungen!$G$15+L1926*Einstellungen!$G$24+M1926*Einstellungen!$G$32)/100,1)))))</f>
        <v/>
      </c>
      <c r="O1926" s="37" t="str">
        <f>IF(Kundendaten!C1927="","",IF(K1926=-1,"⚠ Datenfehler",IF(K1926=0,"Inaktiv",IF(SUM(Einstellungen!$G$15,Einstellungen!$G$24,Einstellungen!$G$32)&lt;&gt;100,"—",IF(N1926&gt;=4,"Champion",IF(N1926&gt;=3,"Entwicklung",IF(N1926&gt;=2,"Gefährdet","Abwanderung")))))))</f>
        <v/>
      </c>
    </row>
    <row r="1927" spans="2:15" ht="14.25" customHeight="1" x14ac:dyDescent="0.35">
      <c r="B1927" s="37" t="str">
        <f>IF(Kundendaten!C1928="","",Kundendaten!B1928)</f>
        <v/>
      </c>
      <c r="C1927" s="38" t="str">
        <f>IF(Kundendaten!C1928="","",IF(Kundendaten!C1928="","",Kundendaten!C1928))</f>
        <v/>
      </c>
      <c r="D1927" s="38" t="str">
        <f>IF(Kundendaten!C1928="","",IF(Kundendaten!D1928="","",Kundendaten!D1928))</f>
        <v/>
      </c>
      <c r="E1927" s="38" t="str">
        <f>IF(Kundendaten!C1928="","",IF(Kundendaten!E1928="","",Kundendaten!E1928))</f>
        <v/>
      </c>
      <c r="F1927" s="38" t="str">
        <f>IF(Kundendaten!C1928="","",IF(Kundendaten!F1928="","",Kundendaten!F1928))</f>
        <v/>
      </c>
      <c r="G1927" s="37" t="str">
        <f>IF(Kundendaten!C1928="","",IF(Kundendaten!G1928="","",Kundendaten!G1928))</f>
        <v/>
      </c>
      <c r="H1927" s="38" t="str">
        <f>IF(Kundendaten!C1928="","",IF(Kundendaten!H1928="","",Kundendaten!H1928))</f>
        <v/>
      </c>
      <c r="I1927" s="37" t="str">
        <f>IF(Kundendaten!C1928="","",IF(Kundendaten!I1928="","",IF(OR(UPPER(Kundendaten!I1928)="D",UPPER(Kundendaten!I1928)="DE",UPPER(Kundendaten!I1928)="DEU",UPPER(Kundendaten!I1928)="DEUTSCHLAND",UPPER(Kundendaten!I1928)="GERMANY",UPPER(Kundendaten!I1928)="GER"),"",IFERROR(UPPER(VLOOKUP(UPPER(Kundendaten!I1928),Laendercodes!$A:$B,2,FALSE())),UPPER(Kundendaten!I1928)))))</f>
        <v/>
      </c>
      <c r="J1927" s="59" t="str">
        <f>IF(Kundendaten!C1928="","",Einstellungen!$C$9-Kundendaten!J1928)</f>
        <v/>
      </c>
      <c r="K1927" s="37" t="str">
        <f>IF(Kundendaten!C1928="","",IF(J1927&lt;0,-1,IF(J1927&gt;Einstellungen!$C$11,0,IF(J1927&lt;=Einstellungen!$D$15,5,IF(J1927&lt;=Einstellungen!$D$16,4,IF(J1927&lt;=Einstellungen!$D$17,3,IF(J1927&lt;=Einstellungen!$D$18,2,1)))))))</f>
        <v/>
      </c>
      <c r="L1927" s="37" t="str">
        <f>IF(Kundendaten!C1928="","",IF(J1927&lt;0,-1,IF(J1927&gt;Einstellungen!$C$11,0,IF(Kundendaten!K1928&gt;=Einstellungen!$C$24,5,IF(Kundendaten!K1928&gt;=Einstellungen!$C$25,4,IF(Kundendaten!K1928&gt;=Einstellungen!$C$26,3,IF(Kundendaten!K1928&gt;=Einstellungen!$C$27,2,1)))))))</f>
        <v/>
      </c>
      <c r="M1927" s="37" t="str">
        <f>IF(Kundendaten!C1928="","",IF(J1927&lt;0,-1,IF(J1927&gt;Einstellungen!$C$11,0,IF(Kundendaten!L1928&gt;=Einstellungen!$C$32,5,IF(Kundendaten!L1928&gt;=Einstellungen!$C$33,4,IF(Kundendaten!L1928&gt;=Einstellungen!$C$34,3,IF(Kundendaten!L1928&gt;=Einstellungen!$C$35,2,1)))))))</f>
        <v/>
      </c>
      <c r="N1927" s="37" t="str">
        <f>IF(Kundendaten!C1928="","",IF(K1927=-1,"",IF(K1927=0,0,IF(SUM(Einstellungen!$G$15,Einstellungen!$G$24,Einstellungen!$G$32)&lt;&gt;100,"—",ROUND((K1927*Einstellungen!$G$15+L1927*Einstellungen!$G$24+M1927*Einstellungen!$G$32)/100,1)))))</f>
        <v/>
      </c>
      <c r="O1927" s="37" t="str">
        <f>IF(Kundendaten!C1928="","",IF(K1927=-1,"⚠ Datenfehler",IF(K1927=0,"Inaktiv",IF(SUM(Einstellungen!$G$15,Einstellungen!$G$24,Einstellungen!$G$32)&lt;&gt;100,"—",IF(N1927&gt;=4,"Champion",IF(N1927&gt;=3,"Entwicklung",IF(N1927&gt;=2,"Gefährdet","Abwanderung")))))))</f>
        <v/>
      </c>
    </row>
    <row r="1928" spans="2:15" ht="14.25" customHeight="1" x14ac:dyDescent="0.35">
      <c r="B1928" s="37" t="str">
        <f>IF(Kundendaten!C1929="","",Kundendaten!B1929)</f>
        <v/>
      </c>
      <c r="C1928" s="38" t="str">
        <f>IF(Kundendaten!C1929="","",IF(Kundendaten!C1929="","",Kundendaten!C1929))</f>
        <v/>
      </c>
      <c r="D1928" s="38" t="str">
        <f>IF(Kundendaten!C1929="","",IF(Kundendaten!D1929="","",Kundendaten!D1929))</f>
        <v/>
      </c>
      <c r="E1928" s="38" t="str">
        <f>IF(Kundendaten!C1929="","",IF(Kundendaten!E1929="","",Kundendaten!E1929))</f>
        <v/>
      </c>
      <c r="F1928" s="38" t="str">
        <f>IF(Kundendaten!C1929="","",IF(Kundendaten!F1929="","",Kundendaten!F1929))</f>
        <v/>
      </c>
      <c r="G1928" s="37" t="str">
        <f>IF(Kundendaten!C1929="","",IF(Kundendaten!G1929="","",Kundendaten!G1929))</f>
        <v/>
      </c>
      <c r="H1928" s="38" t="str">
        <f>IF(Kundendaten!C1929="","",IF(Kundendaten!H1929="","",Kundendaten!H1929))</f>
        <v/>
      </c>
      <c r="I1928" s="37" t="str">
        <f>IF(Kundendaten!C1929="","",IF(Kundendaten!I1929="","",IF(OR(UPPER(Kundendaten!I1929)="D",UPPER(Kundendaten!I1929)="DE",UPPER(Kundendaten!I1929)="DEU",UPPER(Kundendaten!I1929)="DEUTSCHLAND",UPPER(Kundendaten!I1929)="GERMANY",UPPER(Kundendaten!I1929)="GER"),"",IFERROR(UPPER(VLOOKUP(UPPER(Kundendaten!I1929),Laendercodes!$A:$B,2,FALSE())),UPPER(Kundendaten!I1929)))))</f>
        <v/>
      </c>
      <c r="J1928" s="59" t="str">
        <f>IF(Kundendaten!C1929="","",Einstellungen!$C$9-Kundendaten!J1929)</f>
        <v/>
      </c>
      <c r="K1928" s="37" t="str">
        <f>IF(Kundendaten!C1929="","",IF(J1928&lt;0,-1,IF(J1928&gt;Einstellungen!$C$11,0,IF(J1928&lt;=Einstellungen!$D$15,5,IF(J1928&lt;=Einstellungen!$D$16,4,IF(J1928&lt;=Einstellungen!$D$17,3,IF(J1928&lt;=Einstellungen!$D$18,2,1)))))))</f>
        <v/>
      </c>
      <c r="L1928" s="37" t="str">
        <f>IF(Kundendaten!C1929="","",IF(J1928&lt;0,-1,IF(J1928&gt;Einstellungen!$C$11,0,IF(Kundendaten!K1929&gt;=Einstellungen!$C$24,5,IF(Kundendaten!K1929&gt;=Einstellungen!$C$25,4,IF(Kundendaten!K1929&gt;=Einstellungen!$C$26,3,IF(Kundendaten!K1929&gt;=Einstellungen!$C$27,2,1)))))))</f>
        <v/>
      </c>
      <c r="M1928" s="37" t="str">
        <f>IF(Kundendaten!C1929="","",IF(J1928&lt;0,-1,IF(J1928&gt;Einstellungen!$C$11,0,IF(Kundendaten!L1929&gt;=Einstellungen!$C$32,5,IF(Kundendaten!L1929&gt;=Einstellungen!$C$33,4,IF(Kundendaten!L1929&gt;=Einstellungen!$C$34,3,IF(Kundendaten!L1929&gt;=Einstellungen!$C$35,2,1)))))))</f>
        <v/>
      </c>
      <c r="N1928" s="37" t="str">
        <f>IF(Kundendaten!C1929="","",IF(K1928=-1,"",IF(K1928=0,0,IF(SUM(Einstellungen!$G$15,Einstellungen!$G$24,Einstellungen!$G$32)&lt;&gt;100,"—",ROUND((K1928*Einstellungen!$G$15+L1928*Einstellungen!$G$24+M1928*Einstellungen!$G$32)/100,1)))))</f>
        <v/>
      </c>
      <c r="O1928" s="37" t="str">
        <f>IF(Kundendaten!C1929="","",IF(K1928=-1,"⚠ Datenfehler",IF(K1928=0,"Inaktiv",IF(SUM(Einstellungen!$G$15,Einstellungen!$G$24,Einstellungen!$G$32)&lt;&gt;100,"—",IF(N1928&gt;=4,"Champion",IF(N1928&gt;=3,"Entwicklung",IF(N1928&gt;=2,"Gefährdet","Abwanderung")))))))</f>
        <v/>
      </c>
    </row>
    <row r="1929" spans="2:15" ht="14.25" customHeight="1" x14ac:dyDescent="0.35">
      <c r="B1929" s="37" t="str">
        <f>IF(Kundendaten!C1930="","",Kundendaten!B1930)</f>
        <v/>
      </c>
      <c r="C1929" s="38" t="str">
        <f>IF(Kundendaten!C1930="","",IF(Kundendaten!C1930="","",Kundendaten!C1930))</f>
        <v/>
      </c>
      <c r="D1929" s="38" t="str">
        <f>IF(Kundendaten!C1930="","",IF(Kundendaten!D1930="","",Kundendaten!D1930))</f>
        <v/>
      </c>
      <c r="E1929" s="38" t="str">
        <f>IF(Kundendaten!C1930="","",IF(Kundendaten!E1930="","",Kundendaten!E1930))</f>
        <v/>
      </c>
      <c r="F1929" s="38" t="str">
        <f>IF(Kundendaten!C1930="","",IF(Kundendaten!F1930="","",Kundendaten!F1930))</f>
        <v/>
      </c>
      <c r="G1929" s="37" t="str">
        <f>IF(Kundendaten!C1930="","",IF(Kundendaten!G1930="","",Kundendaten!G1930))</f>
        <v/>
      </c>
      <c r="H1929" s="38" t="str">
        <f>IF(Kundendaten!C1930="","",IF(Kundendaten!H1930="","",Kundendaten!H1930))</f>
        <v/>
      </c>
      <c r="I1929" s="37" t="str">
        <f>IF(Kundendaten!C1930="","",IF(Kundendaten!I1930="","",IF(OR(UPPER(Kundendaten!I1930)="D",UPPER(Kundendaten!I1930)="DE",UPPER(Kundendaten!I1930)="DEU",UPPER(Kundendaten!I1930)="DEUTSCHLAND",UPPER(Kundendaten!I1930)="GERMANY",UPPER(Kundendaten!I1930)="GER"),"",IFERROR(UPPER(VLOOKUP(UPPER(Kundendaten!I1930),Laendercodes!$A:$B,2,FALSE())),UPPER(Kundendaten!I1930)))))</f>
        <v/>
      </c>
      <c r="J1929" s="59" t="str">
        <f>IF(Kundendaten!C1930="","",Einstellungen!$C$9-Kundendaten!J1930)</f>
        <v/>
      </c>
      <c r="K1929" s="37" t="str">
        <f>IF(Kundendaten!C1930="","",IF(J1929&lt;0,-1,IF(J1929&gt;Einstellungen!$C$11,0,IF(J1929&lt;=Einstellungen!$D$15,5,IF(J1929&lt;=Einstellungen!$D$16,4,IF(J1929&lt;=Einstellungen!$D$17,3,IF(J1929&lt;=Einstellungen!$D$18,2,1)))))))</f>
        <v/>
      </c>
      <c r="L1929" s="37" t="str">
        <f>IF(Kundendaten!C1930="","",IF(J1929&lt;0,-1,IF(J1929&gt;Einstellungen!$C$11,0,IF(Kundendaten!K1930&gt;=Einstellungen!$C$24,5,IF(Kundendaten!K1930&gt;=Einstellungen!$C$25,4,IF(Kundendaten!K1930&gt;=Einstellungen!$C$26,3,IF(Kundendaten!K1930&gt;=Einstellungen!$C$27,2,1)))))))</f>
        <v/>
      </c>
      <c r="M1929" s="37" t="str">
        <f>IF(Kundendaten!C1930="","",IF(J1929&lt;0,-1,IF(J1929&gt;Einstellungen!$C$11,0,IF(Kundendaten!L1930&gt;=Einstellungen!$C$32,5,IF(Kundendaten!L1930&gt;=Einstellungen!$C$33,4,IF(Kundendaten!L1930&gt;=Einstellungen!$C$34,3,IF(Kundendaten!L1930&gt;=Einstellungen!$C$35,2,1)))))))</f>
        <v/>
      </c>
      <c r="N1929" s="37" t="str">
        <f>IF(Kundendaten!C1930="","",IF(K1929=-1,"",IF(K1929=0,0,IF(SUM(Einstellungen!$G$15,Einstellungen!$G$24,Einstellungen!$G$32)&lt;&gt;100,"—",ROUND((K1929*Einstellungen!$G$15+L1929*Einstellungen!$G$24+M1929*Einstellungen!$G$32)/100,1)))))</f>
        <v/>
      </c>
      <c r="O1929" s="37" t="str">
        <f>IF(Kundendaten!C1930="","",IF(K1929=-1,"⚠ Datenfehler",IF(K1929=0,"Inaktiv",IF(SUM(Einstellungen!$G$15,Einstellungen!$G$24,Einstellungen!$G$32)&lt;&gt;100,"—",IF(N1929&gt;=4,"Champion",IF(N1929&gt;=3,"Entwicklung",IF(N1929&gt;=2,"Gefährdet","Abwanderung")))))))</f>
        <v/>
      </c>
    </row>
    <row r="1930" spans="2:15" ht="14.25" customHeight="1" x14ac:dyDescent="0.35">
      <c r="B1930" s="37" t="str">
        <f>IF(Kundendaten!C1931="","",Kundendaten!B1931)</f>
        <v/>
      </c>
      <c r="C1930" s="38" t="str">
        <f>IF(Kundendaten!C1931="","",IF(Kundendaten!C1931="","",Kundendaten!C1931))</f>
        <v/>
      </c>
      <c r="D1930" s="38" t="str">
        <f>IF(Kundendaten!C1931="","",IF(Kundendaten!D1931="","",Kundendaten!D1931))</f>
        <v/>
      </c>
      <c r="E1930" s="38" t="str">
        <f>IF(Kundendaten!C1931="","",IF(Kundendaten!E1931="","",Kundendaten!E1931))</f>
        <v/>
      </c>
      <c r="F1930" s="38" t="str">
        <f>IF(Kundendaten!C1931="","",IF(Kundendaten!F1931="","",Kundendaten!F1931))</f>
        <v/>
      </c>
      <c r="G1930" s="37" t="str">
        <f>IF(Kundendaten!C1931="","",IF(Kundendaten!G1931="","",Kundendaten!G1931))</f>
        <v/>
      </c>
      <c r="H1930" s="38" t="str">
        <f>IF(Kundendaten!C1931="","",IF(Kundendaten!H1931="","",Kundendaten!H1931))</f>
        <v/>
      </c>
      <c r="I1930" s="37" t="str">
        <f>IF(Kundendaten!C1931="","",IF(Kundendaten!I1931="","",IF(OR(UPPER(Kundendaten!I1931)="D",UPPER(Kundendaten!I1931)="DE",UPPER(Kundendaten!I1931)="DEU",UPPER(Kundendaten!I1931)="DEUTSCHLAND",UPPER(Kundendaten!I1931)="GERMANY",UPPER(Kundendaten!I1931)="GER"),"",IFERROR(UPPER(VLOOKUP(UPPER(Kundendaten!I1931),Laendercodes!$A:$B,2,FALSE())),UPPER(Kundendaten!I1931)))))</f>
        <v/>
      </c>
      <c r="J1930" s="59" t="str">
        <f>IF(Kundendaten!C1931="","",Einstellungen!$C$9-Kundendaten!J1931)</f>
        <v/>
      </c>
      <c r="K1930" s="37" t="str">
        <f>IF(Kundendaten!C1931="","",IF(J1930&lt;0,-1,IF(J1930&gt;Einstellungen!$C$11,0,IF(J1930&lt;=Einstellungen!$D$15,5,IF(J1930&lt;=Einstellungen!$D$16,4,IF(J1930&lt;=Einstellungen!$D$17,3,IF(J1930&lt;=Einstellungen!$D$18,2,1)))))))</f>
        <v/>
      </c>
      <c r="L1930" s="37" t="str">
        <f>IF(Kundendaten!C1931="","",IF(J1930&lt;0,-1,IF(J1930&gt;Einstellungen!$C$11,0,IF(Kundendaten!K1931&gt;=Einstellungen!$C$24,5,IF(Kundendaten!K1931&gt;=Einstellungen!$C$25,4,IF(Kundendaten!K1931&gt;=Einstellungen!$C$26,3,IF(Kundendaten!K1931&gt;=Einstellungen!$C$27,2,1)))))))</f>
        <v/>
      </c>
      <c r="M1930" s="37" t="str">
        <f>IF(Kundendaten!C1931="","",IF(J1930&lt;0,-1,IF(J1930&gt;Einstellungen!$C$11,0,IF(Kundendaten!L1931&gt;=Einstellungen!$C$32,5,IF(Kundendaten!L1931&gt;=Einstellungen!$C$33,4,IF(Kundendaten!L1931&gt;=Einstellungen!$C$34,3,IF(Kundendaten!L1931&gt;=Einstellungen!$C$35,2,1)))))))</f>
        <v/>
      </c>
      <c r="N1930" s="37" t="str">
        <f>IF(Kundendaten!C1931="","",IF(K1930=-1,"",IF(K1930=0,0,IF(SUM(Einstellungen!$G$15,Einstellungen!$G$24,Einstellungen!$G$32)&lt;&gt;100,"—",ROUND((K1930*Einstellungen!$G$15+L1930*Einstellungen!$G$24+M1930*Einstellungen!$G$32)/100,1)))))</f>
        <v/>
      </c>
      <c r="O1930" s="37" t="str">
        <f>IF(Kundendaten!C1931="","",IF(K1930=-1,"⚠ Datenfehler",IF(K1930=0,"Inaktiv",IF(SUM(Einstellungen!$G$15,Einstellungen!$G$24,Einstellungen!$G$32)&lt;&gt;100,"—",IF(N1930&gt;=4,"Champion",IF(N1930&gt;=3,"Entwicklung",IF(N1930&gt;=2,"Gefährdet","Abwanderung")))))))</f>
        <v/>
      </c>
    </row>
    <row r="1931" spans="2:15" ht="14.25" customHeight="1" x14ac:dyDescent="0.35">
      <c r="B1931" s="37" t="str">
        <f>IF(Kundendaten!C1932="","",Kundendaten!B1932)</f>
        <v/>
      </c>
      <c r="C1931" s="38" t="str">
        <f>IF(Kundendaten!C1932="","",IF(Kundendaten!C1932="","",Kundendaten!C1932))</f>
        <v/>
      </c>
      <c r="D1931" s="38" t="str">
        <f>IF(Kundendaten!C1932="","",IF(Kundendaten!D1932="","",Kundendaten!D1932))</f>
        <v/>
      </c>
      <c r="E1931" s="38" t="str">
        <f>IF(Kundendaten!C1932="","",IF(Kundendaten!E1932="","",Kundendaten!E1932))</f>
        <v/>
      </c>
      <c r="F1931" s="38" t="str">
        <f>IF(Kundendaten!C1932="","",IF(Kundendaten!F1932="","",Kundendaten!F1932))</f>
        <v/>
      </c>
      <c r="G1931" s="37" t="str">
        <f>IF(Kundendaten!C1932="","",IF(Kundendaten!G1932="","",Kundendaten!G1932))</f>
        <v/>
      </c>
      <c r="H1931" s="38" t="str">
        <f>IF(Kundendaten!C1932="","",IF(Kundendaten!H1932="","",Kundendaten!H1932))</f>
        <v/>
      </c>
      <c r="I1931" s="37" t="str">
        <f>IF(Kundendaten!C1932="","",IF(Kundendaten!I1932="","",IF(OR(UPPER(Kundendaten!I1932)="D",UPPER(Kundendaten!I1932)="DE",UPPER(Kundendaten!I1932)="DEU",UPPER(Kundendaten!I1932)="DEUTSCHLAND",UPPER(Kundendaten!I1932)="GERMANY",UPPER(Kundendaten!I1932)="GER"),"",IFERROR(UPPER(VLOOKUP(UPPER(Kundendaten!I1932),Laendercodes!$A:$B,2,FALSE())),UPPER(Kundendaten!I1932)))))</f>
        <v/>
      </c>
      <c r="J1931" s="59" t="str">
        <f>IF(Kundendaten!C1932="","",Einstellungen!$C$9-Kundendaten!J1932)</f>
        <v/>
      </c>
      <c r="K1931" s="37" t="str">
        <f>IF(Kundendaten!C1932="","",IF(J1931&lt;0,-1,IF(J1931&gt;Einstellungen!$C$11,0,IF(J1931&lt;=Einstellungen!$D$15,5,IF(J1931&lt;=Einstellungen!$D$16,4,IF(J1931&lt;=Einstellungen!$D$17,3,IF(J1931&lt;=Einstellungen!$D$18,2,1)))))))</f>
        <v/>
      </c>
      <c r="L1931" s="37" t="str">
        <f>IF(Kundendaten!C1932="","",IF(J1931&lt;0,-1,IF(J1931&gt;Einstellungen!$C$11,0,IF(Kundendaten!K1932&gt;=Einstellungen!$C$24,5,IF(Kundendaten!K1932&gt;=Einstellungen!$C$25,4,IF(Kundendaten!K1932&gt;=Einstellungen!$C$26,3,IF(Kundendaten!K1932&gt;=Einstellungen!$C$27,2,1)))))))</f>
        <v/>
      </c>
      <c r="M1931" s="37" t="str">
        <f>IF(Kundendaten!C1932="","",IF(J1931&lt;0,-1,IF(J1931&gt;Einstellungen!$C$11,0,IF(Kundendaten!L1932&gt;=Einstellungen!$C$32,5,IF(Kundendaten!L1932&gt;=Einstellungen!$C$33,4,IF(Kundendaten!L1932&gt;=Einstellungen!$C$34,3,IF(Kundendaten!L1932&gt;=Einstellungen!$C$35,2,1)))))))</f>
        <v/>
      </c>
      <c r="N1931" s="37" t="str">
        <f>IF(Kundendaten!C1932="","",IF(K1931=-1,"",IF(K1931=0,0,IF(SUM(Einstellungen!$G$15,Einstellungen!$G$24,Einstellungen!$G$32)&lt;&gt;100,"—",ROUND((K1931*Einstellungen!$G$15+L1931*Einstellungen!$G$24+M1931*Einstellungen!$G$32)/100,1)))))</f>
        <v/>
      </c>
      <c r="O1931" s="37" t="str">
        <f>IF(Kundendaten!C1932="","",IF(K1931=-1,"⚠ Datenfehler",IF(K1931=0,"Inaktiv",IF(SUM(Einstellungen!$G$15,Einstellungen!$G$24,Einstellungen!$G$32)&lt;&gt;100,"—",IF(N1931&gt;=4,"Champion",IF(N1931&gt;=3,"Entwicklung",IF(N1931&gt;=2,"Gefährdet","Abwanderung")))))))</f>
        <v/>
      </c>
    </row>
    <row r="1932" spans="2:15" ht="14.25" customHeight="1" x14ac:dyDescent="0.35">
      <c r="B1932" s="37" t="str">
        <f>IF(Kundendaten!C1933="","",Kundendaten!B1933)</f>
        <v/>
      </c>
      <c r="C1932" s="38" t="str">
        <f>IF(Kundendaten!C1933="","",IF(Kundendaten!C1933="","",Kundendaten!C1933))</f>
        <v/>
      </c>
      <c r="D1932" s="38" t="str">
        <f>IF(Kundendaten!C1933="","",IF(Kundendaten!D1933="","",Kundendaten!D1933))</f>
        <v/>
      </c>
      <c r="E1932" s="38" t="str">
        <f>IF(Kundendaten!C1933="","",IF(Kundendaten!E1933="","",Kundendaten!E1933))</f>
        <v/>
      </c>
      <c r="F1932" s="38" t="str">
        <f>IF(Kundendaten!C1933="","",IF(Kundendaten!F1933="","",Kundendaten!F1933))</f>
        <v/>
      </c>
      <c r="G1932" s="37" t="str">
        <f>IF(Kundendaten!C1933="","",IF(Kundendaten!G1933="","",Kundendaten!G1933))</f>
        <v/>
      </c>
      <c r="H1932" s="38" t="str">
        <f>IF(Kundendaten!C1933="","",IF(Kundendaten!H1933="","",Kundendaten!H1933))</f>
        <v/>
      </c>
      <c r="I1932" s="37" t="str">
        <f>IF(Kundendaten!C1933="","",IF(Kundendaten!I1933="","",IF(OR(UPPER(Kundendaten!I1933)="D",UPPER(Kundendaten!I1933)="DE",UPPER(Kundendaten!I1933)="DEU",UPPER(Kundendaten!I1933)="DEUTSCHLAND",UPPER(Kundendaten!I1933)="GERMANY",UPPER(Kundendaten!I1933)="GER"),"",IFERROR(UPPER(VLOOKUP(UPPER(Kundendaten!I1933),Laendercodes!$A:$B,2,FALSE())),UPPER(Kundendaten!I1933)))))</f>
        <v/>
      </c>
      <c r="J1932" s="59" t="str">
        <f>IF(Kundendaten!C1933="","",Einstellungen!$C$9-Kundendaten!J1933)</f>
        <v/>
      </c>
      <c r="K1932" s="37" t="str">
        <f>IF(Kundendaten!C1933="","",IF(J1932&lt;0,-1,IF(J1932&gt;Einstellungen!$C$11,0,IF(J1932&lt;=Einstellungen!$D$15,5,IF(J1932&lt;=Einstellungen!$D$16,4,IF(J1932&lt;=Einstellungen!$D$17,3,IF(J1932&lt;=Einstellungen!$D$18,2,1)))))))</f>
        <v/>
      </c>
      <c r="L1932" s="37" t="str">
        <f>IF(Kundendaten!C1933="","",IF(J1932&lt;0,-1,IF(J1932&gt;Einstellungen!$C$11,0,IF(Kundendaten!K1933&gt;=Einstellungen!$C$24,5,IF(Kundendaten!K1933&gt;=Einstellungen!$C$25,4,IF(Kundendaten!K1933&gt;=Einstellungen!$C$26,3,IF(Kundendaten!K1933&gt;=Einstellungen!$C$27,2,1)))))))</f>
        <v/>
      </c>
      <c r="M1932" s="37" t="str">
        <f>IF(Kundendaten!C1933="","",IF(J1932&lt;0,-1,IF(J1932&gt;Einstellungen!$C$11,0,IF(Kundendaten!L1933&gt;=Einstellungen!$C$32,5,IF(Kundendaten!L1933&gt;=Einstellungen!$C$33,4,IF(Kundendaten!L1933&gt;=Einstellungen!$C$34,3,IF(Kundendaten!L1933&gt;=Einstellungen!$C$35,2,1)))))))</f>
        <v/>
      </c>
      <c r="N1932" s="37" t="str">
        <f>IF(Kundendaten!C1933="","",IF(K1932=-1,"",IF(K1932=0,0,IF(SUM(Einstellungen!$G$15,Einstellungen!$G$24,Einstellungen!$G$32)&lt;&gt;100,"—",ROUND((K1932*Einstellungen!$G$15+L1932*Einstellungen!$G$24+M1932*Einstellungen!$G$32)/100,1)))))</f>
        <v/>
      </c>
      <c r="O1932" s="37" t="str">
        <f>IF(Kundendaten!C1933="","",IF(K1932=-1,"⚠ Datenfehler",IF(K1932=0,"Inaktiv",IF(SUM(Einstellungen!$G$15,Einstellungen!$G$24,Einstellungen!$G$32)&lt;&gt;100,"—",IF(N1932&gt;=4,"Champion",IF(N1932&gt;=3,"Entwicklung",IF(N1932&gt;=2,"Gefährdet","Abwanderung")))))))</f>
        <v/>
      </c>
    </row>
    <row r="1933" spans="2:15" ht="14.25" customHeight="1" x14ac:dyDescent="0.35">
      <c r="B1933" s="37" t="str">
        <f>IF(Kundendaten!C1934="","",Kundendaten!B1934)</f>
        <v/>
      </c>
      <c r="C1933" s="38" t="str">
        <f>IF(Kundendaten!C1934="","",IF(Kundendaten!C1934="","",Kundendaten!C1934))</f>
        <v/>
      </c>
      <c r="D1933" s="38" t="str">
        <f>IF(Kundendaten!C1934="","",IF(Kundendaten!D1934="","",Kundendaten!D1934))</f>
        <v/>
      </c>
      <c r="E1933" s="38" t="str">
        <f>IF(Kundendaten!C1934="","",IF(Kundendaten!E1934="","",Kundendaten!E1934))</f>
        <v/>
      </c>
      <c r="F1933" s="38" t="str">
        <f>IF(Kundendaten!C1934="","",IF(Kundendaten!F1934="","",Kundendaten!F1934))</f>
        <v/>
      </c>
      <c r="G1933" s="37" t="str">
        <f>IF(Kundendaten!C1934="","",IF(Kundendaten!G1934="","",Kundendaten!G1934))</f>
        <v/>
      </c>
      <c r="H1933" s="38" t="str">
        <f>IF(Kundendaten!C1934="","",IF(Kundendaten!H1934="","",Kundendaten!H1934))</f>
        <v/>
      </c>
      <c r="I1933" s="37" t="str">
        <f>IF(Kundendaten!C1934="","",IF(Kundendaten!I1934="","",IF(OR(UPPER(Kundendaten!I1934)="D",UPPER(Kundendaten!I1934)="DE",UPPER(Kundendaten!I1934)="DEU",UPPER(Kundendaten!I1934)="DEUTSCHLAND",UPPER(Kundendaten!I1934)="GERMANY",UPPER(Kundendaten!I1934)="GER"),"",IFERROR(UPPER(VLOOKUP(UPPER(Kundendaten!I1934),Laendercodes!$A:$B,2,FALSE())),UPPER(Kundendaten!I1934)))))</f>
        <v/>
      </c>
      <c r="J1933" s="59" t="str">
        <f>IF(Kundendaten!C1934="","",Einstellungen!$C$9-Kundendaten!J1934)</f>
        <v/>
      </c>
      <c r="K1933" s="37" t="str">
        <f>IF(Kundendaten!C1934="","",IF(J1933&lt;0,-1,IF(J1933&gt;Einstellungen!$C$11,0,IF(J1933&lt;=Einstellungen!$D$15,5,IF(J1933&lt;=Einstellungen!$D$16,4,IF(J1933&lt;=Einstellungen!$D$17,3,IF(J1933&lt;=Einstellungen!$D$18,2,1)))))))</f>
        <v/>
      </c>
      <c r="L1933" s="37" t="str">
        <f>IF(Kundendaten!C1934="","",IF(J1933&lt;0,-1,IF(J1933&gt;Einstellungen!$C$11,0,IF(Kundendaten!K1934&gt;=Einstellungen!$C$24,5,IF(Kundendaten!K1934&gt;=Einstellungen!$C$25,4,IF(Kundendaten!K1934&gt;=Einstellungen!$C$26,3,IF(Kundendaten!K1934&gt;=Einstellungen!$C$27,2,1)))))))</f>
        <v/>
      </c>
      <c r="M1933" s="37" t="str">
        <f>IF(Kundendaten!C1934="","",IF(J1933&lt;0,-1,IF(J1933&gt;Einstellungen!$C$11,0,IF(Kundendaten!L1934&gt;=Einstellungen!$C$32,5,IF(Kundendaten!L1934&gt;=Einstellungen!$C$33,4,IF(Kundendaten!L1934&gt;=Einstellungen!$C$34,3,IF(Kundendaten!L1934&gt;=Einstellungen!$C$35,2,1)))))))</f>
        <v/>
      </c>
      <c r="N1933" s="37" t="str">
        <f>IF(Kundendaten!C1934="","",IF(K1933=-1,"",IF(K1933=0,0,IF(SUM(Einstellungen!$G$15,Einstellungen!$G$24,Einstellungen!$G$32)&lt;&gt;100,"—",ROUND((K1933*Einstellungen!$G$15+L1933*Einstellungen!$G$24+M1933*Einstellungen!$G$32)/100,1)))))</f>
        <v/>
      </c>
      <c r="O1933" s="37" t="str">
        <f>IF(Kundendaten!C1934="","",IF(K1933=-1,"⚠ Datenfehler",IF(K1933=0,"Inaktiv",IF(SUM(Einstellungen!$G$15,Einstellungen!$G$24,Einstellungen!$G$32)&lt;&gt;100,"—",IF(N1933&gt;=4,"Champion",IF(N1933&gt;=3,"Entwicklung",IF(N1933&gt;=2,"Gefährdet","Abwanderung")))))))</f>
        <v/>
      </c>
    </row>
    <row r="1934" spans="2:15" ht="14.25" customHeight="1" x14ac:dyDescent="0.35">
      <c r="B1934" s="37" t="str">
        <f>IF(Kundendaten!C1935="","",Kundendaten!B1935)</f>
        <v/>
      </c>
      <c r="C1934" s="38" t="str">
        <f>IF(Kundendaten!C1935="","",IF(Kundendaten!C1935="","",Kundendaten!C1935))</f>
        <v/>
      </c>
      <c r="D1934" s="38" t="str">
        <f>IF(Kundendaten!C1935="","",IF(Kundendaten!D1935="","",Kundendaten!D1935))</f>
        <v/>
      </c>
      <c r="E1934" s="38" t="str">
        <f>IF(Kundendaten!C1935="","",IF(Kundendaten!E1935="","",Kundendaten!E1935))</f>
        <v/>
      </c>
      <c r="F1934" s="38" t="str">
        <f>IF(Kundendaten!C1935="","",IF(Kundendaten!F1935="","",Kundendaten!F1935))</f>
        <v/>
      </c>
      <c r="G1934" s="37" t="str">
        <f>IF(Kundendaten!C1935="","",IF(Kundendaten!G1935="","",Kundendaten!G1935))</f>
        <v/>
      </c>
      <c r="H1934" s="38" t="str">
        <f>IF(Kundendaten!C1935="","",IF(Kundendaten!H1935="","",Kundendaten!H1935))</f>
        <v/>
      </c>
      <c r="I1934" s="37" t="str">
        <f>IF(Kundendaten!C1935="","",IF(Kundendaten!I1935="","",IF(OR(UPPER(Kundendaten!I1935)="D",UPPER(Kundendaten!I1935)="DE",UPPER(Kundendaten!I1935)="DEU",UPPER(Kundendaten!I1935)="DEUTSCHLAND",UPPER(Kundendaten!I1935)="GERMANY",UPPER(Kundendaten!I1935)="GER"),"",IFERROR(UPPER(VLOOKUP(UPPER(Kundendaten!I1935),Laendercodes!$A:$B,2,FALSE())),UPPER(Kundendaten!I1935)))))</f>
        <v/>
      </c>
      <c r="J1934" s="59" t="str">
        <f>IF(Kundendaten!C1935="","",Einstellungen!$C$9-Kundendaten!J1935)</f>
        <v/>
      </c>
      <c r="K1934" s="37" t="str">
        <f>IF(Kundendaten!C1935="","",IF(J1934&lt;0,-1,IF(J1934&gt;Einstellungen!$C$11,0,IF(J1934&lt;=Einstellungen!$D$15,5,IF(J1934&lt;=Einstellungen!$D$16,4,IF(J1934&lt;=Einstellungen!$D$17,3,IF(J1934&lt;=Einstellungen!$D$18,2,1)))))))</f>
        <v/>
      </c>
      <c r="L1934" s="37" t="str">
        <f>IF(Kundendaten!C1935="","",IF(J1934&lt;0,-1,IF(J1934&gt;Einstellungen!$C$11,0,IF(Kundendaten!K1935&gt;=Einstellungen!$C$24,5,IF(Kundendaten!K1935&gt;=Einstellungen!$C$25,4,IF(Kundendaten!K1935&gt;=Einstellungen!$C$26,3,IF(Kundendaten!K1935&gt;=Einstellungen!$C$27,2,1)))))))</f>
        <v/>
      </c>
      <c r="M1934" s="37" t="str">
        <f>IF(Kundendaten!C1935="","",IF(J1934&lt;0,-1,IF(J1934&gt;Einstellungen!$C$11,0,IF(Kundendaten!L1935&gt;=Einstellungen!$C$32,5,IF(Kundendaten!L1935&gt;=Einstellungen!$C$33,4,IF(Kundendaten!L1935&gt;=Einstellungen!$C$34,3,IF(Kundendaten!L1935&gt;=Einstellungen!$C$35,2,1)))))))</f>
        <v/>
      </c>
      <c r="N1934" s="37" t="str">
        <f>IF(Kundendaten!C1935="","",IF(K1934=-1,"",IF(K1934=0,0,IF(SUM(Einstellungen!$G$15,Einstellungen!$G$24,Einstellungen!$G$32)&lt;&gt;100,"—",ROUND((K1934*Einstellungen!$G$15+L1934*Einstellungen!$G$24+M1934*Einstellungen!$G$32)/100,1)))))</f>
        <v/>
      </c>
      <c r="O1934" s="37" t="str">
        <f>IF(Kundendaten!C1935="","",IF(K1934=-1,"⚠ Datenfehler",IF(K1934=0,"Inaktiv",IF(SUM(Einstellungen!$G$15,Einstellungen!$G$24,Einstellungen!$G$32)&lt;&gt;100,"—",IF(N1934&gt;=4,"Champion",IF(N1934&gt;=3,"Entwicklung",IF(N1934&gt;=2,"Gefährdet","Abwanderung")))))))</f>
        <v/>
      </c>
    </row>
    <row r="1935" spans="2:15" ht="14.25" customHeight="1" x14ac:dyDescent="0.35">
      <c r="B1935" s="37" t="str">
        <f>IF(Kundendaten!C1936="","",Kundendaten!B1936)</f>
        <v/>
      </c>
      <c r="C1935" s="38" t="str">
        <f>IF(Kundendaten!C1936="","",IF(Kundendaten!C1936="","",Kundendaten!C1936))</f>
        <v/>
      </c>
      <c r="D1935" s="38" t="str">
        <f>IF(Kundendaten!C1936="","",IF(Kundendaten!D1936="","",Kundendaten!D1936))</f>
        <v/>
      </c>
      <c r="E1935" s="38" t="str">
        <f>IF(Kundendaten!C1936="","",IF(Kundendaten!E1936="","",Kundendaten!E1936))</f>
        <v/>
      </c>
      <c r="F1935" s="38" t="str">
        <f>IF(Kundendaten!C1936="","",IF(Kundendaten!F1936="","",Kundendaten!F1936))</f>
        <v/>
      </c>
      <c r="G1935" s="37" t="str">
        <f>IF(Kundendaten!C1936="","",IF(Kundendaten!G1936="","",Kundendaten!G1936))</f>
        <v/>
      </c>
      <c r="H1935" s="38" t="str">
        <f>IF(Kundendaten!C1936="","",IF(Kundendaten!H1936="","",Kundendaten!H1936))</f>
        <v/>
      </c>
      <c r="I1935" s="37" t="str">
        <f>IF(Kundendaten!C1936="","",IF(Kundendaten!I1936="","",IF(OR(UPPER(Kundendaten!I1936)="D",UPPER(Kundendaten!I1936)="DE",UPPER(Kundendaten!I1936)="DEU",UPPER(Kundendaten!I1936)="DEUTSCHLAND",UPPER(Kundendaten!I1936)="GERMANY",UPPER(Kundendaten!I1936)="GER"),"",IFERROR(UPPER(VLOOKUP(UPPER(Kundendaten!I1936),Laendercodes!$A:$B,2,FALSE())),UPPER(Kundendaten!I1936)))))</f>
        <v/>
      </c>
      <c r="J1935" s="59" t="str">
        <f>IF(Kundendaten!C1936="","",Einstellungen!$C$9-Kundendaten!J1936)</f>
        <v/>
      </c>
      <c r="K1935" s="37" t="str">
        <f>IF(Kundendaten!C1936="","",IF(J1935&lt;0,-1,IF(J1935&gt;Einstellungen!$C$11,0,IF(J1935&lt;=Einstellungen!$D$15,5,IF(J1935&lt;=Einstellungen!$D$16,4,IF(J1935&lt;=Einstellungen!$D$17,3,IF(J1935&lt;=Einstellungen!$D$18,2,1)))))))</f>
        <v/>
      </c>
      <c r="L1935" s="37" t="str">
        <f>IF(Kundendaten!C1936="","",IF(J1935&lt;0,-1,IF(J1935&gt;Einstellungen!$C$11,0,IF(Kundendaten!K1936&gt;=Einstellungen!$C$24,5,IF(Kundendaten!K1936&gt;=Einstellungen!$C$25,4,IF(Kundendaten!K1936&gt;=Einstellungen!$C$26,3,IF(Kundendaten!K1936&gt;=Einstellungen!$C$27,2,1)))))))</f>
        <v/>
      </c>
      <c r="M1935" s="37" t="str">
        <f>IF(Kundendaten!C1936="","",IF(J1935&lt;0,-1,IF(J1935&gt;Einstellungen!$C$11,0,IF(Kundendaten!L1936&gt;=Einstellungen!$C$32,5,IF(Kundendaten!L1936&gt;=Einstellungen!$C$33,4,IF(Kundendaten!L1936&gt;=Einstellungen!$C$34,3,IF(Kundendaten!L1936&gt;=Einstellungen!$C$35,2,1)))))))</f>
        <v/>
      </c>
      <c r="N1935" s="37" t="str">
        <f>IF(Kundendaten!C1936="","",IF(K1935=-1,"",IF(K1935=0,0,IF(SUM(Einstellungen!$G$15,Einstellungen!$G$24,Einstellungen!$G$32)&lt;&gt;100,"—",ROUND((K1935*Einstellungen!$G$15+L1935*Einstellungen!$G$24+M1935*Einstellungen!$G$32)/100,1)))))</f>
        <v/>
      </c>
      <c r="O1935" s="37" t="str">
        <f>IF(Kundendaten!C1936="","",IF(K1935=-1,"⚠ Datenfehler",IF(K1935=0,"Inaktiv",IF(SUM(Einstellungen!$G$15,Einstellungen!$G$24,Einstellungen!$G$32)&lt;&gt;100,"—",IF(N1935&gt;=4,"Champion",IF(N1935&gt;=3,"Entwicklung",IF(N1935&gt;=2,"Gefährdet","Abwanderung")))))))</f>
        <v/>
      </c>
    </row>
    <row r="1936" spans="2:15" ht="14.25" customHeight="1" x14ac:dyDescent="0.35">
      <c r="B1936" s="37" t="str">
        <f>IF(Kundendaten!C1937="","",Kundendaten!B1937)</f>
        <v/>
      </c>
      <c r="C1936" s="38" t="str">
        <f>IF(Kundendaten!C1937="","",IF(Kundendaten!C1937="","",Kundendaten!C1937))</f>
        <v/>
      </c>
      <c r="D1936" s="38" t="str">
        <f>IF(Kundendaten!C1937="","",IF(Kundendaten!D1937="","",Kundendaten!D1937))</f>
        <v/>
      </c>
      <c r="E1936" s="38" t="str">
        <f>IF(Kundendaten!C1937="","",IF(Kundendaten!E1937="","",Kundendaten!E1937))</f>
        <v/>
      </c>
      <c r="F1936" s="38" t="str">
        <f>IF(Kundendaten!C1937="","",IF(Kundendaten!F1937="","",Kundendaten!F1937))</f>
        <v/>
      </c>
      <c r="G1936" s="37" t="str">
        <f>IF(Kundendaten!C1937="","",IF(Kundendaten!G1937="","",Kundendaten!G1937))</f>
        <v/>
      </c>
      <c r="H1936" s="38" t="str">
        <f>IF(Kundendaten!C1937="","",IF(Kundendaten!H1937="","",Kundendaten!H1937))</f>
        <v/>
      </c>
      <c r="I1936" s="37" t="str">
        <f>IF(Kundendaten!C1937="","",IF(Kundendaten!I1937="","",IF(OR(UPPER(Kundendaten!I1937)="D",UPPER(Kundendaten!I1937)="DE",UPPER(Kundendaten!I1937)="DEU",UPPER(Kundendaten!I1937)="DEUTSCHLAND",UPPER(Kundendaten!I1937)="GERMANY",UPPER(Kundendaten!I1937)="GER"),"",IFERROR(UPPER(VLOOKUP(UPPER(Kundendaten!I1937),Laendercodes!$A:$B,2,FALSE())),UPPER(Kundendaten!I1937)))))</f>
        <v/>
      </c>
      <c r="J1936" s="59" t="str">
        <f>IF(Kundendaten!C1937="","",Einstellungen!$C$9-Kundendaten!J1937)</f>
        <v/>
      </c>
      <c r="K1936" s="37" t="str">
        <f>IF(Kundendaten!C1937="","",IF(J1936&lt;0,-1,IF(J1936&gt;Einstellungen!$C$11,0,IF(J1936&lt;=Einstellungen!$D$15,5,IF(J1936&lt;=Einstellungen!$D$16,4,IF(J1936&lt;=Einstellungen!$D$17,3,IF(J1936&lt;=Einstellungen!$D$18,2,1)))))))</f>
        <v/>
      </c>
      <c r="L1936" s="37" t="str">
        <f>IF(Kundendaten!C1937="","",IF(J1936&lt;0,-1,IF(J1936&gt;Einstellungen!$C$11,0,IF(Kundendaten!K1937&gt;=Einstellungen!$C$24,5,IF(Kundendaten!K1937&gt;=Einstellungen!$C$25,4,IF(Kundendaten!K1937&gt;=Einstellungen!$C$26,3,IF(Kundendaten!K1937&gt;=Einstellungen!$C$27,2,1)))))))</f>
        <v/>
      </c>
      <c r="M1936" s="37" t="str">
        <f>IF(Kundendaten!C1937="","",IF(J1936&lt;0,-1,IF(J1936&gt;Einstellungen!$C$11,0,IF(Kundendaten!L1937&gt;=Einstellungen!$C$32,5,IF(Kundendaten!L1937&gt;=Einstellungen!$C$33,4,IF(Kundendaten!L1937&gt;=Einstellungen!$C$34,3,IF(Kundendaten!L1937&gt;=Einstellungen!$C$35,2,1)))))))</f>
        <v/>
      </c>
      <c r="N1936" s="37" t="str">
        <f>IF(Kundendaten!C1937="","",IF(K1936=-1,"",IF(K1936=0,0,IF(SUM(Einstellungen!$G$15,Einstellungen!$G$24,Einstellungen!$G$32)&lt;&gt;100,"—",ROUND((K1936*Einstellungen!$G$15+L1936*Einstellungen!$G$24+M1936*Einstellungen!$G$32)/100,1)))))</f>
        <v/>
      </c>
      <c r="O1936" s="37" t="str">
        <f>IF(Kundendaten!C1937="","",IF(K1936=-1,"⚠ Datenfehler",IF(K1936=0,"Inaktiv",IF(SUM(Einstellungen!$G$15,Einstellungen!$G$24,Einstellungen!$G$32)&lt;&gt;100,"—",IF(N1936&gt;=4,"Champion",IF(N1936&gt;=3,"Entwicklung",IF(N1936&gt;=2,"Gefährdet","Abwanderung")))))))</f>
        <v/>
      </c>
    </row>
    <row r="1937" spans="2:15" ht="14.25" customHeight="1" x14ac:dyDescent="0.35">
      <c r="B1937" s="37" t="str">
        <f>IF(Kundendaten!C1938="","",Kundendaten!B1938)</f>
        <v/>
      </c>
      <c r="C1937" s="38" t="str">
        <f>IF(Kundendaten!C1938="","",IF(Kundendaten!C1938="","",Kundendaten!C1938))</f>
        <v/>
      </c>
      <c r="D1937" s="38" t="str">
        <f>IF(Kundendaten!C1938="","",IF(Kundendaten!D1938="","",Kundendaten!D1938))</f>
        <v/>
      </c>
      <c r="E1937" s="38" t="str">
        <f>IF(Kundendaten!C1938="","",IF(Kundendaten!E1938="","",Kundendaten!E1938))</f>
        <v/>
      </c>
      <c r="F1937" s="38" t="str">
        <f>IF(Kundendaten!C1938="","",IF(Kundendaten!F1938="","",Kundendaten!F1938))</f>
        <v/>
      </c>
      <c r="G1937" s="37" t="str">
        <f>IF(Kundendaten!C1938="","",IF(Kundendaten!G1938="","",Kundendaten!G1938))</f>
        <v/>
      </c>
      <c r="H1937" s="38" t="str">
        <f>IF(Kundendaten!C1938="","",IF(Kundendaten!H1938="","",Kundendaten!H1938))</f>
        <v/>
      </c>
      <c r="I1937" s="37" t="str">
        <f>IF(Kundendaten!C1938="","",IF(Kundendaten!I1938="","",IF(OR(UPPER(Kundendaten!I1938)="D",UPPER(Kundendaten!I1938)="DE",UPPER(Kundendaten!I1938)="DEU",UPPER(Kundendaten!I1938)="DEUTSCHLAND",UPPER(Kundendaten!I1938)="GERMANY",UPPER(Kundendaten!I1938)="GER"),"",IFERROR(UPPER(VLOOKUP(UPPER(Kundendaten!I1938),Laendercodes!$A:$B,2,FALSE())),UPPER(Kundendaten!I1938)))))</f>
        <v/>
      </c>
      <c r="J1937" s="59" t="str">
        <f>IF(Kundendaten!C1938="","",Einstellungen!$C$9-Kundendaten!J1938)</f>
        <v/>
      </c>
      <c r="K1937" s="37" t="str">
        <f>IF(Kundendaten!C1938="","",IF(J1937&lt;0,-1,IF(J1937&gt;Einstellungen!$C$11,0,IF(J1937&lt;=Einstellungen!$D$15,5,IF(J1937&lt;=Einstellungen!$D$16,4,IF(J1937&lt;=Einstellungen!$D$17,3,IF(J1937&lt;=Einstellungen!$D$18,2,1)))))))</f>
        <v/>
      </c>
      <c r="L1937" s="37" t="str">
        <f>IF(Kundendaten!C1938="","",IF(J1937&lt;0,-1,IF(J1937&gt;Einstellungen!$C$11,0,IF(Kundendaten!K1938&gt;=Einstellungen!$C$24,5,IF(Kundendaten!K1938&gt;=Einstellungen!$C$25,4,IF(Kundendaten!K1938&gt;=Einstellungen!$C$26,3,IF(Kundendaten!K1938&gt;=Einstellungen!$C$27,2,1)))))))</f>
        <v/>
      </c>
      <c r="M1937" s="37" t="str">
        <f>IF(Kundendaten!C1938="","",IF(J1937&lt;0,-1,IF(J1937&gt;Einstellungen!$C$11,0,IF(Kundendaten!L1938&gt;=Einstellungen!$C$32,5,IF(Kundendaten!L1938&gt;=Einstellungen!$C$33,4,IF(Kundendaten!L1938&gt;=Einstellungen!$C$34,3,IF(Kundendaten!L1938&gt;=Einstellungen!$C$35,2,1)))))))</f>
        <v/>
      </c>
      <c r="N1937" s="37" t="str">
        <f>IF(Kundendaten!C1938="","",IF(K1937=-1,"",IF(K1937=0,0,IF(SUM(Einstellungen!$G$15,Einstellungen!$G$24,Einstellungen!$G$32)&lt;&gt;100,"—",ROUND((K1937*Einstellungen!$G$15+L1937*Einstellungen!$G$24+M1937*Einstellungen!$G$32)/100,1)))))</f>
        <v/>
      </c>
      <c r="O1937" s="37" t="str">
        <f>IF(Kundendaten!C1938="","",IF(K1937=-1,"⚠ Datenfehler",IF(K1937=0,"Inaktiv",IF(SUM(Einstellungen!$G$15,Einstellungen!$G$24,Einstellungen!$G$32)&lt;&gt;100,"—",IF(N1937&gt;=4,"Champion",IF(N1937&gt;=3,"Entwicklung",IF(N1937&gt;=2,"Gefährdet","Abwanderung")))))))</f>
        <v/>
      </c>
    </row>
    <row r="1938" spans="2:15" ht="14.25" customHeight="1" x14ac:dyDescent="0.35">
      <c r="B1938" s="37" t="str">
        <f>IF(Kundendaten!C1939="","",Kundendaten!B1939)</f>
        <v/>
      </c>
      <c r="C1938" s="38" t="str">
        <f>IF(Kundendaten!C1939="","",IF(Kundendaten!C1939="","",Kundendaten!C1939))</f>
        <v/>
      </c>
      <c r="D1938" s="38" t="str">
        <f>IF(Kundendaten!C1939="","",IF(Kundendaten!D1939="","",Kundendaten!D1939))</f>
        <v/>
      </c>
      <c r="E1938" s="38" t="str">
        <f>IF(Kundendaten!C1939="","",IF(Kundendaten!E1939="","",Kundendaten!E1939))</f>
        <v/>
      </c>
      <c r="F1938" s="38" t="str">
        <f>IF(Kundendaten!C1939="","",IF(Kundendaten!F1939="","",Kundendaten!F1939))</f>
        <v/>
      </c>
      <c r="G1938" s="37" t="str">
        <f>IF(Kundendaten!C1939="","",IF(Kundendaten!G1939="","",Kundendaten!G1939))</f>
        <v/>
      </c>
      <c r="H1938" s="38" t="str">
        <f>IF(Kundendaten!C1939="","",IF(Kundendaten!H1939="","",Kundendaten!H1939))</f>
        <v/>
      </c>
      <c r="I1938" s="37" t="str">
        <f>IF(Kundendaten!C1939="","",IF(Kundendaten!I1939="","",IF(OR(UPPER(Kundendaten!I1939)="D",UPPER(Kundendaten!I1939)="DE",UPPER(Kundendaten!I1939)="DEU",UPPER(Kundendaten!I1939)="DEUTSCHLAND",UPPER(Kundendaten!I1939)="GERMANY",UPPER(Kundendaten!I1939)="GER"),"",IFERROR(UPPER(VLOOKUP(UPPER(Kundendaten!I1939),Laendercodes!$A:$B,2,FALSE())),UPPER(Kundendaten!I1939)))))</f>
        <v/>
      </c>
      <c r="J1938" s="59" t="str">
        <f>IF(Kundendaten!C1939="","",Einstellungen!$C$9-Kundendaten!J1939)</f>
        <v/>
      </c>
      <c r="K1938" s="37" t="str">
        <f>IF(Kundendaten!C1939="","",IF(J1938&lt;0,-1,IF(J1938&gt;Einstellungen!$C$11,0,IF(J1938&lt;=Einstellungen!$D$15,5,IF(J1938&lt;=Einstellungen!$D$16,4,IF(J1938&lt;=Einstellungen!$D$17,3,IF(J1938&lt;=Einstellungen!$D$18,2,1)))))))</f>
        <v/>
      </c>
      <c r="L1938" s="37" t="str">
        <f>IF(Kundendaten!C1939="","",IF(J1938&lt;0,-1,IF(J1938&gt;Einstellungen!$C$11,0,IF(Kundendaten!K1939&gt;=Einstellungen!$C$24,5,IF(Kundendaten!K1939&gt;=Einstellungen!$C$25,4,IF(Kundendaten!K1939&gt;=Einstellungen!$C$26,3,IF(Kundendaten!K1939&gt;=Einstellungen!$C$27,2,1)))))))</f>
        <v/>
      </c>
      <c r="M1938" s="37" t="str">
        <f>IF(Kundendaten!C1939="","",IF(J1938&lt;0,-1,IF(J1938&gt;Einstellungen!$C$11,0,IF(Kundendaten!L1939&gt;=Einstellungen!$C$32,5,IF(Kundendaten!L1939&gt;=Einstellungen!$C$33,4,IF(Kundendaten!L1939&gt;=Einstellungen!$C$34,3,IF(Kundendaten!L1939&gt;=Einstellungen!$C$35,2,1)))))))</f>
        <v/>
      </c>
      <c r="N1938" s="37" t="str">
        <f>IF(Kundendaten!C1939="","",IF(K1938=-1,"",IF(K1938=0,0,IF(SUM(Einstellungen!$G$15,Einstellungen!$G$24,Einstellungen!$G$32)&lt;&gt;100,"—",ROUND((K1938*Einstellungen!$G$15+L1938*Einstellungen!$G$24+M1938*Einstellungen!$G$32)/100,1)))))</f>
        <v/>
      </c>
      <c r="O1938" s="37" t="str">
        <f>IF(Kundendaten!C1939="","",IF(K1938=-1,"⚠ Datenfehler",IF(K1938=0,"Inaktiv",IF(SUM(Einstellungen!$G$15,Einstellungen!$G$24,Einstellungen!$G$32)&lt;&gt;100,"—",IF(N1938&gt;=4,"Champion",IF(N1938&gt;=3,"Entwicklung",IF(N1938&gt;=2,"Gefährdet","Abwanderung")))))))</f>
        <v/>
      </c>
    </row>
    <row r="1939" spans="2:15" ht="14.25" customHeight="1" x14ac:dyDescent="0.35">
      <c r="B1939" s="37" t="str">
        <f>IF(Kundendaten!C1940="","",Kundendaten!B1940)</f>
        <v/>
      </c>
      <c r="C1939" s="38" t="str">
        <f>IF(Kundendaten!C1940="","",IF(Kundendaten!C1940="","",Kundendaten!C1940))</f>
        <v/>
      </c>
      <c r="D1939" s="38" t="str">
        <f>IF(Kundendaten!C1940="","",IF(Kundendaten!D1940="","",Kundendaten!D1940))</f>
        <v/>
      </c>
      <c r="E1939" s="38" t="str">
        <f>IF(Kundendaten!C1940="","",IF(Kundendaten!E1940="","",Kundendaten!E1940))</f>
        <v/>
      </c>
      <c r="F1939" s="38" t="str">
        <f>IF(Kundendaten!C1940="","",IF(Kundendaten!F1940="","",Kundendaten!F1940))</f>
        <v/>
      </c>
      <c r="G1939" s="37" t="str">
        <f>IF(Kundendaten!C1940="","",IF(Kundendaten!G1940="","",Kundendaten!G1940))</f>
        <v/>
      </c>
      <c r="H1939" s="38" t="str">
        <f>IF(Kundendaten!C1940="","",IF(Kundendaten!H1940="","",Kundendaten!H1940))</f>
        <v/>
      </c>
      <c r="I1939" s="37" t="str">
        <f>IF(Kundendaten!C1940="","",IF(Kundendaten!I1940="","",IF(OR(UPPER(Kundendaten!I1940)="D",UPPER(Kundendaten!I1940)="DE",UPPER(Kundendaten!I1940)="DEU",UPPER(Kundendaten!I1940)="DEUTSCHLAND",UPPER(Kundendaten!I1940)="GERMANY",UPPER(Kundendaten!I1940)="GER"),"",IFERROR(UPPER(VLOOKUP(UPPER(Kundendaten!I1940),Laendercodes!$A:$B,2,FALSE())),UPPER(Kundendaten!I1940)))))</f>
        <v/>
      </c>
      <c r="J1939" s="59" t="str">
        <f>IF(Kundendaten!C1940="","",Einstellungen!$C$9-Kundendaten!J1940)</f>
        <v/>
      </c>
      <c r="K1939" s="37" t="str">
        <f>IF(Kundendaten!C1940="","",IF(J1939&lt;0,-1,IF(J1939&gt;Einstellungen!$C$11,0,IF(J1939&lt;=Einstellungen!$D$15,5,IF(J1939&lt;=Einstellungen!$D$16,4,IF(J1939&lt;=Einstellungen!$D$17,3,IF(J1939&lt;=Einstellungen!$D$18,2,1)))))))</f>
        <v/>
      </c>
      <c r="L1939" s="37" t="str">
        <f>IF(Kundendaten!C1940="","",IF(J1939&lt;0,-1,IF(J1939&gt;Einstellungen!$C$11,0,IF(Kundendaten!K1940&gt;=Einstellungen!$C$24,5,IF(Kundendaten!K1940&gt;=Einstellungen!$C$25,4,IF(Kundendaten!K1940&gt;=Einstellungen!$C$26,3,IF(Kundendaten!K1940&gt;=Einstellungen!$C$27,2,1)))))))</f>
        <v/>
      </c>
      <c r="M1939" s="37" t="str">
        <f>IF(Kundendaten!C1940="","",IF(J1939&lt;0,-1,IF(J1939&gt;Einstellungen!$C$11,0,IF(Kundendaten!L1940&gt;=Einstellungen!$C$32,5,IF(Kundendaten!L1940&gt;=Einstellungen!$C$33,4,IF(Kundendaten!L1940&gt;=Einstellungen!$C$34,3,IF(Kundendaten!L1940&gt;=Einstellungen!$C$35,2,1)))))))</f>
        <v/>
      </c>
      <c r="N1939" s="37" t="str">
        <f>IF(Kundendaten!C1940="","",IF(K1939=-1,"",IF(K1939=0,0,IF(SUM(Einstellungen!$G$15,Einstellungen!$G$24,Einstellungen!$G$32)&lt;&gt;100,"—",ROUND((K1939*Einstellungen!$G$15+L1939*Einstellungen!$G$24+M1939*Einstellungen!$G$32)/100,1)))))</f>
        <v/>
      </c>
      <c r="O1939" s="37" t="str">
        <f>IF(Kundendaten!C1940="","",IF(K1939=-1,"⚠ Datenfehler",IF(K1939=0,"Inaktiv",IF(SUM(Einstellungen!$G$15,Einstellungen!$G$24,Einstellungen!$G$32)&lt;&gt;100,"—",IF(N1939&gt;=4,"Champion",IF(N1939&gt;=3,"Entwicklung",IF(N1939&gt;=2,"Gefährdet","Abwanderung")))))))</f>
        <v/>
      </c>
    </row>
    <row r="1940" spans="2:15" ht="14.25" customHeight="1" x14ac:dyDescent="0.35">
      <c r="B1940" s="37" t="str">
        <f>IF(Kundendaten!C1941="","",Kundendaten!B1941)</f>
        <v/>
      </c>
      <c r="C1940" s="38" t="str">
        <f>IF(Kundendaten!C1941="","",IF(Kundendaten!C1941="","",Kundendaten!C1941))</f>
        <v/>
      </c>
      <c r="D1940" s="38" t="str">
        <f>IF(Kundendaten!C1941="","",IF(Kundendaten!D1941="","",Kundendaten!D1941))</f>
        <v/>
      </c>
      <c r="E1940" s="38" t="str">
        <f>IF(Kundendaten!C1941="","",IF(Kundendaten!E1941="","",Kundendaten!E1941))</f>
        <v/>
      </c>
      <c r="F1940" s="38" t="str">
        <f>IF(Kundendaten!C1941="","",IF(Kundendaten!F1941="","",Kundendaten!F1941))</f>
        <v/>
      </c>
      <c r="G1940" s="37" t="str">
        <f>IF(Kundendaten!C1941="","",IF(Kundendaten!G1941="","",Kundendaten!G1941))</f>
        <v/>
      </c>
      <c r="H1940" s="38" t="str">
        <f>IF(Kundendaten!C1941="","",IF(Kundendaten!H1941="","",Kundendaten!H1941))</f>
        <v/>
      </c>
      <c r="I1940" s="37" t="str">
        <f>IF(Kundendaten!C1941="","",IF(Kundendaten!I1941="","",IF(OR(UPPER(Kundendaten!I1941)="D",UPPER(Kundendaten!I1941)="DE",UPPER(Kundendaten!I1941)="DEU",UPPER(Kundendaten!I1941)="DEUTSCHLAND",UPPER(Kundendaten!I1941)="GERMANY",UPPER(Kundendaten!I1941)="GER"),"",IFERROR(UPPER(VLOOKUP(UPPER(Kundendaten!I1941),Laendercodes!$A:$B,2,FALSE())),UPPER(Kundendaten!I1941)))))</f>
        <v/>
      </c>
      <c r="J1940" s="59" t="str">
        <f>IF(Kundendaten!C1941="","",Einstellungen!$C$9-Kundendaten!J1941)</f>
        <v/>
      </c>
      <c r="K1940" s="37" t="str">
        <f>IF(Kundendaten!C1941="","",IF(J1940&lt;0,-1,IF(J1940&gt;Einstellungen!$C$11,0,IF(J1940&lt;=Einstellungen!$D$15,5,IF(J1940&lt;=Einstellungen!$D$16,4,IF(J1940&lt;=Einstellungen!$D$17,3,IF(J1940&lt;=Einstellungen!$D$18,2,1)))))))</f>
        <v/>
      </c>
      <c r="L1940" s="37" t="str">
        <f>IF(Kundendaten!C1941="","",IF(J1940&lt;0,-1,IF(J1940&gt;Einstellungen!$C$11,0,IF(Kundendaten!K1941&gt;=Einstellungen!$C$24,5,IF(Kundendaten!K1941&gt;=Einstellungen!$C$25,4,IF(Kundendaten!K1941&gt;=Einstellungen!$C$26,3,IF(Kundendaten!K1941&gt;=Einstellungen!$C$27,2,1)))))))</f>
        <v/>
      </c>
      <c r="M1940" s="37" t="str">
        <f>IF(Kundendaten!C1941="","",IF(J1940&lt;0,-1,IF(J1940&gt;Einstellungen!$C$11,0,IF(Kundendaten!L1941&gt;=Einstellungen!$C$32,5,IF(Kundendaten!L1941&gt;=Einstellungen!$C$33,4,IF(Kundendaten!L1941&gt;=Einstellungen!$C$34,3,IF(Kundendaten!L1941&gt;=Einstellungen!$C$35,2,1)))))))</f>
        <v/>
      </c>
      <c r="N1940" s="37" t="str">
        <f>IF(Kundendaten!C1941="","",IF(K1940=-1,"",IF(K1940=0,0,IF(SUM(Einstellungen!$G$15,Einstellungen!$G$24,Einstellungen!$G$32)&lt;&gt;100,"—",ROUND((K1940*Einstellungen!$G$15+L1940*Einstellungen!$G$24+M1940*Einstellungen!$G$32)/100,1)))))</f>
        <v/>
      </c>
      <c r="O1940" s="37" t="str">
        <f>IF(Kundendaten!C1941="","",IF(K1940=-1,"⚠ Datenfehler",IF(K1940=0,"Inaktiv",IF(SUM(Einstellungen!$G$15,Einstellungen!$G$24,Einstellungen!$G$32)&lt;&gt;100,"—",IF(N1940&gt;=4,"Champion",IF(N1940&gt;=3,"Entwicklung",IF(N1940&gt;=2,"Gefährdet","Abwanderung")))))))</f>
        <v/>
      </c>
    </row>
    <row r="1941" spans="2:15" ht="14.25" customHeight="1" x14ac:dyDescent="0.35">
      <c r="B1941" s="37" t="str">
        <f>IF(Kundendaten!C1942="","",Kundendaten!B1942)</f>
        <v/>
      </c>
      <c r="C1941" s="38" t="str">
        <f>IF(Kundendaten!C1942="","",IF(Kundendaten!C1942="","",Kundendaten!C1942))</f>
        <v/>
      </c>
      <c r="D1941" s="38" t="str">
        <f>IF(Kundendaten!C1942="","",IF(Kundendaten!D1942="","",Kundendaten!D1942))</f>
        <v/>
      </c>
      <c r="E1941" s="38" t="str">
        <f>IF(Kundendaten!C1942="","",IF(Kundendaten!E1942="","",Kundendaten!E1942))</f>
        <v/>
      </c>
      <c r="F1941" s="38" t="str">
        <f>IF(Kundendaten!C1942="","",IF(Kundendaten!F1942="","",Kundendaten!F1942))</f>
        <v/>
      </c>
      <c r="G1941" s="37" t="str">
        <f>IF(Kundendaten!C1942="","",IF(Kundendaten!G1942="","",Kundendaten!G1942))</f>
        <v/>
      </c>
      <c r="H1941" s="38" t="str">
        <f>IF(Kundendaten!C1942="","",IF(Kundendaten!H1942="","",Kundendaten!H1942))</f>
        <v/>
      </c>
      <c r="I1941" s="37" t="str">
        <f>IF(Kundendaten!C1942="","",IF(Kundendaten!I1942="","",IF(OR(UPPER(Kundendaten!I1942)="D",UPPER(Kundendaten!I1942)="DE",UPPER(Kundendaten!I1942)="DEU",UPPER(Kundendaten!I1942)="DEUTSCHLAND",UPPER(Kundendaten!I1942)="GERMANY",UPPER(Kundendaten!I1942)="GER"),"",IFERROR(UPPER(VLOOKUP(UPPER(Kundendaten!I1942),Laendercodes!$A:$B,2,FALSE())),UPPER(Kundendaten!I1942)))))</f>
        <v/>
      </c>
      <c r="J1941" s="59" t="str">
        <f>IF(Kundendaten!C1942="","",Einstellungen!$C$9-Kundendaten!J1942)</f>
        <v/>
      </c>
      <c r="K1941" s="37" t="str">
        <f>IF(Kundendaten!C1942="","",IF(J1941&lt;0,-1,IF(J1941&gt;Einstellungen!$C$11,0,IF(J1941&lt;=Einstellungen!$D$15,5,IF(J1941&lt;=Einstellungen!$D$16,4,IF(J1941&lt;=Einstellungen!$D$17,3,IF(J1941&lt;=Einstellungen!$D$18,2,1)))))))</f>
        <v/>
      </c>
      <c r="L1941" s="37" t="str">
        <f>IF(Kundendaten!C1942="","",IF(J1941&lt;0,-1,IF(J1941&gt;Einstellungen!$C$11,0,IF(Kundendaten!K1942&gt;=Einstellungen!$C$24,5,IF(Kundendaten!K1942&gt;=Einstellungen!$C$25,4,IF(Kundendaten!K1942&gt;=Einstellungen!$C$26,3,IF(Kundendaten!K1942&gt;=Einstellungen!$C$27,2,1)))))))</f>
        <v/>
      </c>
      <c r="M1941" s="37" t="str">
        <f>IF(Kundendaten!C1942="","",IF(J1941&lt;0,-1,IF(J1941&gt;Einstellungen!$C$11,0,IF(Kundendaten!L1942&gt;=Einstellungen!$C$32,5,IF(Kundendaten!L1942&gt;=Einstellungen!$C$33,4,IF(Kundendaten!L1942&gt;=Einstellungen!$C$34,3,IF(Kundendaten!L1942&gt;=Einstellungen!$C$35,2,1)))))))</f>
        <v/>
      </c>
      <c r="N1941" s="37" t="str">
        <f>IF(Kundendaten!C1942="","",IF(K1941=-1,"",IF(K1941=0,0,IF(SUM(Einstellungen!$G$15,Einstellungen!$G$24,Einstellungen!$G$32)&lt;&gt;100,"—",ROUND((K1941*Einstellungen!$G$15+L1941*Einstellungen!$G$24+M1941*Einstellungen!$G$32)/100,1)))))</f>
        <v/>
      </c>
      <c r="O1941" s="37" t="str">
        <f>IF(Kundendaten!C1942="","",IF(K1941=-1,"⚠ Datenfehler",IF(K1941=0,"Inaktiv",IF(SUM(Einstellungen!$G$15,Einstellungen!$G$24,Einstellungen!$G$32)&lt;&gt;100,"—",IF(N1941&gt;=4,"Champion",IF(N1941&gt;=3,"Entwicklung",IF(N1941&gt;=2,"Gefährdet","Abwanderung")))))))</f>
        <v/>
      </c>
    </row>
    <row r="1942" spans="2:15" ht="14.25" customHeight="1" x14ac:dyDescent="0.35">
      <c r="B1942" s="37" t="str">
        <f>IF(Kundendaten!C1943="","",Kundendaten!B1943)</f>
        <v/>
      </c>
      <c r="C1942" s="38" t="str">
        <f>IF(Kundendaten!C1943="","",IF(Kundendaten!C1943="","",Kundendaten!C1943))</f>
        <v/>
      </c>
      <c r="D1942" s="38" t="str">
        <f>IF(Kundendaten!C1943="","",IF(Kundendaten!D1943="","",Kundendaten!D1943))</f>
        <v/>
      </c>
      <c r="E1942" s="38" t="str">
        <f>IF(Kundendaten!C1943="","",IF(Kundendaten!E1943="","",Kundendaten!E1943))</f>
        <v/>
      </c>
      <c r="F1942" s="38" t="str">
        <f>IF(Kundendaten!C1943="","",IF(Kundendaten!F1943="","",Kundendaten!F1943))</f>
        <v/>
      </c>
      <c r="G1942" s="37" t="str">
        <f>IF(Kundendaten!C1943="","",IF(Kundendaten!G1943="","",Kundendaten!G1943))</f>
        <v/>
      </c>
      <c r="H1942" s="38" t="str">
        <f>IF(Kundendaten!C1943="","",IF(Kundendaten!H1943="","",Kundendaten!H1943))</f>
        <v/>
      </c>
      <c r="I1942" s="37" t="str">
        <f>IF(Kundendaten!C1943="","",IF(Kundendaten!I1943="","",IF(OR(UPPER(Kundendaten!I1943)="D",UPPER(Kundendaten!I1943)="DE",UPPER(Kundendaten!I1943)="DEU",UPPER(Kundendaten!I1943)="DEUTSCHLAND",UPPER(Kundendaten!I1943)="GERMANY",UPPER(Kundendaten!I1943)="GER"),"",IFERROR(UPPER(VLOOKUP(UPPER(Kundendaten!I1943),Laendercodes!$A:$B,2,FALSE())),UPPER(Kundendaten!I1943)))))</f>
        <v/>
      </c>
      <c r="J1942" s="59" t="str">
        <f>IF(Kundendaten!C1943="","",Einstellungen!$C$9-Kundendaten!J1943)</f>
        <v/>
      </c>
      <c r="K1942" s="37" t="str">
        <f>IF(Kundendaten!C1943="","",IF(J1942&lt;0,-1,IF(J1942&gt;Einstellungen!$C$11,0,IF(J1942&lt;=Einstellungen!$D$15,5,IF(J1942&lt;=Einstellungen!$D$16,4,IF(J1942&lt;=Einstellungen!$D$17,3,IF(J1942&lt;=Einstellungen!$D$18,2,1)))))))</f>
        <v/>
      </c>
      <c r="L1942" s="37" t="str">
        <f>IF(Kundendaten!C1943="","",IF(J1942&lt;0,-1,IF(J1942&gt;Einstellungen!$C$11,0,IF(Kundendaten!K1943&gt;=Einstellungen!$C$24,5,IF(Kundendaten!K1943&gt;=Einstellungen!$C$25,4,IF(Kundendaten!K1943&gt;=Einstellungen!$C$26,3,IF(Kundendaten!K1943&gt;=Einstellungen!$C$27,2,1)))))))</f>
        <v/>
      </c>
      <c r="M1942" s="37" t="str">
        <f>IF(Kundendaten!C1943="","",IF(J1942&lt;0,-1,IF(J1942&gt;Einstellungen!$C$11,0,IF(Kundendaten!L1943&gt;=Einstellungen!$C$32,5,IF(Kundendaten!L1943&gt;=Einstellungen!$C$33,4,IF(Kundendaten!L1943&gt;=Einstellungen!$C$34,3,IF(Kundendaten!L1943&gt;=Einstellungen!$C$35,2,1)))))))</f>
        <v/>
      </c>
      <c r="N1942" s="37" t="str">
        <f>IF(Kundendaten!C1943="","",IF(K1942=-1,"",IF(K1942=0,0,IF(SUM(Einstellungen!$G$15,Einstellungen!$G$24,Einstellungen!$G$32)&lt;&gt;100,"—",ROUND((K1942*Einstellungen!$G$15+L1942*Einstellungen!$G$24+M1942*Einstellungen!$G$32)/100,1)))))</f>
        <v/>
      </c>
      <c r="O1942" s="37" t="str">
        <f>IF(Kundendaten!C1943="","",IF(K1942=-1,"⚠ Datenfehler",IF(K1942=0,"Inaktiv",IF(SUM(Einstellungen!$G$15,Einstellungen!$G$24,Einstellungen!$G$32)&lt;&gt;100,"—",IF(N1942&gt;=4,"Champion",IF(N1942&gt;=3,"Entwicklung",IF(N1942&gt;=2,"Gefährdet","Abwanderung")))))))</f>
        <v/>
      </c>
    </row>
    <row r="1943" spans="2:15" ht="14.25" customHeight="1" x14ac:dyDescent="0.35">
      <c r="B1943" s="37" t="str">
        <f>IF(Kundendaten!C1944="","",Kundendaten!B1944)</f>
        <v/>
      </c>
      <c r="C1943" s="38" t="str">
        <f>IF(Kundendaten!C1944="","",IF(Kundendaten!C1944="","",Kundendaten!C1944))</f>
        <v/>
      </c>
      <c r="D1943" s="38" t="str">
        <f>IF(Kundendaten!C1944="","",IF(Kundendaten!D1944="","",Kundendaten!D1944))</f>
        <v/>
      </c>
      <c r="E1943" s="38" t="str">
        <f>IF(Kundendaten!C1944="","",IF(Kundendaten!E1944="","",Kundendaten!E1944))</f>
        <v/>
      </c>
      <c r="F1943" s="38" t="str">
        <f>IF(Kundendaten!C1944="","",IF(Kundendaten!F1944="","",Kundendaten!F1944))</f>
        <v/>
      </c>
      <c r="G1943" s="37" t="str">
        <f>IF(Kundendaten!C1944="","",IF(Kundendaten!G1944="","",Kundendaten!G1944))</f>
        <v/>
      </c>
      <c r="H1943" s="38" t="str">
        <f>IF(Kundendaten!C1944="","",IF(Kundendaten!H1944="","",Kundendaten!H1944))</f>
        <v/>
      </c>
      <c r="I1943" s="37" t="str">
        <f>IF(Kundendaten!C1944="","",IF(Kundendaten!I1944="","",IF(OR(UPPER(Kundendaten!I1944)="D",UPPER(Kundendaten!I1944)="DE",UPPER(Kundendaten!I1944)="DEU",UPPER(Kundendaten!I1944)="DEUTSCHLAND",UPPER(Kundendaten!I1944)="GERMANY",UPPER(Kundendaten!I1944)="GER"),"",IFERROR(UPPER(VLOOKUP(UPPER(Kundendaten!I1944),Laendercodes!$A:$B,2,FALSE())),UPPER(Kundendaten!I1944)))))</f>
        <v/>
      </c>
      <c r="J1943" s="59" t="str">
        <f>IF(Kundendaten!C1944="","",Einstellungen!$C$9-Kundendaten!J1944)</f>
        <v/>
      </c>
      <c r="K1943" s="37" t="str">
        <f>IF(Kundendaten!C1944="","",IF(J1943&lt;0,-1,IF(J1943&gt;Einstellungen!$C$11,0,IF(J1943&lt;=Einstellungen!$D$15,5,IF(J1943&lt;=Einstellungen!$D$16,4,IF(J1943&lt;=Einstellungen!$D$17,3,IF(J1943&lt;=Einstellungen!$D$18,2,1)))))))</f>
        <v/>
      </c>
      <c r="L1943" s="37" t="str">
        <f>IF(Kundendaten!C1944="","",IF(J1943&lt;0,-1,IF(J1943&gt;Einstellungen!$C$11,0,IF(Kundendaten!K1944&gt;=Einstellungen!$C$24,5,IF(Kundendaten!K1944&gt;=Einstellungen!$C$25,4,IF(Kundendaten!K1944&gt;=Einstellungen!$C$26,3,IF(Kundendaten!K1944&gt;=Einstellungen!$C$27,2,1)))))))</f>
        <v/>
      </c>
      <c r="M1943" s="37" t="str">
        <f>IF(Kundendaten!C1944="","",IF(J1943&lt;0,-1,IF(J1943&gt;Einstellungen!$C$11,0,IF(Kundendaten!L1944&gt;=Einstellungen!$C$32,5,IF(Kundendaten!L1944&gt;=Einstellungen!$C$33,4,IF(Kundendaten!L1944&gt;=Einstellungen!$C$34,3,IF(Kundendaten!L1944&gt;=Einstellungen!$C$35,2,1)))))))</f>
        <v/>
      </c>
      <c r="N1943" s="37" t="str">
        <f>IF(Kundendaten!C1944="","",IF(K1943=-1,"",IF(K1943=0,0,IF(SUM(Einstellungen!$G$15,Einstellungen!$G$24,Einstellungen!$G$32)&lt;&gt;100,"—",ROUND((K1943*Einstellungen!$G$15+L1943*Einstellungen!$G$24+M1943*Einstellungen!$G$32)/100,1)))))</f>
        <v/>
      </c>
      <c r="O1943" s="37" t="str">
        <f>IF(Kundendaten!C1944="","",IF(K1943=-1,"⚠ Datenfehler",IF(K1943=0,"Inaktiv",IF(SUM(Einstellungen!$G$15,Einstellungen!$G$24,Einstellungen!$G$32)&lt;&gt;100,"—",IF(N1943&gt;=4,"Champion",IF(N1943&gt;=3,"Entwicklung",IF(N1943&gt;=2,"Gefährdet","Abwanderung")))))))</f>
        <v/>
      </c>
    </row>
    <row r="1944" spans="2:15" ht="14.25" customHeight="1" x14ac:dyDescent="0.35">
      <c r="B1944" s="37" t="str">
        <f>IF(Kundendaten!C1945="","",Kundendaten!B1945)</f>
        <v/>
      </c>
      <c r="C1944" s="38" t="str">
        <f>IF(Kundendaten!C1945="","",IF(Kundendaten!C1945="","",Kundendaten!C1945))</f>
        <v/>
      </c>
      <c r="D1944" s="38" t="str">
        <f>IF(Kundendaten!C1945="","",IF(Kundendaten!D1945="","",Kundendaten!D1945))</f>
        <v/>
      </c>
      <c r="E1944" s="38" t="str">
        <f>IF(Kundendaten!C1945="","",IF(Kundendaten!E1945="","",Kundendaten!E1945))</f>
        <v/>
      </c>
      <c r="F1944" s="38" t="str">
        <f>IF(Kundendaten!C1945="","",IF(Kundendaten!F1945="","",Kundendaten!F1945))</f>
        <v/>
      </c>
      <c r="G1944" s="37" t="str">
        <f>IF(Kundendaten!C1945="","",IF(Kundendaten!G1945="","",Kundendaten!G1945))</f>
        <v/>
      </c>
      <c r="H1944" s="38" t="str">
        <f>IF(Kundendaten!C1945="","",IF(Kundendaten!H1945="","",Kundendaten!H1945))</f>
        <v/>
      </c>
      <c r="I1944" s="37" t="str">
        <f>IF(Kundendaten!C1945="","",IF(Kundendaten!I1945="","",IF(OR(UPPER(Kundendaten!I1945)="D",UPPER(Kundendaten!I1945)="DE",UPPER(Kundendaten!I1945)="DEU",UPPER(Kundendaten!I1945)="DEUTSCHLAND",UPPER(Kundendaten!I1945)="GERMANY",UPPER(Kundendaten!I1945)="GER"),"",IFERROR(UPPER(VLOOKUP(UPPER(Kundendaten!I1945),Laendercodes!$A:$B,2,FALSE())),UPPER(Kundendaten!I1945)))))</f>
        <v/>
      </c>
      <c r="J1944" s="59" t="str">
        <f>IF(Kundendaten!C1945="","",Einstellungen!$C$9-Kundendaten!J1945)</f>
        <v/>
      </c>
      <c r="K1944" s="37" t="str">
        <f>IF(Kundendaten!C1945="","",IF(J1944&lt;0,-1,IF(J1944&gt;Einstellungen!$C$11,0,IF(J1944&lt;=Einstellungen!$D$15,5,IF(J1944&lt;=Einstellungen!$D$16,4,IF(J1944&lt;=Einstellungen!$D$17,3,IF(J1944&lt;=Einstellungen!$D$18,2,1)))))))</f>
        <v/>
      </c>
      <c r="L1944" s="37" t="str">
        <f>IF(Kundendaten!C1945="","",IF(J1944&lt;0,-1,IF(J1944&gt;Einstellungen!$C$11,0,IF(Kundendaten!K1945&gt;=Einstellungen!$C$24,5,IF(Kundendaten!K1945&gt;=Einstellungen!$C$25,4,IF(Kundendaten!K1945&gt;=Einstellungen!$C$26,3,IF(Kundendaten!K1945&gt;=Einstellungen!$C$27,2,1)))))))</f>
        <v/>
      </c>
      <c r="M1944" s="37" t="str">
        <f>IF(Kundendaten!C1945="","",IF(J1944&lt;0,-1,IF(J1944&gt;Einstellungen!$C$11,0,IF(Kundendaten!L1945&gt;=Einstellungen!$C$32,5,IF(Kundendaten!L1945&gt;=Einstellungen!$C$33,4,IF(Kundendaten!L1945&gt;=Einstellungen!$C$34,3,IF(Kundendaten!L1945&gt;=Einstellungen!$C$35,2,1)))))))</f>
        <v/>
      </c>
      <c r="N1944" s="37" t="str">
        <f>IF(Kundendaten!C1945="","",IF(K1944=-1,"",IF(K1944=0,0,IF(SUM(Einstellungen!$G$15,Einstellungen!$G$24,Einstellungen!$G$32)&lt;&gt;100,"—",ROUND((K1944*Einstellungen!$G$15+L1944*Einstellungen!$G$24+M1944*Einstellungen!$G$32)/100,1)))))</f>
        <v/>
      </c>
      <c r="O1944" s="37" t="str">
        <f>IF(Kundendaten!C1945="","",IF(K1944=-1,"⚠ Datenfehler",IF(K1944=0,"Inaktiv",IF(SUM(Einstellungen!$G$15,Einstellungen!$G$24,Einstellungen!$G$32)&lt;&gt;100,"—",IF(N1944&gt;=4,"Champion",IF(N1944&gt;=3,"Entwicklung",IF(N1944&gt;=2,"Gefährdet","Abwanderung")))))))</f>
        <v/>
      </c>
    </row>
    <row r="1945" spans="2:15" ht="14.25" customHeight="1" x14ac:dyDescent="0.35">
      <c r="B1945" s="37" t="str">
        <f>IF(Kundendaten!C1946="","",Kundendaten!B1946)</f>
        <v/>
      </c>
      <c r="C1945" s="38" t="str">
        <f>IF(Kundendaten!C1946="","",IF(Kundendaten!C1946="","",Kundendaten!C1946))</f>
        <v/>
      </c>
      <c r="D1945" s="38" t="str">
        <f>IF(Kundendaten!C1946="","",IF(Kundendaten!D1946="","",Kundendaten!D1946))</f>
        <v/>
      </c>
      <c r="E1945" s="38" t="str">
        <f>IF(Kundendaten!C1946="","",IF(Kundendaten!E1946="","",Kundendaten!E1946))</f>
        <v/>
      </c>
      <c r="F1945" s="38" t="str">
        <f>IF(Kundendaten!C1946="","",IF(Kundendaten!F1946="","",Kundendaten!F1946))</f>
        <v/>
      </c>
      <c r="G1945" s="37" t="str">
        <f>IF(Kundendaten!C1946="","",IF(Kundendaten!G1946="","",Kundendaten!G1946))</f>
        <v/>
      </c>
      <c r="H1945" s="38" t="str">
        <f>IF(Kundendaten!C1946="","",IF(Kundendaten!H1946="","",Kundendaten!H1946))</f>
        <v/>
      </c>
      <c r="I1945" s="37" t="str">
        <f>IF(Kundendaten!C1946="","",IF(Kundendaten!I1946="","",IF(OR(UPPER(Kundendaten!I1946)="D",UPPER(Kundendaten!I1946)="DE",UPPER(Kundendaten!I1946)="DEU",UPPER(Kundendaten!I1946)="DEUTSCHLAND",UPPER(Kundendaten!I1946)="GERMANY",UPPER(Kundendaten!I1946)="GER"),"",IFERROR(UPPER(VLOOKUP(UPPER(Kundendaten!I1946),Laendercodes!$A:$B,2,FALSE())),UPPER(Kundendaten!I1946)))))</f>
        <v/>
      </c>
      <c r="J1945" s="59" t="str">
        <f>IF(Kundendaten!C1946="","",Einstellungen!$C$9-Kundendaten!J1946)</f>
        <v/>
      </c>
      <c r="K1945" s="37" t="str">
        <f>IF(Kundendaten!C1946="","",IF(J1945&lt;0,-1,IF(J1945&gt;Einstellungen!$C$11,0,IF(J1945&lt;=Einstellungen!$D$15,5,IF(J1945&lt;=Einstellungen!$D$16,4,IF(J1945&lt;=Einstellungen!$D$17,3,IF(J1945&lt;=Einstellungen!$D$18,2,1)))))))</f>
        <v/>
      </c>
      <c r="L1945" s="37" t="str">
        <f>IF(Kundendaten!C1946="","",IF(J1945&lt;0,-1,IF(J1945&gt;Einstellungen!$C$11,0,IF(Kundendaten!K1946&gt;=Einstellungen!$C$24,5,IF(Kundendaten!K1946&gt;=Einstellungen!$C$25,4,IF(Kundendaten!K1946&gt;=Einstellungen!$C$26,3,IF(Kundendaten!K1946&gt;=Einstellungen!$C$27,2,1)))))))</f>
        <v/>
      </c>
      <c r="M1945" s="37" t="str">
        <f>IF(Kundendaten!C1946="","",IF(J1945&lt;0,-1,IF(J1945&gt;Einstellungen!$C$11,0,IF(Kundendaten!L1946&gt;=Einstellungen!$C$32,5,IF(Kundendaten!L1946&gt;=Einstellungen!$C$33,4,IF(Kundendaten!L1946&gt;=Einstellungen!$C$34,3,IF(Kundendaten!L1946&gt;=Einstellungen!$C$35,2,1)))))))</f>
        <v/>
      </c>
      <c r="N1945" s="37" t="str">
        <f>IF(Kundendaten!C1946="","",IF(K1945=-1,"",IF(K1945=0,0,IF(SUM(Einstellungen!$G$15,Einstellungen!$G$24,Einstellungen!$G$32)&lt;&gt;100,"—",ROUND((K1945*Einstellungen!$G$15+L1945*Einstellungen!$G$24+M1945*Einstellungen!$G$32)/100,1)))))</f>
        <v/>
      </c>
      <c r="O1945" s="37" t="str">
        <f>IF(Kundendaten!C1946="","",IF(K1945=-1,"⚠ Datenfehler",IF(K1945=0,"Inaktiv",IF(SUM(Einstellungen!$G$15,Einstellungen!$G$24,Einstellungen!$G$32)&lt;&gt;100,"—",IF(N1945&gt;=4,"Champion",IF(N1945&gt;=3,"Entwicklung",IF(N1945&gt;=2,"Gefährdet","Abwanderung")))))))</f>
        <v/>
      </c>
    </row>
    <row r="1946" spans="2:15" ht="14.25" customHeight="1" x14ac:dyDescent="0.35">
      <c r="B1946" s="37" t="str">
        <f>IF(Kundendaten!C1947="","",Kundendaten!B1947)</f>
        <v/>
      </c>
      <c r="C1946" s="38" t="str">
        <f>IF(Kundendaten!C1947="","",IF(Kundendaten!C1947="","",Kundendaten!C1947))</f>
        <v/>
      </c>
      <c r="D1946" s="38" t="str">
        <f>IF(Kundendaten!C1947="","",IF(Kundendaten!D1947="","",Kundendaten!D1947))</f>
        <v/>
      </c>
      <c r="E1946" s="38" t="str">
        <f>IF(Kundendaten!C1947="","",IF(Kundendaten!E1947="","",Kundendaten!E1947))</f>
        <v/>
      </c>
      <c r="F1946" s="38" t="str">
        <f>IF(Kundendaten!C1947="","",IF(Kundendaten!F1947="","",Kundendaten!F1947))</f>
        <v/>
      </c>
      <c r="G1946" s="37" t="str">
        <f>IF(Kundendaten!C1947="","",IF(Kundendaten!G1947="","",Kundendaten!G1947))</f>
        <v/>
      </c>
      <c r="H1946" s="38" t="str">
        <f>IF(Kundendaten!C1947="","",IF(Kundendaten!H1947="","",Kundendaten!H1947))</f>
        <v/>
      </c>
      <c r="I1946" s="37" t="str">
        <f>IF(Kundendaten!C1947="","",IF(Kundendaten!I1947="","",IF(OR(UPPER(Kundendaten!I1947)="D",UPPER(Kundendaten!I1947)="DE",UPPER(Kundendaten!I1947)="DEU",UPPER(Kundendaten!I1947)="DEUTSCHLAND",UPPER(Kundendaten!I1947)="GERMANY",UPPER(Kundendaten!I1947)="GER"),"",IFERROR(UPPER(VLOOKUP(UPPER(Kundendaten!I1947),Laendercodes!$A:$B,2,FALSE())),UPPER(Kundendaten!I1947)))))</f>
        <v/>
      </c>
      <c r="J1946" s="59" t="str">
        <f>IF(Kundendaten!C1947="","",Einstellungen!$C$9-Kundendaten!J1947)</f>
        <v/>
      </c>
      <c r="K1946" s="37" t="str">
        <f>IF(Kundendaten!C1947="","",IF(J1946&lt;0,-1,IF(J1946&gt;Einstellungen!$C$11,0,IF(J1946&lt;=Einstellungen!$D$15,5,IF(J1946&lt;=Einstellungen!$D$16,4,IF(J1946&lt;=Einstellungen!$D$17,3,IF(J1946&lt;=Einstellungen!$D$18,2,1)))))))</f>
        <v/>
      </c>
      <c r="L1946" s="37" t="str">
        <f>IF(Kundendaten!C1947="","",IF(J1946&lt;0,-1,IF(J1946&gt;Einstellungen!$C$11,0,IF(Kundendaten!K1947&gt;=Einstellungen!$C$24,5,IF(Kundendaten!K1947&gt;=Einstellungen!$C$25,4,IF(Kundendaten!K1947&gt;=Einstellungen!$C$26,3,IF(Kundendaten!K1947&gt;=Einstellungen!$C$27,2,1)))))))</f>
        <v/>
      </c>
      <c r="M1946" s="37" t="str">
        <f>IF(Kundendaten!C1947="","",IF(J1946&lt;0,-1,IF(J1946&gt;Einstellungen!$C$11,0,IF(Kundendaten!L1947&gt;=Einstellungen!$C$32,5,IF(Kundendaten!L1947&gt;=Einstellungen!$C$33,4,IF(Kundendaten!L1947&gt;=Einstellungen!$C$34,3,IF(Kundendaten!L1947&gt;=Einstellungen!$C$35,2,1)))))))</f>
        <v/>
      </c>
      <c r="N1946" s="37" t="str">
        <f>IF(Kundendaten!C1947="","",IF(K1946=-1,"",IF(K1946=0,0,IF(SUM(Einstellungen!$G$15,Einstellungen!$G$24,Einstellungen!$G$32)&lt;&gt;100,"—",ROUND((K1946*Einstellungen!$G$15+L1946*Einstellungen!$G$24+M1946*Einstellungen!$G$32)/100,1)))))</f>
        <v/>
      </c>
      <c r="O1946" s="37" t="str">
        <f>IF(Kundendaten!C1947="","",IF(K1946=-1,"⚠ Datenfehler",IF(K1946=0,"Inaktiv",IF(SUM(Einstellungen!$G$15,Einstellungen!$G$24,Einstellungen!$G$32)&lt;&gt;100,"—",IF(N1946&gt;=4,"Champion",IF(N1946&gt;=3,"Entwicklung",IF(N1946&gt;=2,"Gefährdet","Abwanderung")))))))</f>
        <v/>
      </c>
    </row>
    <row r="1947" spans="2:15" ht="14.25" customHeight="1" x14ac:dyDescent="0.35">
      <c r="B1947" s="37" t="str">
        <f>IF(Kundendaten!C1948="","",Kundendaten!B1948)</f>
        <v/>
      </c>
      <c r="C1947" s="38" t="str">
        <f>IF(Kundendaten!C1948="","",IF(Kundendaten!C1948="","",Kundendaten!C1948))</f>
        <v/>
      </c>
      <c r="D1947" s="38" t="str">
        <f>IF(Kundendaten!C1948="","",IF(Kundendaten!D1948="","",Kundendaten!D1948))</f>
        <v/>
      </c>
      <c r="E1947" s="38" t="str">
        <f>IF(Kundendaten!C1948="","",IF(Kundendaten!E1948="","",Kundendaten!E1948))</f>
        <v/>
      </c>
      <c r="F1947" s="38" t="str">
        <f>IF(Kundendaten!C1948="","",IF(Kundendaten!F1948="","",Kundendaten!F1948))</f>
        <v/>
      </c>
      <c r="G1947" s="37" t="str">
        <f>IF(Kundendaten!C1948="","",IF(Kundendaten!G1948="","",Kundendaten!G1948))</f>
        <v/>
      </c>
      <c r="H1947" s="38" t="str">
        <f>IF(Kundendaten!C1948="","",IF(Kundendaten!H1948="","",Kundendaten!H1948))</f>
        <v/>
      </c>
      <c r="I1947" s="37" t="str">
        <f>IF(Kundendaten!C1948="","",IF(Kundendaten!I1948="","",IF(OR(UPPER(Kundendaten!I1948)="D",UPPER(Kundendaten!I1948)="DE",UPPER(Kundendaten!I1948)="DEU",UPPER(Kundendaten!I1948)="DEUTSCHLAND",UPPER(Kundendaten!I1948)="GERMANY",UPPER(Kundendaten!I1948)="GER"),"",IFERROR(UPPER(VLOOKUP(UPPER(Kundendaten!I1948),Laendercodes!$A:$B,2,FALSE())),UPPER(Kundendaten!I1948)))))</f>
        <v/>
      </c>
      <c r="J1947" s="59" t="str">
        <f>IF(Kundendaten!C1948="","",Einstellungen!$C$9-Kundendaten!J1948)</f>
        <v/>
      </c>
      <c r="K1947" s="37" t="str">
        <f>IF(Kundendaten!C1948="","",IF(J1947&lt;0,-1,IF(J1947&gt;Einstellungen!$C$11,0,IF(J1947&lt;=Einstellungen!$D$15,5,IF(J1947&lt;=Einstellungen!$D$16,4,IF(J1947&lt;=Einstellungen!$D$17,3,IF(J1947&lt;=Einstellungen!$D$18,2,1)))))))</f>
        <v/>
      </c>
      <c r="L1947" s="37" t="str">
        <f>IF(Kundendaten!C1948="","",IF(J1947&lt;0,-1,IF(J1947&gt;Einstellungen!$C$11,0,IF(Kundendaten!K1948&gt;=Einstellungen!$C$24,5,IF(Kundendaten!K1948&gt;=Einstellungen!$C$25,4,IF(Kundendaten!K1948&gt;=Einstellungen!$C$26,3,IF(Kundendaten!K1948&gt;=Einstellungen!$C$27,2,1)))))))</f>
        <v/>
      </c>
      <c r="M1947" s="37" t="str">
        <f>IF(Kundendaten!C1948="","",IF(J1947&lt;0,-1,IF(J1947&gt;Einstellungen!$C$11,0,IF(Kundendaten!L1948&gt;=Einstellungen!$C$32,5,IF(Kundendaten!L1948&gt;=Einstellungen!$C$33,4,IF(Kundendaten!L1948&gt;=Einstellungen!$C$34,3,IF(Kundendaten!L1948&gt;=Einstellungen!$C$35,2,1)))))))</f>
        <v/>
      </c>
      <c r="N1947" s="37" t="str">
        <f>IF(Kundendaten!C1948="","",IF(K1947=-1,"",IF(K1947=0,0,IF(SUM(Einstellungen!$G$15,Einstellungen!$G$24,Einstellungen!$G$32)&lt;&gt;100,"—",ROUND((K1947*Einstellungen!$G$15+L1947*Einstellungen!$G$24+M1947*Einstellungen!$G$32)/100,1)))))</f>
        <v/>
      </c>
      <c r="O1947" s="37" t="str">
        <f>IF(Kundendaten!C1948="","",IF(K1947=-1,"⚠ Datenfehler",IF(K1947=0,"Inaktiv",IF(SUM(Einstellungen!$G$15,Einstellungen!$G$24,Einstellungen!$G$32)&lt;&gt;100,"—",IF(N1947&gt;=4,"Champion",IF(N1947&gt;=3,"Entwicklung",IF(N1947&gt;=2,"Gefährdet","Abwanderung")))))))</f>
        <v/>
      </c>
    </row>
    <row r="1948" spans="2:15" ht="14.25" customHeight="1" x14ac:dyDescent="0.35">
      <c r="B1948" s="37" t="str">
        <f>IF(Kundendaten!C1949="","",Kundendaten!B1949)</f>
        <v/>
      </c>
      <c r="C1948" s="38" t="str">
        <f>IF(Kundendaten!C1949="","",IF(Kundendaten!C1949="","",Kundendaten!C1949))</f>
        <v/>
      </c>
      <c r="D1948" s="38" t="str">
        <f>IF(Kundendaten!C1949="","",IF(Kundendaten!D1949="","",Kundendaten!D1949))</f>
        <v/>
      </c>
      <c r="E1948" s="38" t="str">
        <f>IF(Kundendaten!C1949="","",IF(Kundendaten!E1949="","",Kundendaten!E1949))</f>
        <v/>
      </c>
      <c r="F1948" s="38" t="str">
        <f>IF(Kundendaten!C1949="","",IF(Kundendaten!F1949="","",Kundendaten!F1949))</f>
        <v/>
      </c>
      <c r="G1948" s="37" t="str">
        <f>IF(Kundendaten!C1949="","",IF(Kundendaten!G1949="","",Kundendaten!G1949))</f>
        <v/>
      </c>
      <c r="H1948" s="38" t="str">
        <f>IF(Kundendaten!C1949="","",IF(Kundendaten!H1949="","",Kundendaten!H1949))</f>
        <v/>
      </c>
      <c r="I1948" s="37" t="str">
        <f>IF(Kundendaten!C1949="","",IF(Kundendaten!I1949="","",IF(OR(UPPER(Kundendaten!I1949)="D",UPPER(Kundendaten!I1949)="DE",UPPER(Kundendaten!I1949)="DEU",UPPER(Kundendaten!I1949)="DEUTSCHLAND",UPPER(Kundendaten!I1949)="GERMANY",UPPER(Kundendaten!I1949)="GER"),"",IFERROR(UPPER(VLOOKUP(UPPER(Kundendaten!I1949),Laendercodes!$A:$B,2,FALSE())),UPPER(Kundendaten!I1949)))))</f>
        <v/>
      </c>
      <c r="J1948" s="59" t="str">
        <f>IF(Kundendaten!C1949="","",Einstellungen!$C$9-Kundendaten!J1949)</f>
        <v/>
      </c>
      <c r="K1948" s="37" t="str">
        <f>IF(Kundendaten!C1949="","",IF(J1948&lt;0,-1,IF(J1948&gt;Einstellungen!$C$11,0,IF(J1948&lt;=Einstellungen!$D$15,5,IF(J1948&lt;=Einstellungen!$D$16,4,IF(J1948&lt;=Einstellungen!$D$17,3,IF(J1948&lt;=Einstellungen!$D$18,2,1)))))))</f>
        <v/>
      </c>
      <c r="L1948" s="37" t="str">
        <f>IF(Kundendaten!C1949="","",IF(J1948&lt;0,-1,IF(J1948&gt;Einstellungen!$C$11,0,IF(Kundendaten!K1949&gt;=Einstellungen!$C$24,5,IF(Kundendaten!K1949&gt;=Einstellungen!$C$25,4,IF(Kundendaten!K1949&gt;=Einstellungen!$C$26,3,IF(Kundendaten!K1949&gt;=Einstellungen!$C$27,2,1)))))))</f>
        <v/>
      </c>
      <c r="M1948" s="37" t="str">
        <f>IF(Kundendaten!C1949="","",IF(J1948&lt;0,-1,IF(J1948&gt;Einstellungen!$C$11,0,IF(Kundendaten!L1949&gt;=Einstellungen!$C$32,5,IF(Kundendaten!L1949&gt;=Einstellungen!$C$33,4,IF(Kundendaten!L1949&gt;=Einstellungen!$C$34,3,IF(Kundendaten!L1949&gt;=Einstellungen!$C$35,2,1)))))))</f>
        <v/>
      </c>
      <c r="N1948" s="37" t="str">
        <f>IF(Kundendaten!C1949="","",IF(K1948=-1,"",IF(K1948=0,0,IF(SUM(Einstellungen!$G$15,Einstellungen!$G$24,Einstellungen!$G$32)&lt;&gt;100,"—",ROUND((K1948*Einstellungen!$G$15+L1948*Einstellungen!$G$24+M1948*Einstellungen!$G$32)/100,1)))))</f>
        <v/>
      </c>
      <c r="O1948" s="37" t="str">
        <f>IF(Kundendaten!C1949="","",IF(K1948=-1,"⚠ Datenfehler",IF(K1948=0,"Inaktiv",IF(SUM(Einstellungen!$G$15,Einstellungen!$G$24,Einstellungen!$G$32)&lt;&gt;100,"—",IF(N1948&gt;=4,"Champion",IF(N1948&gt;=3,"Entwicklung",IF(N1948&gt;=2,"Gefährdet","Abwanderung")))))))</f>
        <v/>
      </c>
    </row>
    <row r="1949" spans="2:15" ht="14.25" customHeight="1" x14ac:dyDescent="0.35">
      <c r="B1949" s="37" t="str">
        <f>IF(Kundendaten!C1950="","",Kundendaten!B1950)</f>
        <v/>
      </c>
      <c r="C1949" s="38" t="str">
        <f>IF(Kundendaten!C1950="","",IF(Kundendaten!C1950="","",Kundendaten!C1950))</f>
        <v/>
      </c>
      <c r="D1949" s="38" t="str">
        <f>IF(Kundendaten!C1950="","",IF(Kundendaten!D1950="","",Kundendaten!D1950))</f>
        <v/>
      </c>
      <c r="E1949" s="38" t="str">
        <f>IF(Kundendaten!C1950="","",IF(Kundendaten!E1950="","",Kundendaten!E1950))</f>
        <v/>
      </c>
      <c r="F1949" s="38" t="str">
        <f>IF(Kundendaten!C1950="","",IF(Kundendaten!F1950="","",Kundendaten!F1950))</f>
        <v/>
      </c>
      <c r="G1949" s="37" t="str">
        <f>IF(Kundendaten!C1950="","",IF(Kundendaten!G1950="","",Kundendaten!G1950))</f>
        <v/>
      </c>
      <c r="H1949" s="38" t="str">
        <f>IF(Kundendaten!C1950="","",IF(Kundendaten!H1950="","",Kundendaten!H1950))</f>
        <v/>
      </c>
      <c r="I1949" s="37" t="str">
        <f>IF(Kundendaten!C1950="","",IF(Kundendaten!I1950="","",IF(OR(UPPER(Kundendaten!I1950)="D",UPPER(Kundendaten!I1950)="DE",UPPER(Kundendaten!I1950)="DEU",UPPER(Kundendaten!I1950)="DEUTSCHLAND",UPPER(Kundendaten!I1950)="GERMANY",UPPER(Kundendaten!I1950)="GER"),"",IFERROR(UPPER(VLOOKUP(UPPER(Kundendaten!I1950),Laendercodes!$A:$B,2,FALSE())),UPPER(Kundendaten!I1950)))))</f>
        <v/>
      </c>
      <c r="J1949" s="59" t="str">
        <f>IF(Kundendaten!C1950="","",Einstellungen!$C$9-Kundendaten!J1950)</f>
        <v/>
      </c>
      <c r="K1949" s="37" t="str">
        <f>IF(Kundendaten!C1950="","",IF(J1949&lt;0,-1,IF(J1949&gt;Einstellungen!$C$11,0,IF(J1949&lt;=Einstellungen!$D$15,5,IF(J1949&lt;=Einstellungen!$D$16,4,IF(J1949&lt;=Einstellungen!$D$17,3,IF(J1949&lt;=Einstellungen!$D$18,2,1)))))))</f>
        <v/>
      </c>
      <c r="L1949" s="37" t="str">
        <f>IF(Kundendaten!C1950="","",IF(J1949&lt;0,-1,IF(J1949&gt;Einstellungen!$C$11,0,IF(Kundendaten!K1950&gt;=Einstellungen!$C$24,5,IF(Kundendaten!K1950&gt;=Einstellungen!$C$25,4,IF(Kundendaten!K1950&gt;=Einstellungen!$C$26,3,IF(Kundendaten!K1950&gt;=Einstellungen!$C$27,2,1)))))))</f>
        <v/>
      </c>
      <c r="M1949" s="37" t="str">
        <f>IF(Kundendaten!C1950="","",IF(J1949&lt;0,-1,IF(J1949&gt;Einstellungen!$C$11,0,IF(Kundendaten!L1950&gt;=Einstellungen!$C$32,5,IF(Kundendaten!L1950&gt;=Einstellungen!$C$33,4,IF(Kundendaten!L1950&gt;=Einstellungen!$C$34,3,IF(Kundendaten!L1950&gt;=Einstellungen!$C$35,2,1)))))))</f>
        <v/>
      </c>
      <c r="N1949" s="37" t="str">
        <f>IF(Kundendaten!C1950="","",IF(K1949=-1,"",IF(K1949=0,0,IF(SUM(Einstellungen!$G$15,Einstellungen!$G$24,Einstellungen!$G$32)&lt;&gt;100,"—",ROUND((K1949*Einstellungen!$G$15+L1949*Einstellungen!$G$24+M1949*Einstellungen!$G$32)/100,1)))))</f>
        <v/>
      </c>
      <c r="O1949" s="37" t="str">
        <f>IF(Kundendaten!C1950="","",IF(K1949=-1,"⚠ Datenfehler",IF(K1949=0,"Inaktiv",IF(SUM(Einstellungen!$G$15,Einstellungen!$G$24,Einstellungen!$G$32)&lt;&gt;100,"—",IF(N1949&gt;=4,"Champion",IF(N1949&gt;=3,"Entwicklung",IF(N1949&gt;=2,"Gefährdet","Abwanderung")))))))</f>
        <v/>
      </c>
    </row>
    <row r="1950" spans="2:15" ht="14.25" customHeight="1" x14ac:dyDescent="0.35">
      <c r="B1950" s="37" t="str">
        <f>IF(Kundendaten!C1951="","",Kundendaten!B1951)</f>
        <v/>
      </c>
      <c r="C1950" s="38" t="str">
        <f>IF(Kundendaten!C1951="","",IF(Kundendaten!C1951="","",Kundendaten!C1951))</f>
        <v/>
      </c>
      <c r="D1950" s="38" t="str">
        <f>IF(Kundendaten!C1951="","",IF(Kundendaten!D1951="","",Kundendaten!D1951))</f>
        <v/>
      </c>
      <c r="E1950" s="38" t="str">
        <f>IF(Kundendaten!C1951="","",IF(Kundendaten!E1951="","",Kundendaten!E1951))</f>
        <v/>
      </c>
      <c r="F1950" s="38" t="str">
        <f>IF(Kundendaten!C1951="","",IF(Kundendaten!F1951="","",Kundendaten!F1951))</f>
        <v/>
      </c>
      <c r="G1950" s="37" t="str">
        <f>IF(Kundendaten!C1951="","",IF(Kundendaten!G1951="","",Kundendaten!G1951))</f>
        <v/>
      </c>
      <c r="H1950" s="38" t="str">
        <f>IF(Kundendaten!C1951="","",IF(Kundendaten!H1951="","",Kundendaten!H1951))</f>
        <v/>
      </c>
      <c r="I1950" s="37" t="str">
        <f>IF(Kundendaten!C1951="","",IF(Kundendaten!I1951="","",IF(OR(UPPER(Kundendaten!I1951)="D",UPPER(Kundendaten!I1951)="DE",UPPER(Kundendaten!I1951)="DEU",UPPER(Kundendaten!I1951)="DEUTSCHLAND",UPPER(Kundendaten!I1951)="GERMANY",UPPER(Kundendaten!I1951)="GER"),"",IFERROR(UPPER(VLOOKUP(UPPER(Kundendaten!I1951),Laendercodes!$A:$B,2,FALSE())),UPPER(Kundendaten!I1951)))))</f>
        <v/>
      </c>
      <c r="J1950" s="59" t="str">
        <f>IF(Kundendaten!C1951="","",Einstellungen!$C$9-Kundendaten!J1951)</f>
        <v/>
      </c>
      <c r="K1950" s="37" t="str">
        <f>IF(Kundendaten!C1951="","",IF(J1950&lt;0,-1,IF(J1950&gt;Einstellungen!$C$11,0,IF(J1950&lt;=Einstellungen!$D$15,5,IF(J1950&lt;=Einstellungen!$D$16,4,IF(J1950&lt;=Einstellungen!$D$17,3,IF(J1950&lt;=Einstellungen!$D$18,2,1)))))))</f>
        <v/>
      </c>
      <c r="L1950" s="37" t="str">
        <f>IF(Kundendaten!C1951="","",IF(J1950&lt;0,-1,IF(J1950&gt;Einstellungen!$C$11,0,IF(Kundendaten!K1951&gt;=Einstellungen!$C$24,5,IF(Kundendaten!K1951&gt;=Einstellungen!$C$25,4,IF(Kundendaten!K1951&gt;=Einstellungen!$C$26,3,IF(Kundendaten!K1951&gt;=Einstellungen!$C$27,2,1)))))))</f>
        <v/>
      </c>
      <c r="M1950" s="37" t="str">
        <f>IF(Kundendaten!C1951="","",IF(J1950&lt;0,-1,IF(J1950&gt;Einstellungen!$C$11,0,IF(Kundendaten!L1951&gt;=Einstellungen!$C$32,5,IF(Kundendaten!L1951&gt;=Einstellungen!$C$33,4,IF(Kundendaten!L1951&gt;=Einstellungen!$C$34,3,IF(Kundendaten!L1951&gt;=Einstellungen!$C$35,2,1)))))))</f>
        <v/>
      </c>
      <c r="N1950" s="37" t="str">
        <f>IF(Kundendaten!C1951="","",IF(K1950=-1,"",IF(K1950=0,0,IF(SUM(Einstellungen!$G$15,Einstellungen!$G$24,Einstellungen!$G$32)&lt;&gt;100,"—",ROUND((K1950*Einstellungen!$G$15+L1950*Einstellungen!$G$24+M1950*Einstellungen!$G$32)/100,1)))))</f>
        <v/>
      </c>
      <c r="O1950" s="37" t="str">
        <f>IF(Kundendaten!C1951="","",IF(K1950=-1,"⚠ Datenfehler",IF(K1950=0,"Inaktiv",IF(SUM(Einstellungen!$G$15,Einstellungen!$G$24,Einstellungen!$G$32)&lt;&gt;100,"—",IF(N1950&gt;=4,"Champion",IF(N1950&gt;=3,"Entwicklung",IF(N1950&gt;=2,"Gefährdet","Abwanderung")))))))</f>
        <v/>
      </c>
    </row>
    <row r="1951" spans="2:15" ht="14.25" customHeight="1" x14ac:dyDescent="0.35">
      <c r="B1951" s="37" t="str">
        <f>IF(Kundendaten!C1952="","",Kundendaten!B1952)</f>
        <v/>
      </c>
      <c r="C1951" s="38" t="str">
        <f>IF(Kundendaten!C1952="","",IF(Kundendaten!C1952="","",Kundendaten!C1952))</f>
        <v/>
      </c>
      <c r="D1951" s="38" t="str">
        <f>IF(Kundendaten!C1952="","",IF(Kundendaten!D1952="","",Kundendaten!D1952))</f>
        <v/>
      </c>
      <c r="E1951" s="38" t="str">
        <f>IF(Kundendaten!C1952="","",IF(Kundendaten!E1952="","",Kundendaten!E1952))</f>
        <v/>
      </c>
      <c r="F1951" s="38" t="str">
        <f>IF(Kundendaten!C1952="","",IF(Kundendaten!F1952="","",Kundendaten!F1952))</f>
        <v/>
      </c>
      <c r="G1951" s="37" t="str">
        <f>IF(Kundendaten!C1952="","",IF(Kundendaten!G1952="","",Kundendaten!G1952))</f>
        <v/>
      </c>
      <c r="H1951" s="38" t="str">
        <f>IF(Kundendaten!C1952="","",IF(Kundendaten!H1952="","",Kundendaten!H1952))</f>
        <v/>
      </c>
      <c r="I1951" s="37" t="str">
        <f>IF(Kundendaten!C1952="","",IF(Kundendaten!I1952="","",IF(OR(UPPER(Kundendaten!I1952)="D",UPPER(Kundendaten!I1952)="DE",UPPER(Kundendaten!I1952)="DEU",UPPER(Kundendaten!I1952)="DEUTSCHLAND",UPPER(Kundendaten!I1952)="GERMANY",UPPER(Kundendaten!I1952)="GER"),"",IFERROR(UPPER(VLOOKUP(UPPER(Kundendaten!I1952),Laendercodes!$A:$B,2,FALSE())),UPPER(Kundendaten!I1952)))))</f>
        <v/>
      </c>
      <c r="J1951" s="59" t="str">
        <f>IF(Kundendaten!C1952="","",Einstellungen!$C$9-Kundendaten!J1952)</f>
        <v/>
      </c>
      <c r="K1951" s="37" t="str">
        <f>IF(Kundendaten!C1952="","",IF(J1951&lt;0,-1,IF(J1951&gt;Einstellungen!$C$11,0,IF(J1951&lt;=Einstellungen!$D$15,5,IF(J1951&lt;=Einstellungen!$D$16,4,IF(J1951&lt;=Einstellungen!$D$17,3,IF(J1951&lt;=Einstellungen!$D$18,2,1)))))))</f>
        <v/>
      </c>
      <c r="L1951" s="37" t="str">
        <f>IF(Kundendaten!C1952="","",IF(J1951&lt;0,-1,IF(J1951&gt;Einstellungen!$C$11,0,IF(Kundendaten!K1952&gt;=Einstellungen!$C$24,5,IF(Kundendaten!K1952&gt;=Einstellungen!$C$25,4,IF(Kundendaten!K1952&gt;=Einstellungen!$C$26,3,IF(Kundendaten!K1952&gt;=Einstellungen!$C$27,2,1)))))))</f>
        <v/>
      </c>
      <c r="M1951" s="37" t="str">
        <f>IF(Kundendaten!C1952="","",IF(J1951&lt;0,-1,IF(J1951&gt;Einstellungen!$C$11,0,IF(Kundendaten!L1952&gt;=Einstellungen!$C$32,5,IF(Kundendaten!L1952&gt;=Einstellungen!$C$33,4,IF(Kundendaten!L1952&gt;=Einstellungen!$C$34,3,IF(Kundendaten!L1952&gt;=Einstellungen!$C$35,2,1)))))))</f>
        <v/>
      </c>
      <c r="N1951" s="37" t="str">
        <f>IF(Kundendaten!C1952="","",IF(K1951=-1,"",IF(K1951=0,0,IF(SUM(Einstellungen!$G$15,Einstellungen!$G$24,Einstellungen!$G$32)&lt;&gt;100,"—",ROUND((K1951*Einstellungen!$G$15+L1951*Einstellungen!$G$24+M1951*Einstellungen!$G$32)/100,1)))))</f>
        <v/>
      </c>
      <c r="O1951" s="37" t="str">
        <f>IF(Kundendaten!C1952="","",IF(K1951=-1,"⚠ Datenfehler",IF(K1951=0,"Inaktiv",IF(SUM(Einstellungen!$G$15,Einstellungen!$G$24,Einstellungen!$G$32)&lt;&gt;100,"—",IF(N1951&gt;=4,"Champion",IF(N1951&gt;=3,"Entwicklung",IF(N1951&gt;=2,"Gefährdet","Abwanderung")))))))</f>
        <v/>
      </c>
    </row>
    <row r="1952" spans="2:15" ht="14.25" customHeight="1" x14ac:dyDescent="0.35">
      <c r="B1952" s="37" t="str">
        <f>IF(Kundendaten!C1953="","",Kundendaten!B1953)</f>
        <v/>
      </c>
      <c r="C1952" s="38" t="str">
        <f>IF(Kundendaten!C1953="","",IF(Kundendaten!C1953="","",Kundendaten!C1953))</f>
        <v/>
      </c>
      <c r="D1952" s="38" t="str">
        <f>IF(Kundendaten!C1953="","",IF(Kundendaten!D1953="","",Kundendaten!D1953))</f>
        <v/>
      </c>
      <c r="E1952" s="38" t="str">
        <f>IF(Kundendaten!C1953="","",IF(Kundendaten!E1953="","",Kundendaten!E1953))</f>
        <v/>
      </c>
      <c r="F1952" s="38" t="str">
        <f>IF(Kundendaten!C1953="","",IF(Kundendaten!F1953="","",Kundendaten!F1953))</f>
        <v/>
      </c>
      <c r="G1952" s="37" t="str">
        <f>IF(Kundendaten!C1953="","",IF(Kundendaten!G1953="","",Kundendaten!G1953))</f>
        <v/>
      </c>
      <c r="H1952" s="38" t="str">
        <f>IF(Kundendaten!C1953="","",IF(Kundendaten!H1953="","",Kundendaten!H1953))</f>
        <v/>
      </c>
      <c r="I1952" s="37" t="str">
        <f>IF(Kundendaten!C1953="","",IF(Kundendaten!I1953="","",IF(OR(UPPER(Kundendaten!I1953)="D",UPPER(Kundendaten!I1953)="DE",UPPER(Kundendaten!I1953)="DEU",UPPER(Kundendaten!I1953)="DEUTSCHLAND",UPPER(Kundendaten!I1953)="GERMANY",UPPER(Kundendaten!I1953)="GER"),"",IFERROR(UPPER(VLOOKUP(UPPER(Kundendaten!I1953),Laendercodes!$A:$B,2,FALSE())),UPPER(Kundendaten!I1953)))))</f>
        <v/>
      </c>
      <c r="J1952" s="59" t="str">
        <f>IF(Kundendaten!C1953="","",Einstellungen!$C$9-Kundendaten!J1953)</f>
        <v/>
      </c>
      <c r="K1952" s="37" t="str">
        <f>IF(Kundendaten!C1953="","",IF(J1952&lt;0,-1,IF(J1952&gt;Einstellungen!$C$11,0,IF(J1952&lt;=Einstellungen!$D$15,5,IF(J1952&lt;=Einstellungen!$D$16,4,IF(J1952&lt;=Einstellungen!$D$17,3,IF(J1952&lt;=Einstellungen!$D$18,2,1)))))))</f>
        <v/>
      </c>
      <c r="L1952" s="37" t="str">
        <f>IF(Kundendaten!C1953="","",IF(J1952&lt;0,-1,IF(J1952&gt;Einstellungen!$C$11,0,IF(Kundendaten!K1953&gt;=Einstellungen!$C$24,5,IF(Kundendaten!K1953&gt;=Einstellungen!$C$25,4,IF(Kundendaten!K1953&gt;=Einstellungen!$C$26,3,IF(Kundendaten!K1953&gt;=Einstellungen!$C$27,2,1)))))))</f>
        <v/>
      </c>
      <c r="M1952" s="37" t="str">
        <f>IF(Kundendaten!C1953="","",IF(J1952&lt;0,-1,IF(J1952&gt;Einstellungen!$C$11,0,IF(Kundendaten!L1953&gt;=Einstellungen!$C$32,5,IF(Kundendaten!L1953&gt;=Einstellungen!$C$33,4,IF(Kundendaten!L1953&gt;=Einstellungen!$C$34,3,IF(Kundendaten!L1953&gt;=Einstellungen!$C$35,2,1)))))))</f>
        <v/>
      </c>
      <c r="N1952" s="37" t="str">
        <f>IF(Kundendaten!C1953="","",IF(K1952=-1,"",IF(K1952=0,0,IF(SUM(Einstellungen!$G$15,Einstellungen!$G$24,Einstellungen!$G$32)&lt;&gt;100,"—",ROUND((K1952*Einstellungen!$G$15+L1952*Einstellungen!$G$24+M1952*Einstellungen!$G$32)/100,1)))))</f>
        <v/>
      </c>
      <c r="O1952" s="37" t="str">
        <f>IF(Kundendaten!C1953="","",IF(K1952=-1,"⚠ Datenfehler",IF(K1952=0,"Inaktiv",IF(SUM(Einstellungen!$G$15,Einstellungen!$G$24,Einstellungen!$G$32)&lt;&gt;100,"—",IF(N1952&gt;=4,"Champion",IF(N1952&gt;=3,"Entwicklung",IF(N1952&gt;=2,"Gefährdet","Abwanderung")))))))</f>
        <v/>
      </c>
    </row>
    <row r="1953" spans="2:15" ht="14.25" customHeight="1" x14ac:dyDescent="0.35">
      <c r="B1953" s="37" t="str">
        <f>IF(Kundendaten!C1954="","",Kundendaten!B1954)</f>
        <v/>
      </c>
      <c r="C1953" s="38" t="str">
        <f>IF(Kundendaten!C1954="","",IF(Kundendaten!C1954="","",Kundendaten!C1954))</f>
        <v/>
      </c>
      <c r="D1953" s="38" t="str">
        <f>IF(Kundendaten!C1954="","",IF(Kundendaten!D1954="","",Kundendaten!D1954))</f>
        <v/>
      </c>
      <c r="E1953" s="38" t="str">
        <f>IF(Kundendaten!C1954="","",IF(Kundendaten!E1954="","",Kundendaten!E1954))</f>
        <v/>
      </c>
      <c r="F1953" s="38" t="str">
        <f>IF(Kundendaten!C1954="","",IF(Kundendaten!F1954="","",Kundendaten!F1954))</f>
        <v/>
      </c>
      <c r="G1953" s="37" t="str">
        <f>IF(Kundendaten!C1954="","",IF(Kundendaten!G1954="","",Kundendaten!G1954))</f>
        <v/>
      </c>
      <c r="H1953" s="38" t="str">
        <f>IF(Kundendaten!C1954="","",IF(Kundendaten!H1954="","",Kundendaten!H1954))</f>
        <v/>
      </c>
      <c r="I1953" s="37" t="str">
        <f>IF(Kundendaten!C1954="","",IF(Kundendaten!I1954="","",IF(OR(UPPER(Kundendaten!I1954)="D",UPPER(Kundendaten!I1954)="DE",UPPER(Kundendaten!I1954)="DEU",UPPER(Kundendaten!I1954)="DEUTSCHLAND",UPPER(Kundendaten!I1954)="GERMANY",UPPER(Kundendaten!I1954)="GER"),"",IFERROR(UPPER(VLOOKUP(UPPER(Kundendaten!I1954),Laendercodes!$A:$B,2,FALSE())),UPPER(Kundendaten!I1954)))))</f>
        <v/>
      </c>
      <c r="J1953" s="59" t="str">
        <f>IF(Kundendaten!C1954="","",Einstellungen!$C$9-Kundendaten!J1954)</f>
        <v/>
      </c>
      <c r="K1953" s="37" t="str">
        <f>IF(Kundendaten!C1954="","",IF(J1953&lt;0,-1,IF(J1953&gt;Einstellungen!$C$11,0,IF(J1953&lt;=Einstellungen!$D$15,5,IF(J1953&lt;=Einstellungen!$D$16,4,IF(J1953&lt;=Einstellungen!$D$17,3,IF(J1953&lt;=Einstellungen!$D$18,2,1)))))))</f>
        <v/>
      </c>
      <c r="L1953" s="37" t="str">
        <f>IF(Kundendaten!C1954="","",IF(J1953&lt;0,-1,IF(J1953&gt;Einstellungen!$C$11,0,IF(Kundendaten!K1954&gt;=Einstellungen!$C$24,5,IF(Kundendaten!K1954&gt;=Einstellungen!$C$25,4,IF(Kundendaten!K1954&gt;=Einstellungen!$C$26,3,IF(Kundendaten!K1954&gt;=Einstellungen!$C$27,2,1)))))))</f>
        <v/>
      </c>
      <c r="M1953" s="37" t="str">
        <f>IF(Kundendaten!C1954="","",IF(J1953&lt;0,-1,IF(J1953&gt;Einstellungen!$C$11,0,IF(Kundendaten!L1954&gt;=Einstellungen!$C$32,5,IF(Kundendaten!L1954&gt;=Einstellungen!$C$33,4,IF(Kundendaten!L1954&gt;=Einstellungen!$C$34,3,IF(Kundendaten!L1954&gt;=Einstellungen!$C$35,2,1)))))))</f>
        <v/>
      </c>
      <c r="N1953" s="37" t="str">
        <f>IF(Kundendaten!C1954="","",IF(K1953=-1,"",IF(K1953=0,0,IF(SUM(Einstellungen!$G$15,Einstellungen!$G$24,Einstellungen!$G$32)&lt;&gt;100,"—",ROUND((K1953*Einstellungen!$G$15+L1953*Einstellungen!$G$24+M1953*Einstellungen!$G$32)/100,1)))))</f>
        <v/>
      </c>
      <c r="O1953" s="37" t="str">
        <f>IF(Kundendaten!C1954="","",IF(K1953=-1,"⚠ Datenfehler",IF(K1953=0,"Inaktiv",IF(SUM(Einstellungen!$G$15,Einstellungen!$G$24,Einstellungen!$G$32)&lt;&gt;100,"—",IF(N1953&gt;=4,"Champion",IF(N1953&gt;=3,"Entwicklung",IF(N1953&gt;=2,"Gefährdet","Abwanderung")))))))</f>
        <v/>
      </c>
    </row>
    <row r="1954" spans="2:15" ht="14.25" customHeight="1" x14ac:dyDescent="0.35">
      <c r="B1954" s="37" t="str">
        <f>IF(Kundendaten!C1955="","",Kundendaten!B1955)</f>
        <v/>
      </c>
      <c r="C1954" s="38" t="str">
        <f>IF(Kundendaten!C1955="","",IF(Kundendaten!C1955="","",Kundendaten!C1955))</f>
        <v/>
      </c>
      <c r="D1954" s="38" t="str">
        <f>IF(Kundendaten!C1955="","",IF(Kundendaten!D1955="","",Kundendaten!D1955))</f>
        <v/>
      </c>
      <c r="E1954" s="38" t="str">
        <f>IF(Kundendaten!C1955="","",IF(Kundendaten!E1955="","",Kundendaten!E1955))</f>
        <v/>
      </c>
      <c r="F1954" s="38" t="str">
        <f>IF(Kundendaten!C1955="","",IF(Kundendaten!F1955="","",Kundendaten!F1955))</f>
        <v/>
      </c>
      <c r="G1954" s="37" t="str">
        <f>IF(Kundendaten!C1955="","",IF(Kundendaten!G1955="","",Kundendaten!G1955))</f>
        <v/>
      </c>
      <c r="H1954" s="38" t="str">
        <f>IF(Kundendaten!C1955="","",IF(Kundendaten!H1955="","",Kundendaten!H1955))</f>
        <v/>
      </c>
      <c r="I1954" s="37" t="str">
        <f>IF(Kundendaten!C1955="","",IF(Kundendaten!I1955="","",IF(OR(UPPER(Kundendaten!I1955)="D",UPPER(Kundendaten!I1955)="DE",UPPER(Kundendaten!I1955)="DEU",UPPER(Kundendaten!I1955)="DEUTSCHLAND",UPPER(Kundendaten!I1955)="GERMANY",UPPER(Kundendaten!I1955)="GER"),"",IFERROR(UPPER(VLOOKUP(UPPER(Kundendaten!I1955),Laendercodes!$A:$B,2,FALSE())),UPPER(Kundendaten!I1955)))))</f>
        <v/>
      </c>
      <c r="J1954" s="59" t="str">
        <f>IF(Kundendaten!C1955="","",Einstellungen!$C$9-Kundendaten!J1955)</f>
        <v/>
      </c>
      <c r="K1954" s="37" t="str">
        <f>IF(Kundendaten!C1955="","",IF(J1954&lt;0,-1,IF(J1954&gt;Einstellungen!$C$11,0,IF(J1954&lt;=Einstellungen!$D$15,5,IF(J1954&lt;=Einstellungen!$D$16,4,IF(J1954&lt;=Einstellungen!$D$17,3,IF(J1954&lt;=Einstellungen!$D$18,2,1)))))))</f>
        <v/>
      </c>
      <c r="L1954" s="37" t="str">
        <f>IF(Kundendaten!C1955="","",IF(J1954&lt;0,-1,IF(J1954&gt;Einstellungen!$C$11,0,IF(Kundendaten!K1955&gt;=Einstellungen!$C$24,5,IF(Kundendaten!K1955&gt;=Einstellungen!$C$25,4,IF(Kundendaten!K1955&gt;=Einstellungen!$C$26,3,IF(Kundendaten!K1955&gt;=Einstellungen!$C$27,2,1)))))))</f>
        <v/>
      </c>
      <c r="M1954" s="37" t="str">
        <f>IF(Kundendaten!C1955="","",IF(J1954&lt;0,-1,IF(J1954&gt;Einstellungen!$C$11,0,IF(Kundendaten!L1955&gt;=Einstellungen!$C$32,5,IF(Kundendaten!L1955&gt;=Einstellungen!$C$33,4,IF(Kundendaten!L1955&gt;=Einstellungen!$C$34,3,IF(Kundendaten!L1955&gt;=Einstellungen!$C$35,2,1)))))))</f>
        <v/>
      </c>
      <c r="N1954" s="37" t="str">
        <f>IF(Kundendaten!C1955="","",IF(K1954=-1,"",IF(K1954=0,0,IF(SUM(Einstellungen!$G$15,Einstellungen!$G$24,Einstellungen!$G$32)&lt;&gt;100,"—",ROUND((K1954*Einstellungen!$G$15+L1954*Einstellungen!$G$24+M1954*Einstellungen!$G$32)/100,1)))))</f>
        <v/>
      </c>
      <c r="O1954" s="37" t="str">
        <f>IF(Kundendaten!C1955="","",IF(K1954=-1,"⚠ Datenfehler",IF(K1954=0,"Inaktiv",IF(SUM(Einstellungen!$G$15,Einstellungen!$G$24,Einstellungen!$G$32)&lt;&gt;100,"—",IF(N1954&gt;=4,"Champion",IF(N1954&gt;=3,"Entwicklung",IF(N1954&gt;=2,"Gefährdet","Abwanderung")))))))</f>
        <v/>
      </c>
    </row>
    <row r="1955" spans="2:15" ht="14.25" customHeight="1" x14ac:dyDescent="0.35">
      <c r="B1955" s="37" t="str">
        <f>IF(Kundendaten!C1956="","",Kundendaten!B1956)</f>
        <v/>
      </c>
      <c r="C1955" s="38" t="str">
        <f>IF(Kundendaten!C1956="","",IF(Kundendaten!C1956="","",Kundendaten!C1956))</f>
        <v/>
      </c>
      <c r="D1955" s="38" t="str">
        <f>IF(Kundendaten!C1956="","",IF(Kundendaten!D1956="","",Kundendaten!D1956))</f>
        <v/>
      </c>
      <c r="E1955" s="38" t="str">
        <f>IF(Kundendaten!C1956="","",IF(Kundendaten!E1956="","",Kundendaten!E1956))</f>
        <v/>
      </c>
      <c r="F1955" s="38" t="str">
        <f>IF(Kundendaten!C1956="","",IF(Kundendaten!F1956="","",Kundendaten!F1956))</f>
        <v/>
      </c>
      <c r="G1955" s="37" t="str">
        <f>IF(Kundendaten!C1956="","",IF(Kundendaten!G1956="","",Kundendaten!G1956))</f>
        <v/>
      </c>
      <c r="H1955" s="38" t="str">
        <f>IF(Kundendaten!C1956="","",IF(Kundendaten!H1956="","",Kundendaten!H1956))</f>
        <v/>
      </c>
      <c r="I1955" s="37" t="str">
        <f>IF(Kundendaten!C1956="","",IF(Kundendaten!I1956="","",IF(OR(UPPER(Kundendaten!I1956)="D",UPPER(Kundendaten!I1956)="DE",UPPER(Kundendaten!I1956)="DEU",UPPER(Kundendaten!I1956)="DEUTSCHLAND",UPPER(Kundendaten!I1956)="GERMANY",UPPER(Kundendaten!I1956)="GER"),"",IFERROR(UPPER(VLOOKUP(UPPER(Kundendaten!I1956),Laendercodes!$A:$B,2,FALSE())),UPPER(Kundendaten!I1956)))))</f>
        <v/>
      </c>
      <c r="J1955" s="59" t="str">
        <f>IF(Kundendaten!C1956="","",Einstellungen!$C$9-Kundendaten!J1956)</f>
        <v/>
      </c>
      <c r="K1955" s="37" t="str">
        <f>IF(Kundendaten!C1956="","",IF(J1955&lt;0,-1,IF(J1955&gt;Einstellungen!$C$11,0,IF(J1955&lt;=Einstellungen!$D$15,5,IF(J1955&lt;=Einstellungen!$D$16,4,IF(J1955&lt;=Einstellungen!$D$17,3,IF(J1955&lt;=Einstellungen!$D$18,2,1)))))))</f>
        <v/>
      </c>
      <c r="L1955" s="37" t="str">
        <f>IF(Kundendaten!C1956="","",IF(J1955&lt;0,-1,IF(J1955&gt;Einstellungen!$C$11,0,IF(Kundendaten!K1956&gt;=Einstellungen!$C$24,5,IF(Kundendaten!K1956&gt;=Einstellungen!$C$25,4,IF(Kundendaten!K1956&gt;=Einstellungen!$C$26,3,IF(Kundendaten!K1956&gt;=Einstellungen!$C$27,2,1)))))))</f>
        <v/>
      </c>
      <c r="M1955" s="37" t="str">
        <f>IF(Kundendaten!C1956="","",IF(J1955&lt;0,-1,IF(J1955&gt;Einstellungen!$C$11,0,IF(Kundendaten!L1956&gt;=Einstellungen!$C$32,5,IF(Kundendaten!L1956&gt;=Einstellungen!$C$33,4,IF(Kundendaten!L1956&gt;=Einstellungen!$C$34,3,IF(Kundendaten!L1956&gt;=Einstellungen!$C$35,2,1)))))))</f>
        <v/>
      </c>
      <c r="N1955" s="37" t="str">
        <f>IF(Kundendaten!C1956="","",IF(K1955=-1,"",IF(K1955=0,0,IF(SUM(Einstellungen!$G$15,Einstellungen!$G$24,Einstellungen!$G$32)&lt;&gt;100,"—",ROUND((K1955*Einstellungen!$G$15+L1955*Einstellungen!$G$24+M1955*Einstellungen!$G$32)/100,1)))))</f>
        <v/>
      </c>
      <c r="O1955" s="37" t="str">
        <f>IF(Kundendaten!C1956="","",IF(K1955=-1,"⚠ Datenfehler",IF(K1955=0,"Inaktiv",IF(SUM(Einstellungen!$G$15,Einstellungen!$G$24,Einstellungen!$G$32)&lt;&gt;100,"—",IF(N1955&gt;=4,"Champion",IF(N1955&gt;=3,"Entwicklung",IF(N1955&gt;=2,"Gefährdet","Abwanderung")))))))</f>
        <v/>
      </c>
    </row>
    <row r="1956" spans="2:15" ht="14.25" customHeight="1" x14ac:dyDescent="0.35">
      <c r="B1956" s="37" t="str">
        <f>IF(Kundendaten!C1957="","",Kundendaten!B1957)</f>
        <v/>
      </c>
      <c r="C1956" s="38" t="str">
        <f>IF(Kundendaten!C1957="","",IF(Kundendaten!C1957="","",Kundendaten!C1957))</f>
        <v/>
      </c>
      <c r="D1956" s="38" t="str">
        <f>IF(Kundendaten!C1957="","",IF(Kundendaten!D1957="","",Kundendaten!D1957))</f>
        <v/>
      </c>
      <c r="E1956" s="38" t="str">
        <f>IF(Kundendaten!C1957="","",IF(Kundendaten!E1957="","",Kundendaten!E1957))</f>
        <v/>
      </c>
      <c r="F1956" s="38" t="str">
        <f>IF(Kundendaten!C1957="","",IF(Kundendaten!F1957="","",Kundendaten!F1957))</f>
        <v/>
      </c>
      <c r="G1956" s="37" t="str">
        <f>IF(Kundendaten!C1957="","",IF(Kundendaten!G1957="","",Kundendaten!G1957))</f>
        <v/>
      </c>
      <c r="H1956" s="38" t="str">
        <f>IF(Kundendaten!C1957="","",IF(Kundendaten!H1957="","",Kundendaten!H1957))</f>
        <v/>
      </c>
      <c r="I1956" s="37" t="str">
        <f>IF(Kundendaten!C1957="","",IF(Kundendaten!I1957="","",IF(OR(UPPER(Kundendaten!I1957)="D",UPPER(Kundendaten!I1957)="DE",UPPER(Kundendaten!I1957)="DEU",UPPER(Kundendaten!I1957)="DEUTSCHLAND",UPPER(Kundendaten!I1957)="GERMANY",UPPER(Kundendaten!I1957)="GER"),"",IFERROR(UPPER(VLOOKUP(UPPER(Kundendaten!I1957),Laendercodes!$A:$B,2,FALSE())),UPPER(Kundendaten!I1957)))))</f>
        <v/>
      </c>
      <c r="J1956" s="59" t="str">
        <f>IF(Kundendaten!C1957="","",Einstellungen!$C$9-Kundendaten!J1957)</f>
        <v/>
      </c>
      <c r="K1956" s="37" t="str">
        <f>IF(Kundendaten!C1957="","",IF(J1956&lt;0,-1,IF(J1956&gt;Einstellungen!$C$11,0,IF(J1956&lt;=Einstellungen!$D$15,5,IF(J1956&lt;=Einstellungen!$D$16,4,IF(J1956&lt;=Einstellungen!$D$17,3,IF(J1956&lt;=Einstellungen!$D$18,2,1)))))))</f>
        <v/>
      </c>
      <c r="L1956" s="37" t="str">
        <f>IF(Kundendaten!C1957="","",IF(J1956&lt;0,-1,IF(J1956&gt;Einstellungen!$C$11,0,IF(Kundendaten!K1957&gt;=Einstellungen!$C$24,5,IF(Kundendaten!K1957&gt;=Einstellungen!$C$25,4,IF(Kundendaten!K1957&gt;=Einstellungen!$C$26,3,IF(Kundendaten!K1957&gt;=Einstellungen!$C$27,2,1)))))))</f>
        <v/>
      </c>
      <c r="M1956" s="37" t="str">
        <f>IF(Kundendaten!C1957="","",IF(J1956&lt;0,-1,IF(J1956&gt;Einstellungen!$C$11,0,IF(Kundendaten!L1957&gt;=Einstellungen!$C$32,5,IF(Kundendaten!L1957&gt;=Einstellungen!$C$33,4,IF(Kundendaten!L1957&gt;=Einstellungen!$C$34,3,IF(Kundendaten!L1957&gt;=Einstellungen!$C$35,2,1)))))))</f>
        <v/>
      </c>
      <c r="N1956" s="37" t="str">
        <f>IF(Kundendaten!C1957="","",IF(K1956=-1,"",IF(K1956=0,0,IF(SUM(Einstellungen!$G$15,Einstellungen!$G$24,Einstellungen!$G$32)&lt;&gt;100,"—",ROUND((K1956*Einstellungen!$G$15+L1956*Einstellungen!$G$24+M1956*Einstellungen!$G$32)/100,1)))))</f>
        <v/>
      </c>
      <c r="O1956" s="37" t="str">
        <f>IF(Kundendaten!C1957="","",IF(K1956=-1,"⚠ Datenfehler",IF(K1956=0,"Inaktiv",IF(SUM(Einstellungen!$G$15,Einstellungen!$G$24,Einstellungen!$G$32)&lt;&gt;100,"—",IF(N1956&gt;=4,"Champion",IF(N1956&gt;=3,"Entwicklung",IF(N1956&gt;=2,"Gefährdet","Abwanderung")))))))</f>
        <v/>
      </c>
    </row>
    <row r="1957" spans="2:15" ht="14.25" customHeight="1" x14ac:dyDescent="0.35">
      <c r="B1957" s="37" t="str">
        <f>IF(Kundendaten!C1958="","",Kundendaten!B1958)</f>
        <v/>
      </c>
      <c r="C1957" s="38" t="str">
        <f>IF(Kundendaten!C1958="","",IF(Kundendaten!C1958="","",Kundendaten!C1958))</f>
        <v/>
      </c>
      <c r="D1957" s="38" t="str">
        <f>IF(Kundendaten!C1958="","",IF(Kundendaten!D1958="","",Kundendaten!D1958))</f>
        <v/>
      </c>
      <c r="E1957" s="38" t="str">
        <f>IF(Kundendaten!C1958="","",IF(Kundendaten!E1958="","",Kundendaten!E1958))</f>
        <v/>
      </c>
      <c r="F1957" s="38" t="str">
        <f>IF(Kundendaten!C1958="","",IF(Kundendaten!F1958="","",Kundendaten!F1958))</f>
        <v/>
      </c>
      <c r="G1957" s="37" t="str">
        <f>IF(Kundendaten!C1958="","",IF(Kundendaten!G1958="","",Kundendaten!G1958))</f>
        <v/>
      </c>
      <c r="H1957" s="38" t="str">
        <f>IF(Kundendaten!C1958="","",IF(Kundendaten!H1958="","",Kundendaten!H1958))</f>
        <v/>
      </c>
      <c r="I1957" s="37" t="str">
        <f>IF(Kundendaten!C1958="","",IF(Kundendaten!I1958="","",IF(OR(UPPER(Kundendaten!I1958)="D",UPPER(Kundendaten!I1958)="DE",UPPER(Kundendaten!I1958)="DEU",UPPER(Kundendaten!I1958)="DEUTSCHLAND",UPPER(Kundendaten!I1958)="GERMANY",UPPER(Kundendaten!I1958)="GER"),"",IFERROR(UPPER(VLOOKUP(UPPER(Kundendaten!I1958),Laendercodes!$A:$B,2,FALSE())),UPPER(Kundendaten!I1958)))))</f>
        <v/>
      </c>
      <c r="J1957" s="59" t="str">
        <f>IF(Kundendaten!C1958="","",Einstellungen!$C$9-Kundendaten!J1958)</f>
        <v/>
      </c>
      <c r="K1957" s="37" t="str">
        <f>IF(Kundendaten!C1958="","",IF(J1957&lt;0,-1,IF(J1957&gt;Einstellungen!$C$11,0,IF(J1957&lt;=Einstellungen!$D$15,5,IF(J1957&lt;=Einstellungen!$D$16,4,IF(J1957&lt;=Einstellungen!$D$17,3,IF(J1957&lt;=Einstellungen!$D$18,2,1)))))))</f>
        <v/>
      </c>
      <c r="L1957" s="37" t="str">
        <f>IF(Kundendaten!C1958="","",IF(J1957&lt;0,-1,IF(J1957&gt;Einstellungen!$C$11,0,IF(Kundendaten!K1958&gt;=Einstellungen!$C$24,5,IF(Kundendaten!K1958&gt;=Einstellungen!$C$25,4,IF(Kundendaten!K1958&gt;=Einstellungen!$C$26,3,IF(Kundendaten!K1958&gt;=Einstellungen!$C$27,2,1)))))))</f>
        <v/>
      </c>
      <c r="M1957" s="37" t="str">
        <f>IF(Kundendaten!C1958="","",IF(J1957&lt;0,-1,IF(J1957&gt;Einstellungen!$C$11,0,IF(Kundendaten!L1958&gt;=Einstellungen!$C$32,5,IF(Kundendaten!L1958&gt;=Einstellungen!$C$33,4,IF(Kundendaten!L1958&gt;=Einstellungen!$C$34,3,IF(Kundendaten!L1958&gt;=Einstellungen!$C$35,2,1)))))))</f>
        <v/>
      </c>
      <c r="N1957" s="37" t="str">
        <f>IF(Kundendaten!C1958="","",IF(K1957=-1,"",IF(K1957=0,0,IF(SUM(Einstellungen!$G$15,Einstellungen!$G$24,Einstellungen!$G$32)&lt;&gt;100,"—",ROUND((K1957*Einstellungen!$G$15+L1957*Einstellungen!$G$24+M1957*Einstellungen!$G$32)/100,1)))))</f>
        <v/>
      </c>
      <c r="O1957" s="37" t="str">
        <f>IF(Kundendaten!C1958="","",IF(K1957=-1,"⚠ Datenfehler",IF(K1957=0,"Inaktiv",IF(SUM(Einstellungen!$G$15,Einstellungen!$G$24,Einstellungen!$G$32)&lt;&gt;100,"—",IF(N1957&gt;=4,"Champion",IF(N1957&gt;=3,"Entwicklung",IF(N1957&gt;=2,"Gefährdet","Abwanderung")))))))</f>
        <v/>
      </c>
    </row>
    <row r="1958" spans="2:15" ht="14.25" customHeight="1" x14ac:dyDescent="0.35">
      <c r="B1958" s="37" t="str">
        <f>IF(Kundendaten!C1959="","",Kundendaten!B1959)</f>
        <v/>
      </c>
      <c r="C1958" s="38" t="str">
        <f>IF(Kundendaten!C1959="","",IF(Kundendaten!C1959="","",Kundendaten!C1959))</f>
        <v/>
      </c>
      <c r="D1958" s="38" t="str">
        <f>IF(Kundendaten!C1959="","",IF(Kundendaten!D1959="","",Kundendaten!D1959))</f>
        <v/>
      </c>
      <c r="E1958" s="38" t="str">
        <f>IF(Kundendaten!C1959="","",IF(Kundendaten!E1959="","",Kundendaten!E1959))</f>
        <v/>
      </c>
      <c r="F1958" s="38" t="str">
        <f>IF(Kundendaten!C1959="","",IF(Kundendaten!F1959="","",Kundendaten!F1959))</f>
        <v/>
      </c>
      <c r="G1958" s="37" t="str">
        <f>IF(Kundendaten!C1959="","",IF(Kundendaten!G1959="","",Kundendaten!G1959))</f>
        <v/>
      </c>
      <c r="H1958" s="38" t="str">
        <f>IF(Kundendaten!C1959="","",IF(Kundendaten!H1959="","",Kundendaten!H1959))</f>
        <v/>
      </c>
      <c r="I1958" s="37" t="str">
        <f>IF(Kundendaten!C1959="","",IF(Kundendaten!I1959="","",IF(OR(UPPER(Kundendaten!I1959)="D",UPPER(Kundendaten!I1959)="DE",UPPER(Kundendaten!I1959)="DEU",UPPER(Kundendaten!I1959)="DEUTSCHLAND",UPPER(Kundendaten!I1959)="GERMANY",UPPER(Kundendaten!I1959)="GER"),"",IFERROR(UPPER(VLOOKUP(UPPER(Kundendaten!I1959),Laendercodes!$A:$B,2,FALSE())),UPPER(Kundendaten!I1959)))))</f>
        <v/>
      </c>
      <c r="J1958" s="59" t="str">
        <f>IF(Kundendaten!C1959="","",Einstellungen!$C$9-Kundendaten!J1959)</f>
        <v/>
      </c>
      <c r="K1958" s="37" t="str">
        <f>IF(Kundendaten!C1959="","",IF(J1958&lt;0,-1,IF(J1958&gt;Einstellungen!$C$11,0,IF(J1958&lt;=Einstellungen!$D$15,5,IF(J1958&lt;=Einstellungen!$D$16,4,IF(J1958&lt;=Einstellungen!$D$17,3,IF(J1958&lt;=Einstellungen!$D$18,2,1)))))))</f>
        <v/>
      </c>
      <c r="L1958" s="37" t="str">
        <f>IF(Kundendaten!C1959="","",IF(J1958&lt;0,-1,IF(J1958&gt;Einstellungen!$C$11,0,IF(Kundendaten!K1959&gt;=Einstellungen!$C$24,5,IF(Kundendaten!K1959&gt;=Einstellungen!$C$25,4,IF(Kundendaten!K1959&gt;=Einstellungen!$C$26,3,IF(Kundendaten!K1959&gt;=Einstellungen!$C$27,2,1)))))))</f>
        <v/>
      </c>
      <c r="M1958" s="37" t="str">
        <f>IF(Kundendaten!C1959="","",IF(J1958&lt;0,-1,IF(J1958&gt;Einstellungen!$C$11,0,IF(Kundendaten!L1959&gt;=Einstellungen!$C$32,5,IF(Kundendaten!L1959&gt;=Einstellungen!$C$33,4,IF(Kundendaten!L1959&gt;=Einstellungen!$C$34,3,IF(Kundendaten!L1959&gt;=Einstellungen!$C$35,2,1)))))))</f>
        <v/>
      </c>
      <c r="N1958" s="37" t="str">
        <f>IF(Kundendaten!C1959="","",IF(K1958=-1,"",IF(K1958=0,0,IF(SUM(Einstellungen!$G$15,Einstellungen!$G$24,Einstellungen!$G$32)&lt;&gt;100,"—",ROUND((K1958*Einstellungen!$G$15+L1958*Einstellungen!$G$24+M1958*Einstellungen!$G$32)/100,1)))))</f>
        <v/>
      </c>
      <c r="O1958" s="37" t="str">
        <f>IF(Kundendaten!C1959="","",IF(K1958=-1,"⚠ Datenfehler",IF(K1958=0,"Inaktiv",IF(SUM(Einstellungen!$G$15,Einstellungen!$G$24,Einstellungen!$G$32)&lt;&gt;100,"—",IF(N1958&gt;=4,"Champion",IF(N1958&gt;=3,"Entwicklung",IF(N1958&gt;=2,"Gefährdet","Abwanderung")))))))</f>
        <v/>
      </c>
    </row>
    <row r="1959" spans="2:15" ht="14.25" customHeight="1" x14ac:dyDescent="0.35">
      <c r="B1959" s="37" t="str">
        <f>IF(Kundendaten!C1960="","",Kundendaten!B1960)</f>
        <v/>
      </c>
      <c r="C1959" s="38" t="str">
        <f>IF(Kundendaten!C1960="","",IF(Kundendaten!C1960="","",Kundendaten!C1960))</f>
        <v/>
      </c>
      <c r="D1959" s="38" t="str">
        <f>IF(Kundendaten!C1960="","",IF(Kundendaten!D1960="","",Kundendaten!D1960))</f>
        <v/>
      </c>
      <c r="E1959" s="38" t="str">
        <f>IF(Kundendaten!C1960="","",IF(Kundendaten!E1960="","",Kundendaten!E1960))</f>
        <v/>
      </c>
      <c r="F1959" s="38" t="str">
        <f>IF(Kundendaten!C1960="","",IF(Kundendaten!F1960="","",Kundendaten!F1960))</f>
        <v/>
      </c>
      <c r="G1959" s="37" t="str">
        <f>IF(Kundendaten!C1960="","",IF(Kundendaten!G1960="","",Kundendaten!G1960))</f>
        <v/>
      </c>
      <c r="H1959" s="38" t="str">
        <f>IF(Kundendaten!C1960="","",IF(Kundendaten!H1960="","",Kundendaten!H1960))</f>
        <v/>
      </c>
      <c r="I1959" s="37" t="str">
        <f>IF(Kundendaten!C1960="","",IF(Kundendaten!I1960="","",IF(OR(UPPER(Kundendaten!I1960)="D",UPPER(Kundendaten!I1960)="DE",UPPER(Kundendaten!I1960)="DEU",UPPER(Kundendaten!I1960)="DEUTSCHLAND",UPPER(Kundendaten!I1960)="GERMANY",UPPER(Kundendaten!I1960)="GER"),"",IFERROR(UPPER(VLOOKUP(UPPER(Kundendaten!I1960),Laendercodes!$A:$B,2,FALSE())),UPPER(Kundendaten!I1960)))))</f>
        <v/>
      </c>
      <c r="J1959" s="59" t="str">
        <f>IF(Kundendaten!C1960="","",Einstellungen!$C$9-Kundendaten!J1960)</f>
        <v/>
      </c>
      <c r="K1959" s="37" t="str">
        <f>IF(Kundendaten!C1960="","",IF(J1959&lt;0,-1,IF(J1959&gt;Einstellungen!$C$11,0,IF(J1959&lt;=Einstellungen!$D$15,5,IF(J1959&lt;=Einstellungen!$D$16,4,IF(J1959&lt;=Einstellungen!$D$17,3,IF(J1959&lt;=Einstellungen!$D$18,2,1)))))))</f>
        <v/>
      </c>
      <c r="L1959" s="37" t="str">
        <f>IF(Kundendaten!C1960="","",IF(J1959&lt;0,-1,IF(J1959&gt;Einstellungen!$C$11,0,IF(Kundendaten!K1960&gt;=Einstellungen!$C$24,5,IF(Kundendaten!K1960&gt;=Einstellungen!$C$25,4,IF(Kundendaten!K1960&gt;=Einstellungen!$C$26,3,IF(Kundendaten!K1960&gt;=Einstellungen!$C$27,2,1)))))))</f>
        <v/>
      </c>
      <c r="M1959" s="37" t="str">
        <f>IF(Kundendaten!C1960="","",IF(J1959&lt;0,-1,IF(J1959&gt;Einstellungen!$C$11,0,IF(Kundendaten!L1960&gt;=Einstellungen!$C$32,5,IF(Kundendaten!L1960&gt;=Einstellungen!$C$33,4,IF(Kundendaten!L1960&gt;=Einstellungen!$C$34,3,IF(Kundendaten!L1960&gt;=Einstellungen!$C$35,2,1)))))))</f>
        <v/>
      </c>
      <c r="N1959" s="37" t="str">
        <f>IF(Kundendaten!C1960="","",IF(K1959=-1,"",IF(K1959=0,0,IF(SUM(Einstellungen!$G$15,Einstellungen!$G$24,Einstellungen!$G$32)&lt;&gt;100,"—",ROUND((K1959*Einstellungen!$G$15+L1959*Einstellungen!$G$24+M1959*Einstellungen!$G$32)/100,1)))))</f>
        <v/>
      </c>
      <c r="O1959" s="37" t="str">
        <f>IF(Kundendaten!C1960="","",IF(K1959=-1,"⚠ Datenfehler",IF(K1959=0,"Inaktiv",IF(SUM(Einstellungen!$G$15,Einstellungen!$G$24,Einstellungen!$G$32)&lt;&gt;100,"—",IF(N1959&gt;=4,"Champion",IF(N1959&gt;=3,"Entwicklung",IF(N1959&gt;=2,"Gefährdet","Abwanderung")))))))</f>
        <v/>
      </c>
    </row>
    <row r="1960" spans="2:15" ht="14.25" customHeight="1" x14ac:dyDescent="0.35">
      <c r="B1960" s="37" t="str">
        <f>IF(Kundendaten!C1961="","",Kundendaten!B1961)</f>
        <v/>
      </c>
      <c r="C1960" s="38" t="str">
        <f>IF(Kundendaten!C1961="","",IF(Kundendaten!C1961="","",Kundendaten!C1961))</f>
        <v/>
      </c>
      <c r="D1960" s="38" t="str">
        <f>IF(Kundendaten!C1961="","",IF(Kundendaten!D1961="","",Kundendaten!D1961))</f>
        <v/>
      </c>
      <c r="E1960" s="38" t="str">
        <f>IF(Kundendaten!C1961="","",IF(Kundendaten!E1961="","",Kundendaten!E1961))</f>
        <v/>
      </c>
      <c r="F1960" s="38" t="str">
        <f>IF(Kundendaten!C1961="","",IF(Kundendaten!F1961="","",Kundendaten!F1961))</f>
        <v/>
      </c>
      <c r="G1960" s="37" t="str">
        <f>IF(Kundendaten!C1961="","",IF(Kundendaten!G1961="","",Kundendaten!G1961))</f>
        <v/>
      </c>
      <c r="H1960" s="38" t="str">
        <f>IF(Kundendaten!C1961="","",IF(Kundendaten!H1961="","",Kundendaten!H1961))</f>
        <v/>
      </c>
      <c r="I1960" s="37" t="str">
        <f>IF(Kundendaten!C1961="","",IF(Kundendaten!I1961="","",IF(OR(UPPER(Kundendaten!I1961)="D",UPPER(Kundendaten!I1961)="DE",UPPER(Kundendaten!I1961)="DEU",UPPER(Kundendaten!I1961)="DEUTSCHLAND",UPPER(Kundendaten!I1961)="GERMANY",UPPER(Kundendaten!I1961)="GER"),"",IFERROR(UPPER(VLOOKUP(UPPER(Kundendaten!I1961),Laendercodes!$A:$B,2,FALSE())),UPPER(Kundendaten!I1961)))))</f>
        <v/>
      </c>
      <c r="J1960" s="59" t="str">
        <f>IF(Kundendaten!C1961="","",Einstellungen!$C$9-Kundendaten!J1961)</f>
        <v/>
      </c>
      <c r="K1960" s="37" t="str">
        <f>IF(Kundendaten!C1961="","",IF(J1960&lt;0,-1,IF(J1960&gt;Einstellungen!$C$11,0,IF(J1960&lt;=Einstellungen!$D$15,5,IF(J1960&lt;=Einstellungen!$D$16,4,IF(J1960&lt;=Einstellungen!$D$17,3,IF(J1960&lt;=Einstellungen!$D$18,2,1)))))))</f>
        <v/>
      </c>
      <c r="L1960" s="37" t="str">
        <f>IF(Kundendaten!C1961="","",IF(J1960&lt;0,-1,IF(J1960&gt;Einstellungen!$C$11,0,IF(Kundendaten!K1961&gt;=Einstellungen!$C$24,5,IF(Kundendaten!K1961&gt;=Einstellungen!$C$25,4,IF(Kundendaten!K1961&gt;=Einstellungen!$C$26,3,IF(Kundendaten!K1961&gt;=Einstellungen!$C$27,2,1)))))))</f>
        <v/>
      </c>
      <c r="M1960" s="37" t="str">
        <f>IF(Kundendaten!C1961="","",IF(J1960&lt;0,-1,IF(J1960&gt;Einstellungen!$C$11,0,IF(Kundendaten!L1961&gt;=Einstellungen!$C$32,5,IF(Kundendaten!L1961&gt;=Einstellungen!$C$33,4,IF(Kundendaten!L1961&gt;=Einstellungen!$C$34,3,IF(Kundendaten!L1961&gt;=Einstellungen!$C$35,2,1)))))))</f>
        <v/>
      </c>
      <c r="N1960" s="37" t="str">
        <f>IF(Kundendaten!C1961="","",IF(K1960=-1,"",IF(K1960=0,0,IF(SUM(Einstellungen!$G$15,Einstellungen!$G$24,Einstellungen!$G$32)&lt;&gt;100,"—",ROUND((K1960*Einstellungen!$G$15+L1960*Einstellungen!$G$24+M1960*Einstellungen!$G$32)/100,1)))))</f>
        <v/>
      </c>
      <c r="O1960" s="37" t="str">
        <f>IF(Kundendaten!C1961="","",IF(K1960=-1,"⚠ Datenfehler",IF(K1960=0,"Inaktiv",IF(SUM(Einstellungen!$G$15,Einstellungen!$G$24,Einstellungen!$G$32)&lt;&gt;100,"—",IF(N1960&gt;=4,"Champion",IF(N1960&gt;=3,"Entwicklung",IF(N1960&gt;=2,"Gefährdet","Abwanderung")))))))</f>
        <v/>
      </c>
    </row>
    <row r="1961" spans="2:15" ht="14.25" customHeight="1" x14ac:dyDescent="0.35">
      <c r="B1961" s="37" t="str">
        <f>IF(Kundendaten!C1962="","",Kundendaten!B1962)</f>
        <v/>
      </c>
      <c r="C1961" s="38" t="str">
        <f>IF(Kundendaten!C1962="","",IF(Kundendaten!C1962="","",Kundendaten!C1962))</f>
        <v/>
      </c>
      <c r="D1961" s="38" t="str">
        <f>IF(Kundendaten!C1962="","",IF(Kundendaten!D1962="","",Kundendaten!D1962))</f>
        <v/>
      </c>
      <c r="E1961" s="38" t="str">
        <f>IF(Kundendaten!C1962="","",IF(Kundendaten!E1962="","",Kundendaten!E1962))</f>
        <v/>
      </c>
      <c r="F1961" s="38" t="str">
        <f>IF(Kundendaten!C1962="","",IF(Kundendaten!F1962="","",Kundendaten!F1962))</f>
        <v/>
      </c>
      <c r="G1961" s="37" t="str">
        <f>IF(Kundendaten!C1962="","",IF(Kundendaten!G1962="","",Kundendaten!G1962))</f>
        <v/>
      </c>
      <c r="H1961" s="38" t="str">
        <f>IF(Kundendaten!C1962="","",IF(Kundendaten!H1962="","",Kundendaten!H1962))</f>
        <v/>
      </c>
      <c r="I1961" s="37" t="str">
        <f>IF(Kundendaten!C1962="","",IF(Kundendaten!I1962="","",IF(OR(UPPER(Kundendaten!I1962)="D",UPPER(Kundendaten!I1962)="DE",UPPER(Kundendaten!I1962)="DEU",UPPER(Kundendaten!I1962)="DEUTSCHLAND",UPPER(Kundendaten!I1962)="GERMANY",UPPER(Kundendaten!I1962)="GER"),"",IFERROR(UPPER(VLOOKUP(UPPER(Kundendaten!I1962),Laendercodes!$A:$B,2,FALSE())),UPPER(Kundendaten!I1962)))))</f>
        <v/>
      </c>
      <c r="J1961" s="59" t="str">
        <f>IF(Kundendaten!C1962="","",Einstellungen!$C$9-Kundendaten!J1962)</f>
        <v/>
      </c>
      <c r="K1961" s="37" t="str">
        <f>IF(Kundendaten!C1962="","",IF(J1961&lt;0,-1,IF(J1961&gt;Einstellungen!$C$11,0,IF(J1961&lt;=Einstellungen!$D$15,5,IF(J1961&lt;=Einstellungen!$D$16,4,IF(J1961&lt;=Einstellungen!$D$17,3,IF(J1961&lt;=Einstellungen!$D$18,2,1)))))))</f>
        <v/>
      </c>
      <c r="L1961" s="37" t="str">
        <f>IF(Kundendaten!C1962="","",IF(J1961&lt;0,-1,IF(J1961&gt;Einstellungen!$C$11,0,IF(Kundendaten!K1962&gt;=Einstellungen!$C$24,5,IF(Kundendaten!K1962&gt;=Einstellungen!$C$25,4,IF(Kundendaten!K1962&gt;=Einstellungen!$C$26,3,IF(Kundendaten!K1962&gt;=Einstellungen!$C$27,2,1)))))))</f>
        <v/>
      </c>
      <c r="M1961" s="37" t="str">
        <f>IF(Kundendaten!C1962="","",IF(J1961&lt;0,-1,IF(J1961&gt;Einstellungen!$C$11,0,IF(Kundendaten!L1962&gt;=Einstellungen!$C$32,5,IF(Kundendaten!L1962&gt;=Einstellungen!$C$33,4,IF(Kundendaten!L1962&gt;=Einstellungen!$C$34,3,IF(Kundendaten!L1962&gt;=Einstellungen!$C$35,2,1)))))))</f>
        <v/>
      </c>
      <c r="N1961" s="37" t="str">
        <f>IF(Kundendaten!C1962="","",IF(K1961=-1,"",IF(K1961=0,0,IF(SUM(Einstellungen!$G$15,Einstellungen!$G$24,Einstellungen!$G$32)&lt;&gt;100,"—",ROUND((K1961*Einstellungen!$G$15+L1961*Einstellungen!$G$24+M1961*Einstellungen!$G$32)/100,1)))))</f>
        <v/>
      </c>
      <c r="O1961" s="37" t="str">
        <f>IF(Kundendaten!C1962="","",IF(K1961=-1,"⚠ Datenfehler",IF(K1961=0,"Inaktiv",IF(SUM(Einstellungen!$G$15,Einstellungen!$G$24,Einstellungen!$G$32)&lt;&gt;100,"—",IF(N1961&gt;=4,"Champion",IF(N1961&gt;=3,"Entwicklung",IF(N1961&gt;=2,"Gefährdet","Abwanderung")))))))</f>
        <v/>
      </c>
    </row>
    <row r="1962" spans="2:15" ht="14.25" customHeight="1" x14ac:dyDescent="0.35">
      <c r="B1962" s="37" t="str">
        <f>IF(Kundendaten!C1963="","",Kundendaten!B1963)</f>
        <v/>
      </c>
      <c r="C1962" s="38" t="str">
        <f>IF(Kundendaten!C1963="","",IF(Kundendaten!C1963="","",Kundendaten!C1963))</f>
        <v/>
      </c>
      <c r="D1962" s="38" t="str">
        <f>IF(Kundendaten!C1963="","",IF(Kundendaten!D1963="","",Kundendaten!D1963))</f>
        <v/>
      </c>
      <c r="E1962" s="38" t="str">
        <f>IF(Kundendaten!C1963="","",IF(Kundendaten!E1963="","",Kundendaten!E1963))</f>
        <v/>
      </c>
      <c r="F1962" s="38" t="str">
        <f>IF(Kundendaten!C1963="","",IF(Kundendaten!F1963="","",Kundendaten!F1963))</f>
        <v/>
      </c>
      <c r="G1962" s="37" t="str">
        <f>IF(Kundendaten!C1963="","",IF(Kundendaten!G1963="","",Kundendaten!G1963))</f>
        <v/>
      </c>
      <c r="H1962" s="38" t="str">
        <f>IF(Kundendaten!C1963="","",IF(Kundendaten!H1963="","",Kundendaten!H1963))</f>
        <v/>
      </c>
      <c r="I1962" s="37" t="str">
        <f>IF(Kundendaten!C1963="","",IF(Kundendaten!I1963="","",IF(OR(UPPER(Kundendaten!I1963)="D",UPPER(Kundendaten!I1963)="DE",UPPER(Kundendaten!I1963)="DEU",UPPER(Kundendaten!I1963)="DEUTSCHLAND",UPPER(Kundendaten!I1963)="GERMANY",UPPER(Kundendaten!I1963)="GER"),"",IFERROR(UPPER(VLOOKUP(UPPER(Kundendaten!I1963),Laendercodes!$A:$B,2,FALSE())),UPPER(Kundendaten!I1963)))))</f>
        <v/>
      </c>
      <c r="J1962" s="59" t="str">
        <f>IF(Kundendaten!C1963="","",Einstellungen!$C$9-Kundendaten!J1963)</f>
        <v/>
      </c>
      <c r="K1962" s="37" t="str">
        <f>IF(Kundendaten!C1963="","",IF(J1962&lt;0,-1,IF(J1962&gt;Einstellungen!$C$11,0,IF(J1962&lt;=Einstellungen!$D$15,5,IF(J1962&lt;=Einstellungen!$D$16,4,IF(J1962&lt;=Einstellungen!$D$17,3,IF(J1962&lt;=Einstellungen!$D$18,2,1)))))))</f>
        <v/>
      </c>
      <c r="L1962" s="37" t="str">
        <f>IF(Kundendaten!C1963="","",IF(J1962&lt;0,-1,IF(J1962&gt;Einstellungen!$C$11,0,IF(Kundendaten!K1963&gt;=Einstellungen!$C$24,5,IF(Kundendaten!K1963&gt;=Einstellungen!$C$25,4,IF(Kundendaten!K1963&gt;=Einstellungen!$C$26,3,IF(Kundendaten!K1963&gt;=Einstellungen!$C$27,2,1)))))))</f>
        <v/>
      </c>
      <c r="M1962" s="37" t="str">
        <f>IF(Kundendaten!C1963="","",IF(J1962&lt;0,-1,IF(J1962&gt;Einstellungen!$C$11,0,IF(Kundendaten!L1963&gt;=Einstellungen!$C$32,5,IF(Kundendaten!L1963&gt;=Einstellungen!$C$33,4,IF(Kundendaten!L1963&gt;=Einstellungen!$C$34,3,IF(Kundendaten!L1963&gt;=Einstellungen!$C$35,2,1)))))))</f>
        <v/>
      </c>
      <c r="N1962" s="37" t="str">
        <f>IF(Kundendaten!C1963="","",IF(K1962=-1,"",IF(K1962=0,0,IF(SUM(Einstellungen!$G$15,Einstellungen!$G$24,Einstellungen!$G$32)&lt;&gt;100,"—",ROUND((K1962*Einstellungen!$G$15+L1962*Einstellungen!$G$24+M1962*Einstellungen!$G$32)/100,1)))))</f>
        <v/>
      </c>
      <c r="O1962" s="37" t="str">
        <f>IF(Kundendaten!C1963="","",IF(K1962=-1,"⚠ Datenfehler",IF(K1962=0,"Inaktiv",IF(SUM(Einstellungen!$G$15,Einstellungen!$G$24,Einstellungen!$G$32)&lt;&gt;100,"—",IF(N1962&gt;=4,"Champion",IF(N1962&gt;=3,"Entwicklung",IF(N1962&gt;=2,"Gefährdet","Abwanderung")))))))</f>
        <v/>
      </c>
    </row>
    <row r="1963" spans="2:15" ht="14.25" customHeight="1" x14ac:dyDescent="0.35">
      <c r="B1963" s="37" t="str">
        <f>IF(Kundendaten!C1964="","",Kundendaten!B1964)</f>
        <v/>
      </c>
      <c r="C1963" s="38" t="str">
        <f>IF(Kundendaten!C1964="","",IF(Kundendaten!C1964="","",Kundendaten!C1964))</f>
        <v/>
      </c>
      <c r="D1963" s="38" t="str">
        <f>IF(Kundendaten!C1964="","",IF(Kundendaten!D1964="","",Kundendaten!D1964))</f>
        <v/>
      </c>
      <c r="E1963" s="38" t="str">
        <f>IF(Kundendaten!C1964="","",IF(Kundendaten!E1964="","",Kundendaten!E1964))</f>
        <v/>
      </c>
      <c r="F1963" s="38" t="str">
        <f>IF(Kundendaten!C1964="","",IF(Kundendaten!F1964="","",Kundendaten!F1964))</f>
        <v/>
      </c>
      <c r="G1963" s="37" t="str">
        <f>IF(Kundendaten!C1964="","",IF(Kundendaten!G1964="","",Kundendaten!G1964))</f>
        <v/>
      </c>
      <c r="H1963" s="38" t="str">
        <f>IF(Kundendaten!C1964="","",IF(Kundendaten!H1964="","",Kundendaten!H1964))</f>
        <v/>
      </c>
      <c r="I1963" s="37" t="str">
        <f>IF(Kundendaten!C1964="","",IF(Kundendaten!I1964="","",IF(OR(UPPER(Kundendaten!I1964)="D",UPPER(Kundendaten!I1964)="DE",UPPER(Kundendaten!I1964)="DEU",UPPER(Kundendaten!I1964)="DEUTSCHLAND",UPPER(Kundendaten!I1964)="GERMANY",UPPER(Kundendaten!I1964)="GER"),"",IFERROR(UPPER(VLOOKUP(UPPER(Kundendaten!I1964),Laendercodes!$A:$B,2,FALSE())),UPPER(Kundendaten!I1964)))))</f>
        <v/>
      </c>
      <c r="J1963" s="59" t="str">
        <f>IF(Kundendaten!C1964="","",Einstellungen!$C$9-Kundendaten!J1964)</f>
        <v/>
      </c>
      <c r="K1963" s="37" t="str">
        <f>IF(Kundendaten!C1964="","",IF(J1963&lt;0,-1,IF(J1963&gt;Einstellungen!$C$11,0,IF(J1963&lt;=Einstellungen!$D$15,5,IF(J1963&lt;=Einstellungen!$D$16,4,IF(J1963&lt;=Einstellungen!$D$17,3,IF(J1963&lt;=Einstellungen!$D$18,2,1)))))))</f>
        <v/>
      </c>
      <c r="L1963" s="37" t="str">
        <f>IF(Kundendaten!C1964="","",IF(J1963&lt;0,-1,IF(J1963&gt;Einstellungen!$C$11,0,IF(Kundendaten!K1964&gt;=Einstellungen!$C$24,5,IF(Kundendaten!K1964&gt;=Einstellungen!$C$25,4,IF(Kundendaten!K1964&gt;=Einstellungen!$C$26,3,IF(Kundendaten!K1964&gt;=Einstellungen!$C$27,2,1)))))))</f>
        <v/>
      </c>
      <c r="M1963" s="37" t="str">
        <f>IF(Kundendaten!C1964="","",IF(J1963&lt;0,-1,IF(J1963&gt;Einstellungen!$C$11,0,IF(Kundendaten!L1964&gt;=Einstellungen!$C$32,5,IF(Kundendaten!L1964&gt;=Einstellungen!$C$33,4,IF(Kundendaten!L1964&gt;=Einstellungen!$C$34,3,IF(Kundendaten!L1964&gt;=Einstellungen!$C$35,2,1)))))))</f>
        <v/>
      </c>
      <c r="N1963" s="37" t="str">
        <f>IF(Kundendaten!C1964="","",IF(K1963=-1,"",IF(K1963=0,0,IF(SUM(Einstellungen!$G$15,Einstellungen!$G$24,Einstellungen!$G$32)&lt;&gt;100,"—",ROUND((K1963*Einstellungen!$G$15+L1963*Einstellungen!$G$24+M1963*Einstellungen!$G$32)/100,1)))))</f>
        <v/>
      </c>
      <c r="O1963" s="37" t="str">
        <f>IF(Kundendaten!C1964="","",IF(K1963=-1,"⚠ Datenfehler",IF(K1963=0,"Inaktiv",IF(SUM(Einstellungen!$G$15,Einstellungen!$G$24,Einstellungen!$G$32)&lt;&gt;100,"—",IF(N1963&gt;=4,"Champion",IF(N1963&gt;=3,"Entwicklung",IF(N1963&gt;=2,"Gefährdet","Abwanderung")))))))</f>
        <v/>
      </c>
    </row>
    <row r="1964" spans="2:15" ht="14.25" customHeight="1" x14ac:dyDescent="0.35">
      <c r="B1964" s="37" t="str">
        <f>IF(Kundendaten!C1965="","",Kundendaten!B1965)</f>
        <v/>
      </c>
      <c r="C1964" s="38" t="str">
        <f>IF(Kundendaten!C1965="","",IF(Kundendaten!C1965="","",Kundendaten!C1965))</f>
        <v/>
      </c>
      <c r="D1964" s="38" t="str">
        <f>IF(Kundendaten!C1965="","",IF(Kundendaten!D1965="","",Kundendaten!D1965))</f>
        <v/>
      </c>
      <c r="E1964" s="38" t="str">
        <f>IF(Kundendaten!C1965="","",IF(Kundendaten!E1965="","",Kundendaten!E1965))</f>
        <v/>
      </c>
      <c r="F1964" s="38" t="str">
        <f>IF(Kundendaten!C1965="","",IF(Kundendaten!F1965="","",Kundendaten!F1965))</f>
        <v/>
      </c>
      <c r="G1964" s="37" t="str">
        <f>IF(Kundendaten!C1965="","",IF(Kundendaten!G1965="","",Kundendaten!G1965))</f>
        <v/>
      </c>
      <c r="H1964" s="38" t="str">
        <f>IF(Kundendaten!C1965="","",IF(Kundendaten!H1965="","",Kundendaten!H1965))</f>
        <v/>
      </c>
      <c r="I1964" s="37" t="str">
        <f>IF(Kundendaten!C1965="","",IF(Kundendaten!I1965="","",IF(OR(UPPER(Kundendaten!I1965)="D",UPPER(Kundendaten!I1965)="DE",UPPER(Kundendaten!I1965)="DEU",UPPER(Kundendaten!I1965)="DEUTSCHLAND",UPPER(Kundendaten!I1965)="GERMANY",UPPER(Kundendaten!I1965)="GER"),"",IFERROR(UPPER(VLOOKUP(UPPER(Kundendaten!I1965),Laendercodes!$A:$B,2,FALSE())),UPPER(Kundendaten!I1965)))))</f>
        <v/>
      </c>
      <c r="J1964" s="59" t="str">
        <f>IF(Kundendaten!C1965="","",Einstellungen!$C$9-Kundendaten!J1965)</f>
        <v/>
      </c>
      <c r="K1964" s="37" t="str">
        <f>IF(Kundendaten!C1965="","",IF(J1964&lt;0,-1,IF(J1964&gt;Einstellungen!$C$11,0,IF(J1964&lt;=Einstellungen!$D$15,5,IF(J1964&lt;=Einstellungen!$D$16,4,IF(J1964&lt;=Einstellungen!$D$17,3,IF(J1964&lt;=Einstellungen!$D$18,2,1)))))))</f>
        <v/>
      </c>
      <c r="L1964" s="37" t="str">
        <f>IF(Kundendaten!C1965="","",IF(J1964&lt;0,-1,IF(J1964&gt;Einstellungen!$C$11,0,IF(Kundendaten!K1965&gt;=Einstellungen!$C$24,5,IF(Kundendaten!K1965&gt;=Einstellungen!$C$25,4,IF(Kundendaten!K1965&gt;=Einstellungen!$C$26,3,IF(Kundendaten!K1965&gt;=Einstellungen!$C$27,2,1)))))))</f>
        <v/>
      </c>
      <c r="M1964" s="37" t="str">
        <f>IF(Kundendaten!C1965="","",IF(J1964&lt;0,-1,IF(J1964&gt;Einstellungen!$C$11,0,IF(Kundendaten!L1965&gt;=Einstellungen!$C$32,5,IF(Kundendaten!L1965&gt;=Einstellungen!$C$33,4,IF(Kundendaten!L1965&gt;=Einstellungen!$C$34,3,IF(Kundendaten!L1965&gt;=Einstellungen!$C$35,2,1)))))))</f>
        <v/>
      </c>
      <c r="N1964" s="37" t="str">
        <f>IF(Kundendaten!C1965="","",IF(K1964=-1,"",IF(K1964=0,0,IF(SUM(Einstellungen!$G$15,Einstellungen!$G$24,Einstellungen!$G$32)&lt;&gt;100,"—",ROUND((K1964*Einstellungen!$G$15+L1964*Einstellungen!$G$24+M1964*Einstellungen!$G$32)/100,1)))))</f>
        <v/>
      </c>
      <c r="O1964" s="37" t="str">
        <f>IF(Kundendaten!C1965="","",IF(K1964=-1,"⚠ Datenfehler",IF(K1964=0,"Inaktiv",IF(SUM(Einstellungen!$G$15,Einstellungen!$G$24,Einstellungen!$G$32)&lt;&gt;100,"—",IF(N1964&gt;=4,"Champion",IF(N1964&gt;=3,"Entwicklung",IF(N1964&gt;=2,"Gefährdet","Abwanderung")))))))</f>
        <v/>
      </c>
    </row>
    <row r="1965" spans="2:15" ht="14.25" customHeight="1" x14ac:dyDescent="0.35">
      <c r="B1965" s="37" t="str">
        <f>IF(Kundendaten!C1966="","",Kundendaten!B1966)</f>
        <v/>
      </c>
      <c r="C1965" s="38" t="str">
        <f>IF(Kundendaten!C1966="","",IF(Kundendaten!C1966="","",Kundendaten!C1966))</f>
        <v/>
      </c>
      <c r="D1965" s="38" t="str">
        <f>IF(Kundendaten!C1966="","",IF(Kundendaten!D1966="","",Kundendaten!D1966))</f>
        <v/>
      </c>
      <c r="E1965" s="38" t="str">
        <f>IF(Kundendaten!C1966="","",IF(Kundendaten!E1966="","",Kundendaten!E1966))</f>
        <v/>
      </c>
      <c r="F1965" s="38" t="str">
        <f>IF(Kundendaten!C1966="","",IF(Kundendaten!F1966="","",Kundendaten!F1966))</f>
        <v/>
      </c>
      <c r="G1965" s="37" t="str">
        <f>IF(Kundendaten!C1966="","",IF(Kundendaten!G1966="","",Kundendaten!G1966))</f>
        <v/>
      </c>
      <c r="H1965" s="38" t="str">
        <f>IF(Kundendaten!C1966="","",IF(Kundendaten!H1966="","",Kundendaten!H1966))</f>
        <v/>
      </c>
      <c r="I1965" s="37" t="str">
        <f>IF(Kundendaten!C1966="","",IF(Kundendaten!I1966="","",IF(OR(UPPER(Kundendaten!I1966)="D",UPPER(Kundendaten!I1966)="DE",UPPER(Kundendaten!I1966)="DEU",UPPER(Kundendaten!I1966)="DEUTSCHLAND",UPPER(Kundendaten!I1966)="GERMANY",UPPER(Kundendaten!I1966)="GER"),"",IFERROR(UPPER(VLOOKUP(UPPER(Kundendaten!I1966),Laendercodes!$A:$B,2,FALSE())),UPPER(Kundendaten!I1966)))))</f>
        <v/>
      </c>
      <c r="J1965" s="59" t="str">
        <f>IF(Kundendaten!C1966="","",Einstellungen!$C$9-Kundendaten!J1966)</f>
        <v/>
      </c>
      <c r="K1965" s="37" t="str">
        <f>IF(Kundendaten!C1966="","",IF(J1965&lt;0,-1,IF(J1965&gt;Einstellungen!$C$11,0,IF(J1965&lt;=Einstellungen!$D$15,5,IF(J1965&lt;=Einstellungen!$D$16,4,IF(J1965&lt;=Einstellungen!$D$17,3,IF(J1965&lt;=Einstellungen!$D$18,2,1)))))))</f>
        <v/>
      </c>
      <c r="L1965" s="37" t="str">
        <f>IF(Kundendaten!C1966="","",IF(J1965&lt;0,-1,IF(J1965&gt;Einstellungen!$C$11,0,IF(Kundendaten!K1966&gt;=Einstellungen!$C$24,5,IF(Kundendaten!K1966&gt;=Einstellungen!$C$25,4,IF(Kundendaten!K1966&gt;=Einstellungen!$C$26,3,IF(Kundendaten!K1966&gt;=Einstellungen!$C$27,2,1)))))))</f>
        <v/>
      </c>
      <c r="M1965" s="37" t="str">
        <f>IF(Kundendaten!C1966="","",IF(J1965&lt;0,-1,IF(J1965&gt;Einstellungen!$C$11,0,IF(Kundendaten!L1966&gt;=Einstellungen!$C$32,5,IF(Kundendaten!L1966&gt;=Einstellungen!$C$33,4,IF(Kundendaten!L1966&gt;=Einstellungen!$C$34,3,IF(Kundendaten!L1966&gt;=Einstellungen!$C$35,2,1)))))))</f>
        <v/>
      </c>
      <c r="N1965" s="37" t="str">
        <f>IF(Kundendaten!C1966="","",IF(K1965=-1,"",IF(K1965=0,0,IF(SUM(Einstellungen!$G$15,Einstellungen!$G$24,Einstellungen!$G$32)&lt;&gt;100,"—",ROUND((K1965*Einstellungen!$G$15+L1965*Einstellungen!$G$24+M1965*Einstellungen!$G$32)/100,1)))))</f>
        <v/>
      </c>
      <c r="O1965" s="37" t="str">
        <f>IF(Kundendaten!C1966="","",IF(K1965=-1,"⚠ Datenfehler",IF(K1965=0,"Inaktiv",IF(SUM(Einstellungen!$G$15,Einstellungen!$G$24,Einstellungen!$G$32)&lt;&gt;100,"—",IF(N1965&gt;=4,"Champion",IF(N1965&gt;=3,"Entwicklung",IF(N1965&gt;=2,"Gefährdet","Abwanderung")))))))</f>
        <v/>
      </c>
    </row>
    <row r="1966" spans="2:15" ht="14.25" customHeight="1" x14ac:dyDescent="0.35">
      <c r="B1966" s="37" t="str">
        <f>IF(Kundendaten!C1967="","",Kundendaten!B1967)</f>
        <v/>
      </c>
      <c r="C1966" s="38" t="str">
        <f>IF(Kundendaten!C1967="","",IF(Kundendaten!C1967="","",Kundendaten!C1967))</f>
        <v/>
      </c>
      <c r="D1966" s="38" t="str">
        <f>IF(Kundendaten!C1967="","",IF(Kundendaten!D1967="","",Kundendaten!D1967))</f>
        <v/>
      </c>
      <c r="E1966" s="38" t="str">
        <f>IF(Kundendaten!C1967="","",IF(Kundendaten!E1967="","",Kundendaten!E1967))</f>
        <v/>
      </c>
      <c r="F1966" s="38" t="str">
        <f>IF(Kundendaten!C1967="","",IF(Kundendaten!F1967="","",Kundendaten!F1967))</f>
        <v/>
      </c>
      <c r="G1966" s="37" t="str">
        <f>IF(Kundendaten!C1967="","",IF(Kundendaten!G1967="","",Kundendaten!G1967))</f>
        <v/>
      </c>
      <c r="H1966" s="38" t="str">
        <f>IF(Kundendaten!C1967="","",IF(Kundendaten!H1967="","",Kundendaten!H1967))</f>
        <v/>
      </c>
      <c r="I1966" s="37" t="str">
        <f>IF(Kundendaten!C1967="","",IF(Kundendaten!I1967="","",IF(OR(UPPER(Kundendaten!I1967)="D",UPPER(Kundendaten!I1967)="DE",UPPER(Kundendaten!I1967)="DEU",UPPER(Kundendaten!I1967)="DEUTSCHLAND",UPPER(Kundendaten!I1967)="GERMANY",UPPER(Kundendaten!I1967)="GER"),"",IFERROR(UPPER(VLOOKUP(UPPER(Kundendaten!I1967),Laendercodes!$A:$B,2,FALSE())),UPPER(Kundendaten!I1967)))))</f>
        <v/>
      </c>
      <c r="J1966" s="59" t="str">
        <f>IF(Kundendaten!C1967="","",Einstellungen!$C$9-Kundendaten!J1967)</f>
        <v/>
      </c>
      <c r="K1966" s="37" t="str">
        <f>IF(Kundendaten!C1967="","",IF(J1966&lt;0,-1,IF(J1966&gt;Einstellungen!$C$11,0,IF(J1966&lt;=Einstellungen!$D$15,5,IF(J1966&lt;=Einstellungen!$D$16,4,IF(J1966&lt;=Einstellungen!$D$17,3,IF(J1966&lt;=Einstellungen!$D$18,2,1)))))))</f>
        <v/>
      </c>
      <c r="L1966" s="37" t="str">
        <f>IF(Kundendaten!C1967="","",IF(J1966&lt;0,-1,IF(J1966&gt;Einstellungen!$C$11,0,IF(Kundendaten!K1967&gt;=Einstellungen!$C$24,5,IF(Kundendaten!K1967&gt;=Einstellungen!$C$25,4,IF(Kundendaten!K1967&gt;=Einstellungen!$C$26,3,IF(Kundendaten!K1967&gt;=Einstellungen!$C$27,2,1)))))))</f>
        <v/>
      </c>
      <c r="M1966" s="37" t="str">
        <f>IF(Kundendaten!C1967="","",IF(J1966&lt;0,-1,IF(J1966&gt;Einstellungen!$C$11,0,IF(Kundendaten!L1967&gt;=Einstellungen!$C$32,5,IF(Kundendaten!L1967&gt;=Einstellungen!$C$33,4,IF(Kundendaten!L1967&gt;=Einstellungen!$C$34,3,IF(Kundendaten!L1967&gt;=Einstellungen!$C$35,2,1)))))))</f>
        <v/>
      </c>
      <c r="N1966" s="37" t="str">
        <f>IF(Kundendaten!C1967="","",IF(K1966=-1,"",IF(K1966=0,0,IF(SUM(Einstellungen!$G$15,Einstellungen!$G$24,Einstellungen!$G$32)&lt;&gt;100,"—",ROUND((K1966*Einstellungen!$G$15+L1966*Einstellungen!$G$24+M1966*Einstellungen!$G$32)/100,1)))))</f>
        <v/>
      </c>
      <c r="O1966" s="37" t="str">
        <f>IF(Kundendaten!C1967="","",IF(K1966=-1,"⚠ Datenfehler",IF(K1966=0,"Inaktiv",IF(SUM(Einstellungen!$G$15,Einstellungen!$G$24,Einstellungen!$G$32)&lt;&gt;100,"—",IF(N1966&gt;=4,"Champion",IF(N1966&gt;=3,"Entwicklung",IF(N1966&gt;=2,"Gefährdet","Abwanderung")))))))</f>
        <v/>
      </c>
    </row>
    <row r="1967" spans="2:15" ht="14.25" customHeight="1" x14ac:dyDescent="0.35">
      <c r="B1967" s="37" t="str">
        <f>IF(Kundendaten!C1968="","",Kundendaten!B1968)</f>
        <v/>
      </c>
      <c r="C1967" s="38" t="str">
        <f>IF(Kundendaten!C1968="","",IF(Kundendaten!C1968="","",Kundendaten!C1968))</f>
        <v/>
      </c>
      <c r="D1967" s="38" t="str">
        <f>IF(Kundendaten!C1968="","",IF(Kundendaten!D1968="","",Kundendaten!D1968))</f>
        <v/>
      </c>
      <c r="E1967" s="38" t="str">
        <f>IF(Kundendaten!C1968="","",IF(Kundendaten!E1968="","",Kundendaten!E1968))</f>
        <v/>
      </c>
      <c r="F1967" s="38" t="str">
        <f>IF(Kundendaten!C1968="","",IF(Kundendaten!F1968="","",Kundendaten!F1968))</f>
        <v/>
      </c>
      <c r="G1967" s="37" t="str">
        <f>IF(Kundendaten!C1968="","",IF(Kundendaten!G1968="","",Kundendaten!G1968))</f>
        <v/>
      </c>
      <c r="H1967" s="38" t="str">
        <f>IF(Kundendaten!C1968="","",IF(Kundendaten!H1968="","",Kundendaten!H1968))</f>
        <v/>
      </c>
      <c r="I1967" s="37" t="str">
        <f>IF(Kundendaten!C1968="","",IF(Kundendaten!I1968="","",IF(OR(UPPER(Kundendaten!I1968)="D",UPPER(Kundendaten!I1968)="DE",UPPER(Kundendaten!I1968)="DEU",UPPER(Kundendaten!I1968)="DEUTSCHLAND",UPPER(Kundendaten!I1968)="GERMANY",UPPER(Kundendaten!I1968)="GER"),"",IFERROR(UPPER(VLOOKUP(UPPER(Kundendaten!I1968),Laendercodes!$A:$B,2,FALSE())),UPPER(Kundendaten!I1968)))))</f>
        <v/>
      </c>
      <c r="J1967" s="59" t="str">
        <f>IF(Kundendaten!C1968="","",Einstellungen!$C$9-Kundendaten!J1968)</f>
        <v/>
      </c>
      <c r="K1967" s="37" t="str">
        <f>IF(Kundendaten!C1968="","",IF(J1967&lt;0,-1,IF(J1967&gt;Einstellungen!$C$11,0,IF(J1967&lt;=Einstellungen!$D$15,5,IF(J1967&lt;=Einstellungen!$D$16,4,IF(J1967&lt;=Einstellungen!$D$17,3,IF(J1967&lt;=Einstellungen!$D$18,2,1)))))))</f>
        <v/>
      </c>
      <c r="L1967" s="37" t="str">
        <f>IF(Kundendaten!C1968="","",IF(J1967&lt;0,-1,IF(J1967&gt;Einstellungen!$C$11,0,IF(Kundendaten!K1968&gt;=Einstellungen!$C$24,5,IF(Kundendaten!K1968&gt;=Einstellungen!$C$25,4,IF(Kundendaten!K1968&gt;=Einstellungen!$C$26,3,IF(Kundendaten!K1968&gt;=Einstellungen!$C$27,2,1)))))))</f>
        <v/>
      </c>
      <c r="M1967" s="37" t="str">
        <f>IF(Kundendaten!C1968="","",IF(J1967&lt;0,-1,IF(J1967&gt;Einstellungen!$C$11,0,IF(Kundendaten!L1968&gt;=Einstellungen!$C$32,5,IF(Kundendaten!L1968&gt;=Einstellungen!$C$33,4,IF(Kundendaten!L1968&gt;=Einstellungen!$C$34,3,IF(Kundendaten!L1968&gt;=Einstellungen!$C$35,2,1)))))))</f>
        <v/>
      </c>
      <c r="N1967" s="37" t="str">
        <f>IF(Kundendaten!C1968="","",IF(K1967=-1,"",IF(K1967=0,0,IF(SUM(Einstellungen!$G$15,Einstellungen!$G$24,Einstellungen!$G$32)&lt;&gt;100,"—",ROUND((K1967*Einstellungen!$G$15+L1967*Einstellungen!$G$24+M1967*Einstellungen!$G$32)/100,1)))))</f>
        <v/>
      </c>
      <c r="O1967" s="37" t="str">
        <f>IF(Kundendaten!C1968="","",IF(K1967=-1,"⚠ Datenfehler",IF(K1967=0,"Inaktiv",IF(SUM(Einstellungen!$G$15,Einstellungen!$G$24,Einstellungen!$G$32)&lt;&gt;100,"—",IF(N1967&gt;=4,"Champion",IF(N1967&gt;=3,"Entwicklung",IF(N1967&gt;=2,"Gefährdet","Abwanderung")))))))</f>
        <v/>
      </c>
    </row>
    <row r="1968" spans="2:15" ht="14.25" customHeight="1" x14ac:dyDescent="0.35">
      <c r="B1968" s="37" t="str">
        <f>IF(Kundendaten!C1969="","",Kundendaten!B1969)</f>
        <v/>
      </c>
      <c r="C1968" s="38" t="str">
        <f>IF(Kundendaten!C1969="","",IF(Kundendaten!C1969="","",Kundendaten!C1969))</f>
        <v/>
      </c>
      <c r="D1968" s="38" t="str">
        <f>IF(Kundendaten!C1969="","",IF(Kundendaten!D1969="","",Kundendaten!D1969))</f>
        <v/>
      </c>
      <c r="E1968" s="38" t="str">
        <f>IF(Kundendaten!C1969="","",IF(Kundendaten!E1969="","",Kundendaten!E1969))</f>
        <v/>
      </c>
      <c r="F1968" s="38" t="str">
        <f>IF(Kundendaten!C1969="","",IF(Kundendaten!F1969="","",Kundendaten!F1969))</f>
        <v/>
      </c>
      <c r="G1968" s="37" t="str">
        <f>IF(Kundendaten!C1969="","",IF(Kundendaten!G1969="","",Kundendaten!G1969))</f>
        <v/>
      </c>
      <c r="H1968" s="38" t="str">
        <f>IF(Kundendaten!C1969="","",IF(Kundendaten!H1969="","",Kundendaten!H1969))</f>
        <v/>
      </c>
      <c r="I1968" s="37" t="str">
        <f>IF(Kundendaten!C1969="","",IF(Kundendaten!I1969="","",IF(OR(UPPER(Kundendaten!I1969)="D",UPPER(Kundendaten!I1969)="DE",UPPER(Kundendaten!I1969)="DEU",UPPER(Kundendaten!I1969)="DEUTSCHLAND",UPPER(Kundendaten!I1969)="GERMANY",UPPER(Kundendaten!I1969)="GER"),"",IFERROR(UPPER(VLOOKUP(UPPER(Kundendaten!I1969),Laendercodes!$A:$B,2,FALSE())),UPPER(Kundendaten!I1969)))))</f>
        <v/>
      </c>
      <c r="J1968" s="59" t="str">
        <f>IF(Kundendaten!C1969="","",Einstellungen!$C$9-Kundendaten!J1969)</f>
        <v/>
      </c>
      <c r="K1968" s="37" t="str">
        <f>IF(Kundendaten!C1969="","",IF(J1968&lt;0,-1,IF(J1968&gt;Einstellungen!$C$11,0,IF(J1968&lt;=Einstellungen!$D$15,5,IF(J1968&lt;=Einstellungen!$D$16,4,IF(J1968&lt;=Einstellungen!$D$17,3,IF(J1968&lt;=Einstellungen!$D$18,2,1)))))))</f>
        <v/>
      </c>
      <c r="L1968" s="37" t="str">
        <f>IF(Kundendaten!C1969="","",IF(J1968&lt;0,-1,IF(J1968&gt;Einstellungen!$C$11,0,IF(Kundendaten!K1969&gt;=Einstellungen!$C$24,5,IF(Kundendaten!K1969&gt;=Einstellungen!$C$25,4,IF(Kundendaten!K1969&gt;=Einstellungen!$C$26,3,IF(Kundendaten!K1969&gt;=Einstellungen!$C$27,2,1)))))))</f>
        <v/>
      </c>
      <c r="M1968" s="37" t="str">
        <f>IF(Kundendaten!C1969="","",IF(J1968&lt;0,-1,IF(J1968&gt;Einstellungen!$C$11,0,IF(Kundendaten!L1969&gt;=Einstellungen!$C$32,5,IF(Kundendaten!L1969&gt;=Einstellungen!$C$33,4,IF(Kundendaten!L1969&gt;=Einstellungen!$C$34,3,IF(Kundendaten!L1969&gt;=Einstellungen!$C$35,2,1)))))))</f>
        <v/>
      </c>
      <c r="N1968" s="37" t="str">
        <f>IF(Kundendaten!C1969="","",IF(K1968=-1,"",IF(K1968=0,0,IF(SUM(Einstellungen!$G$15,Einstellungen!$G$24,Einstellungen!$G$32)&lt;&gt;100,"—",ROUND((K1968*Einstellungen!$G$15+L1968*Einstellungen!$G$24+M1968*Einstellungen!$G$32)/100,1)))))</f>
        <v/>
      </c>
      <c r="O1968" s="37" t="str">
        <f>IF(Kundendaten!C1969="","",IF(K1968=-1,"⚠ Datenfehler",IF(K1968=0,"Inaktiv",IF(SUM(Einstellungen!$G$15,Einstellungen!$G$24,Einstellungen!$G$32)&lt;&gt;100,"—",IF(N1968&gt;=4,"Champion",IF(N1968&gt;=3,"Entwicklung",IF(N1968&gt;=2,"Gefährdet","Abwanderung")))))))</f>
        <v/>
      </c>
    </row>
    <row r="1969" spans="2:15" ht="14.25" customHeight="1" x14ac:dyDescent="0.35">
      <c r="B1969" s="37" t="str">
        <f>IF(Kundendaten!C1970="","",Kundendaten!B1970)</f>
        <v/>
      </c>
      <c r="C1969" s="38" t="str">
        <f>IF(Kundendaten!C1970="","",IF(Kundendaten!C1970="","",Kundendaten!C1970))</f>
        <v/>
      </c>
      <c r="D1969" s="38" t="str">
        <f>IF(Kundendaten!C1970="","",IF(Kundendaten!D1970="","",Kundendaten!D1970))</f>
        <v/>
      </c>
      <c r="E1969" s="38" t="str">
        <f>IF(Kundendaten!C1970="","",IF(Kundendaten!E1970="","",Kundendaten!E1970))</f>
        <v/>
      </c>
      <c r="F1969" s="38" t="str">
        <f>IF(Kundendaten!C1970="","",IF(Kundendaten!F1970="","",Kundendaten!F1970))</f>
        <v/>
      </c>
      <c r="G1969" s="37" t="str">
        <f>IF(Kundendaten!C1970="","",IF(Kundendaten!G1970="","",Kundendaten!G1970))</f>
        <v/>
      </c>
      <c r="H1969" s="38" t="str">
        <f>IF(Kundendaten!C1970="","",IF(Kundendaten!H1970="","",Kundendaten!H1970))</f>
        <v/>
      </c>
      <c r="I1969" s="37" t="str">
        <f>IF(Kundendaten!C1970="","",IF(Kundendaten!I1970="","",IF(OR(UPPER(Kundendaten!I1970)="D",UPPER(Kundendaten!I1970)="DE",UPPER(Kundendaten!I1970)="DEU",UPPER(Kundendaten!I1970)="DEUTSCHLAND",UPPER(Kundendaten!I1970)="GERMANY",UPPER(Kundendaten!I1970)="GER"),"",IFERROR(UPPER(VLOOKUP(UPPER(Kundendaten!I1970),Laendercodes!$A:$B,2,FALSE())),UPPER(Kundendaten!I1970)))))</f>
        <v/>
      </c>
      <c r="J1969" s="59" t="str">
        <f>IF(Kundendaten!C1970="","",Einstellungen!$C$9-Kundendaten!J1970)</f>
        <v/>
      </c>
      <c r="K1969" s="37" t="str">
        <f>IF(Kundendaten!C1970="","",IF(J1969&lt;0,-1,IF(J1969&gt;Einstellungen!$C$11,0,IF(J1969&lt;=Einstellungen!$D$15,5,IF(J1969&lt;=Einstellungen!$D$16,4,IF(J1969&lt;=Einstellungen!$D$17,3,IF(J1969&lt;=Einstellungen!$D$18,2,1)))))))</f>
        <v/>
      </c>
      <c r="L1969" s="37" t="str">
        <f>IF(Kundendaten!C1970="","",IF(J1969&lt;0,-1,IF(J1969&gt;Einstellungen!$C$11,0,IF(Kundendaten!K1970&gt;=Einstellungen!$C$24,5,IF(Kundendaten!K1970&gt;=Einstellungen!$C$25,4,IF(Kundendaten!K1970&gt;=Einstellungen!$C$26,3,IF(Kundendaten!K1970&gt;=Einstellungen!$C$27,2,1)))))))</f>
        <v/>
      </c>
      <c r="M1969" s="37" t="str">
        <f>IF(Kundendaten!C1970="","",IF(J1969&lt;0,-1,IF(J1969&gt;Einstellungen!$C$11,0,IF(Kundendaten!L1970&gt;=Einstellungen!$C$32,5,IF(Kundendaten!L1970&gt;=Einstellungen!$C$33,4,IF(Kundendaten!L1970&gt;=Einstellungen!$C$34,3,IF(Kundendaten!L1970&gt;=Einstellungen!$C$35,2,1)))))))</f>
        <v/>
      </c>
      <c r="N1969" s="37" t="str">
        <f>IF(Kundendaten!C1970="","",IF(K1969=-1,"",IF(K1969=0,0,IF(SUM(Einstellungen!$G$15,Einstellungen!$G$24,Einstellungen!$G$32)&lt;&gt;100,"—",ROUND((K1969*Einstellungen!$G$15+L1969*Einstellungen!$G$24+M1969*Einstellungen!$G$32)/100,1)))))</f>
        <v/>
      </c>
      <c r="O1969" s="37" t="str">
        <f>IF(Kundendaten!C1970="","",IF(K1969=-1,"⚠ Datenfehler",IF(K1969=0,"Inaktiv",IF(SUM(Einstellungen!$G$15,Einstellungen!$G$24,Einstellungen!$G$32)&lt;&gt;100,"—",IF(N1969&gt;=4,"Champion",IF(N1969&gt;=3,"Entwicklung",IF(N1969&gt;=2,"Gefährdet","Abwanderung")))))))</f>
        <v/>
      </c>
    </row>
    <row r="1970" spans="2:15" ht="14.25" customHeight="1" x14ac:dyDescent="0.35">
      <c r="B1970" s="37" t="str">
        <f>IF(Kundendaten!C1971="","",Kundendaten!B1971)</f>
        <v/>
      </c>
      <c r="C1970" s="38" t="str">
        <f>IF(Kundendaten!C1971="","",IF(Kundendaten!C1971="","",Kundendaten!C1971))</f>
        <v/>
      </c>
      <c r="D1970" s="38" t="str">
        <f>IF(Kundendaten!C1971="","",IF(Kundendaten!D1971="","",Kundendaten!D1971))</f>
        <v/>
      </c>
      <c r="E1970" s="38" t="str">
        <f>IF(Kundendaten!C1971="","",IF(Kundendaten!E1971="","",Kundendaten!E1971))</f>
        <v/>
      </c>
      <c r="F1970" s="38" t="str">
        <f>IF(Kundendaten!C1971="","",IF(Kundendaten!F1971="","",Kundendaten!F1971))</f>
        <v/>
      </c>
      <c r="G1970" s="37" t="str">
        <f>IF(Kundendaten!C1971="","",IF(Kundendaten!G1971="","",Kundendaten!G1971))</f>
        <v/>
      </c>
      <c r="H1970" s="38" t="str">
        <f>IF(Kundendaten!C1971="","",IF(Kundendaten!H1971="","",Kundendaten!H1971))</f>
        <v/>
      </c>
      <c r="I1970" s="37" t="str">
        <f>IF(Kundendaten!C1971="","",IF(Kundendaten!I1971="","",IF(OR(UPPER(Kundendaten!I1971)="D",UPPER(Kundendaten!I1971)="DE",UPPER(Kundendaten!I1971)="DEU",UPPER(Kundendaten!I1971)="DEUTSCHLAND",UPPER(Kundendaten!I1971)="GERMANY",UPPER(Kundendaten!I1971)="GER"),"",IFERROR(UPPER(VLOOKUP(UPPER(Kundendaten!I1971),Laendercodes!$A:$B,2,FALSE())),UPPER(Kundendaten!I1971)))))</f>
        <v/>
      </c>
      <c r="J1970" s="59" t="str">
        <f>IF(Kundendaten!C1971="","",Einstellungen!$C$9-Kundendaten!J1971)</f>
        <v/>
      </c>
      <c r="K1970" s="37" t="str">
        <f>IF(Kundendaten!C1971="","",IF(J1970&lt;0,-1,IF(J1970&gt;Einstellungen!$C$11,0,IF(J1970&lt;=Einstellungen!$D$15,5,IF(J1970&lt;=Einstellungen!$D$16,4,IF(J1970&lt;=Einstellungen!$D$17,3,IF(J1970&lt;=Einstellungen!$D$18,2,1)))))))</f>
        <v/>
      </c>
      <c r="L1970" s="37" t="str">
        <f>IF(Kundendaten!C1971="","",IF(J1970&lt;0,-1,IF(J1970&gt;Einstellungen!$C$11,0,IF(Kundendaten!K1971&gt;=Einstellungen!$C$24,5,IF(Kundendaten!K1971&gt;=Einstellungen!$C$25,4,IF(Kundendaten!K1971&gt;=Einstellungen!$C$26,3,IF(Kundendaten!K1971&gt;=Einstellungen!$C$27,2,1)))))))</f>
        <v/>
      </c>
      <c r="M1970" s="37" t="str">
        <f>IF(Kundendaten!C1971="","",IF(J1970&lt;0,-1,IF(J1970&gt;Einstellungen!$C$11,0,IF(Kundendaten!L1971&gt;=Einstellungen!$C$32,5,IF(Kundendaten!L1971&gt;=Einstellungen!$C$33,4,IF(Kundendaten!L1971&gt;=Einstellungen!$C$34,3,IF(Kundendaten!L1971&gt;=Einstellungen!$C$35,2,1)))))))</f>
        <v/>
      </c>
      <c r="N1970" s="37" t="str">
        <f>IF(Kundendaten!C1971="","",IF(K1970=-1,"",IF(K1970=0,0,IF(SUM(Einstellungen!$G$15,Einstellungen!$G$24,Einstellungen!$G$32)&lt;&gt;100,"—",ROUND((K1970*Einstellungen!$G$15+L1970*Einstellungen!$G$24+M1970*Einstellungen!$G$32)/100,1)))))</f>
        <v/>
      </c>
      <c r="O1970" s="37" t="str">
        <f>IF(Kundendaten!C1971="","",IF(K1970=-1,"⚠ Datenfehler",IF(K1970=0,"Inaktiv",IF(SUM(Einstellungen!$G$15,Einstellungen!$G$24,Einstellungen!$G$32)&lt;&gt;100,"—",IF(N1970&gt;=4,"Champion",IF(N1970&gt;=3,"Entwicklung",IF(N1970&gt;=2,"Gefährdet","Abwanderung")))))))</f>
        <v/>
      </c>
    </row>
    <row r="1971" spans="2:15" ht="14.25" customHeight="1" x14ac:dyDescent="0.35">
      <c r="B1971" s="37" t="str">
        <f>IF(Kundendaten!C1972="","",Kundendaten!B1972)</f>
        <v/>
      </c>
      <c r="C1971" s="38" t="str">
        <f>IF(Kundendaten!C1972="","",IF(Kundendaten!C1972="","",Kundendaten!C1972))</f>
        <v/>
      </c>
      <c r="D1971" s="38" t="str">
        <f>IF(Kundendaten!C1972="","",IF(Kundendaten!D1972="","",Kundendaten!D1972))</f>
        <v/>
      </c>
      <c r="E1971" s="38" t="str">
        <f>IF(Kundendaten!C1972="","",IF(Kundendaten!E1972="","",Kundendaten!E1972))</f>
        <v/>
      </c>
      <c r="F1971" s="38" t="str">
        <f>IF(Kundendaten!C1972="","",IF(Kundendaten!F1972="","",Kundendaten!F1972))</f>
        <v/>
      </c>
      <c r="G1971" s="37" t="str">
        <f>IF(Kundendaten!C1972="","",IF(Kundendaten!G1972="","",Kundendaten!G1972))</f>
        <v/>
      </c>
      <c r="H1971" s="38" t="str">
        <f>IF(Kundendaten!C1972="","",IF(Kundendaten!H1972="","",Kundendaten!H1972))</f>
        <v/>
      </c>
      <c r="I1971" s="37" t="str">
        <f>IF(Kundendaten!C1972="","",IF(Kundendaten!I1972="","",IF(OR(UPPER(Kundendaten!I1972)="D",UPPER(Kundendaten!I1972)="DE",UPPER(Kundendaten!I1972)="DEU",UPPER(Kundendaten!I1972)="DEUTSCHLAND",UPPER(Kundendaten!I1972)="GERMANY",UPPER(Kundendaten!I1972)="GER"),"",IFERROR(UPPER(VLOOKUP(UPPER(Kundendaten!I1972),Laendercodes!$A:$B,2,FALSE())),UPPER(Kundendaten!I1972)))))</f>
        <v/>
      </c>
      <c r="J1971" s="59" t="str">
        <f>IF(Kundendaten!C1972="","",Einstellungen!$C$9-Kundendaten!J1972)</f>
        <v/>
      </c>
      <c r="K1971" s="37" t="str">
        <f>IF(Kundendaten!C1972="","",IF(J1971&lt;0,-1,IF(J1971&gt;Einstellungen!$C$11,0,IF(J1971&lt;=Einstellungen!$D$15,5,IF(J1971&lt;=Einstellungen!$D$16,4,IF(J1971&lt;=Einstellungen!$D$17,3,IF(J1971&lt;=Einstellungen!$D$18,2,1)))))))</f>
        <v/>
      </c>
      <c r="L1971" s="37" t="str">
        <f>IF(Kundendaten!C1972="","",IF(J1971&lt;0,-1,IF(J1971&gt;Einstellungen!$C$11,0,IF(Kundendaten!K1972&gt;=Einstellungen!$C$24,5,IF(Kundendaten!K1972&gt;=Einstellungen!$C$25,4,IF(Kundendaten!K1972&gt;=Einstellungen!$C$26,3,IF(Kundendaten!K1972&gt;=Einstellungen!$C$27,2,1)))))))</f>
        <v/>
      </c>
      <c r="M1971" s="37" t="str">
        <f>IF(Kundendaten!C1972="","",IF(J1971&lt;0,-1,IF(J1971&gt;Einstellungen!$C$11,0,IF(Kundendaten!L1972&gt;=Einstellungen!$C$32,5,IF(Kundendaten!L1972&gt;=Einstellungen!$C$33,4,IF(Kundendaten!L1972&gt;=Einstellungen!$C$34,3,IF(Kundendaten!L1972&gt;=Einstellungen!$C$35,2,1)))))))</f>
        <v/>
      </c>
      <c r="N1971" s="37" t="str">
        <f>IF(Kundendaten!C1972="","",IF(K1971=-1,"",IF(K1971=0,0,IF(SUM(Einstellungen!$G$15,Einstellungen!$G$24,Einstellungen!$G$32)&lt;&gt;100,"—",ROUND((K1971*Einstellungen!$G$15+L1971*Einstellungen!$G$24+M1971*Einstellungen!$G$32)/100,1)))))</f>
        <v/>
      </c>
      <c r="O1971" s="37" t="str">
        <f>IF(Kundendaten!C1972="","",IF(K1971=-1,"⚠ Datenfehler",IF(K1971=0,"Inaktiv",IF(SUM(Einstellungen!$G$15,Einstellungen!$G$24,Einstellungen!$G$32)&lt;&gt;100,"—",IF(N1971&gt;=4,"Champion",IF(N1971&gt;=3,"Entwicklung",IF(N1971&gt;=2,"Gefährdet","Abwanderung")))))))</f>
        <v/>
      </c>
    </row>
    <row r="1972" spans="2:15" ht="14.25" customHeight="1" x14ac:dyDescent="0.35">
      <c r="B1972" s="37" t="str">
        <f>IF(Kundendaten!C1973="","",Kundendaten!B1973)</f>
        <v/>
      </c>
      <c r="C1972" s="38" t="str">
        <f>IF(Kundendaten!C1973="","",IF(Kundendaten!C1973="","",Kundendaten!C1973))</f>
        <v/>
      </c>
      <c r="D1972" s="38" t="str">
        <f>IF(Kundendaten!C1973="","",IF(Kundendaten!D1973="","",Kundendaten!D1973))</f>
        <v/>
      </c>
      <c r="E1972" s="38" t="str">
        <f>IF(Kundendaten!C1973="","",IF(Kundendaten!E1973="","",Kundendaten!E1973))</f>
        <v/>
      </c>
      <c r="F1972" s="38" t="str">
        <f>IF(Kundendaten!C1973="","",IF(Kundendaten!F1973="","",Kundendaten!F1973))</f>
        <v/>
      </c>
      <c r="G1972" s="37" t="str">
        <f>IF(Kundendaten!C1973="","",IF(Kundendaten!G1973="","",Kundendaten!G1973))</f>
        <v/>
      </c>
      <c r="H1972" s="38" t="str">
        <f>IF(Kundendaten!C1973="","",IF(Kundendaten!H1973="","",Kundendaten!H1973))</f>
        <v/>
      </c>
      <c r="I1972" s="37" t="str">
        <f>IF(Kundendaten!C1973="","",IF(Kundendaten!I1973="","",IF(OR(UPPER(Kundendaten!I1973)="D",UPPER(Kundendaten!I1973)="DE",UPPER(Kundendaten!I1973)="DEU",UPPER(Kundendaten!I1973)="DEUTSCHLAND",UPPER(Kundendaten!I1973)="GERMANY",UPPER(Kundendaten!I1973)="GER"),"",IFERROR(UPPER(VLOOKUP(UPPER(Kundendaten!I1973),Laendercodes!$A:$B,2,FALSE())),UPPER(Kundendaten!I1973)))))</f>
        <v/>
      </c>
      <c r="J1972" s="59" t="str">
        <f>IF(Kundendaten!C1973="","",Einstellungen!$C$9-Kundendaten!J1973)</f>
        <v/>
      </c>
      <c r="K1972" s="37" t="str">
        <f>IF(Kundendaten!C1973="","",IF(J1972&lt;0,-1,IF(J1972&gt;Einstellungen!$C$11,0,IF(J1972&lt;=Einstellungen!$D$15,5,IF(J1972&lt;=Einstellungen!$D$16,4,IF(J1972&lt;=Einstellungen!$D$17,3,IF(J1972&lt;=Einstellungen!$D$18,2,1)))))))</f>
        <v/>
      </c>
      <c r="L1972" s="37" t="str">
        <f>IF(Kundendaten!C1973="","",IF(J1972&lt;0,-1,IF(J1972&gt;Einstellungen!$C$11,0,IF(Kundendaten!K1973&gt;=Einstellungen!$C$24,5,IF(Kundendaten!K1973&gt;=Einstellungen!$C$25,4,IF(Kundendaten!K1973&gt;=Einstellungen!$C$26,3,IF(Kundendaten!K1973&gt;=Einstellungen!$C$27,2,1)))))))</f>
        <v/>
      </c>
      <c r="M1972" s="37" t="str">
        <f>IF(Kundendaten!C1973="","",IF(J1972&lt;0,-1,IF(J1972&gt;Einstellungen!$C$11,0,IF(Kundendaten!L1973&gt;=Einstellungen!$C$32,5,IF(Kundendaten!L1973&gt;=Einstellungen!$C$33,4,IF(Kundendaten!L1973&gt;=Einstellungen!$C$34,3,IF(Kundendaten!L1973&gt;=Einstellungen!$C$35,2,1)))))))</f>
        <v/>
      </c>
      <c r="N1972" s="37" t="str">
        <f>IF(Kundendaten!C1973="","",IF(K1972=-1,"",IF(K1972=0,0,IF(SUM(Einstellungen!$G$15,Einstellungen!$G$24,Einstellungen!$G$32)&lt;&gt;100,"—",ROUND((K1972*Einstellungen!$G$15+L1972*Einstellungen!$G$24+M1972*Einstellungen!$G$32)/100,1)))))</f>
        <v/>
      </c>
      <c r="O1972" s="37" t="str">
        <f>IF(Kundendaten!C1973="","",IF(K1972=-1,"⚠ Datenfehler",IF(K1972=0,"Inaktiv",IF(SUM(Einstellungen!$G$15,Einstellungen!$G$24,Einstellungen!$G$32)&lt;&gt;100,"—",IF(N1972&gt;=4,"Champion",IF(N1972&gt;=3,"Entwicklung",IF(N1972&gt;=2,"Gefährdet","Abwanderung")))))))</f>
        <v/>
      </c>
    </row>
    <row r="1973" spans="2:15" ht="14.25" customHeight="1" x14ac:dyDescent="0.35">
      <c r="B1973" s="37" t="str">
        <f>IF(Kundendaten!C1974="","",Kundendaten!B1974)</f>
        <v/>
      </c>
      <c r="C1973" s="38" t="str">
        <f>IF(Kundendaten!C1974="","",IF(Kundendaten!C1974="","",Kundendaten!C1974))</f>
        <v/>
      </c>
      <c r="D1973" s="38" t="str">
        <f>IF(Kundendaten!C1974="","",IF(Kundendaten!D1974="","",Kundendaten!D1974))</f>
        <v/>
      </c>
      <c r="E1973" s="38" t="str">
        <f>IF(Kundendaten!C1974="","",IF(Kundendaten!E1974="","",Kundendaten!E1974))</f>
        <v/>
      </c>
      <c r="F1973" s="38" t="str">
        <f>IF(Kundendaten!C1974="","",IF(Kundendaten!F1974="","",Kundendaten!F1974))</f>
        <v/>
      </c>
      <c r="G1973" s="37" t="str">
        <f>IF(Kundendaten!C1974="","",IF(Kundendaten!G1974="","",Kundendaten!G1974))</f>
        <v/>
      </c>
      <c r="H1973" s="38" t="str">
        <f>IF(Kundendaten!C1974="","",IF(Kundendaten!H1974="","",Kundendaten!H1974))</f>
        <v/>
      </c>
      <c r="I1973" s="37" t="str">
        <f>IF(Kundendaten!C1974="","",IF(Kundendaten!I1974="","",IF(OR(UPPER(Kundendaten!I1974)="D",UPPER(Kundendaten!I1974)="DE",UPPER(Kundendaten!I1974)="DEU",UPPER(Kundendaten!I1974)="DEUTSCHLAND",UPPER(Kundendaten!I1974)="GERMANY",UPPER(Kundendaten!I1974)="GER"),"",IFERROR(UPPER(VLOOKUP(UPPER(Kundendaten!I1974),Laendercodes!$A:$B,2,FALSE())),UPPER(Kundendaten!I1974)))))</f>
        <v/>
      </c>
      <c r="J1973" s="59" t="str">
        <f>IF(Kundendaten!C1974="","",Einstellungen!$C$9-Kundendaten!J1974)</f>
        <v/>
      </c>
      <c r="K1973" s="37" t="str">
        <f>IF(Kundendaten!C1974="","",IF(J1973&lt;0,-1,IF(J1973&gt;Einstellungen!$C$11,0,IF(J1973&lt;=Einstellungen!$D$15,5,IF(J1973&lt;=Einstellungen!$D$16,4,IF(J1973&lt;=Einstellungen!$D$17,3,IF(J1973&lt;=Einstellungen!$D$18,2,1)))))))</f>
        <v/>
      </c>
      <c r="L1973" s="37" t="str">
        <f>IF(Kundendaten!C1974="","",IF(J1973&lt;0,-1,IF(J1973&gt;Einstellungen!$C$11,0,IF(Kundendaten!K1974&gt;=Einstellungen!$C$24,5,IF(Kundendaten!K1974&gt;=Einstellungen!$C$25,4,IF(Kundendaten!K1974&gt;=Einstellungen!$C$26,3,IF(Kundendaten!K1974&gt;=Einstellungen!$C$27,2,1)))))))</f>
        <v/>
      </c>
      <c r="M1973" s="37" t="str">
        <f>IF(Kundendaten!C1974="","",IF(J1973&lt;0,-1,IF(J1973&gt;Einstellungen!$C$11,0,IF(Kundendaten!L1974&gt;=Einstellungen!$C$32,5,IF(Kundendaten!L1974&gt;=Einstellungen!$C$33,4,IF(Kundendaten!L1974&gt;=Einstellungen!$C$34,3,IF(Kundendaten!L1974&gt;=Einstellungen!$C$35,2,1)))))))</f>
        <v/>
      </c>
      <c r="N1973" s="37" t="str">
        <f>IF(Kundendaten!C1974="","",IF(K1973=-1,"",IF(K1973=0,0,IF(SUM(Einstellungen!$G$15,Einstellungen!$G$24,Einstellungen!$G$32)&lt;&gt;100,"—",ROUND((K1973*Einstellungen!$G$15+L1973*Einstellungen!$G$24+M1973*Einstellungen!$G$32)/100,1)))))</f>
        <v/>
      </c>
      <c r="O1973" s="37" t="str">
        <f>IF(Kundendaten!C1974="","",IF(K1973=-1,"⚠ Datenfehler",IF(K1973=0,"Inaktiv",IF(SUM(Einstellungen!$G$15,Einstellungen!$G$24,Einstellungen!$G$32)&lt;&gt;100,"—",IF(N1973&gt;=4,"Champion",IF(N1973&gt;=3,"Entwicklung",IF(N1973&gt;=2,"Gefährdet","Abwanderung")))))))</f>
        <v/>
      </c>
    </row>
    <row r="1974" spans="2:15" ht="14.25" customHeight="1" x14ac:dyDescent="0.35">
      <c r="B1974" s="37" t="str">
        <f>IF(Kundendaten!C1975="","",Kundendaten!B1975)</f>
        <v/>
      </c>
      <c r="C1974" s="38" t="str">
        <f>IF(Kundendaten!C1975="","",IF(Kundendaten!C1975="","",Kundendaten!C1975))</f>
        <v/>
      </c>
      <c r="D1974" s="38" t="str">
        <f>IF(Kundendaten!C1975="","",IF(Kundendaten!D1975="","",Kundendaten!D1975))</f>
        <v/>
      </c>
      <c r="E1974" s="38" t="str">
        <f>IF(Kundendaten!C1975="","",IF(Kundendaten!E1975="","",Kundendaten!E1975))</f>
        <v/>
      </c>
      <c r="F1974" s="38" t="str">
        <f>IF(Kundendaten!C1975="","",IF(Kundendaten!F1975="","",Kundendaten!F1975))</f>
        <v/>
      </c>
      <c r="G1974" s="37" t="str">
        <f>IF(Kundendaten!C1975="","",IF(Kundendaten!G1975="","",Kundendaten!G1975))</f>
        <v/>
      </c>
      <c r="H1974" s="38" t="str">
        <f>IF(Kundendaten!C1975="","",IF(Kundendaten!H1975="","",Kundendaten!H1975))</f>
        <v/>
      </c>
      <c r="I1974" s="37" t="str">
        <f>IF(Kundendaten!C1975="","",IF(Kundendaten!I1975="","",IF(OR(UPPER(Kundendaten!I1975)="D",UPPER(Kundendaten!I1975)="DE",UPPER(Kundendaten!I1975)="DEU",UPPER(Kundendaten!I1975)="DEUTSCHLAND",UPPER(Kundendaten!I1975)="GERMANY",UPPER(Kundendaten!I1975)="GER"),"",IFERROR(UPPER(VLOOKUP(UPPER(Kundendaten!I1975),Laendercodes!$A:$B,2,FALSE())),UPPER(Kundendaten!I1975)))))</f>
        <v/>
      </c>
      <c r="J1974" s="59" t="str">
        <f>IF(Kundendaten!C1975="","",Einstellungen!$C$9-Kundendaten!J1975)</f>
        <v/>
      </c>
      <c r="K1974" s="37" t="str">
        <f>IF(Kundendaten!C1975="","",IF(J1974&lt;0,-1,IF(J1974&gt;Einstellungen!$C$11,0,IF(J1974&lt;=Einstellungen!$D$15,5,IF(J1974&lt;=Einstellungen!$D$16,4,IF(J1974&lt;=Einstellungen!$D$17,3,IF(J1974&lt;=Einstellungen!$D$18,2,1)))))))</f>
        <v/>
      </c>
      <c r="L1974" s="37" t="str">
        <f>IF(Kundendaten!C1975="","",IF(J1974&lt;0,-1,IF(J1974&gt;Einstellungen!$C$11,0,IF(Kundendaten!K1975&gt;=Einstellungen!$C$24,5,IF(Kundendaten!K1975&gt;=Einstellungen!$C$25,4,IF(Kundendaten!K1975&gt;=Einstellungen!$C$26,3,IF(Kundendaten!K1975&gt;=Einstellungen!$C$27,2,1)))))))</f>
        <v/>
      </c>
      <c r="M1974" s="37" t="str">
        <f>IF(Kundendaten!C1975="","",IF(J1974&lt;0,-1,IF(J1974&gt;Einstellungen!$C$11,0,IF(Kundendaten!L1975&gt;=Einstellungen!$C$32,5,IF(Kundendaten!L1975&gt;=Einstellungen!$C$33,4,IF(Kundendaten!L1975&gt;=Einstellungen!$C$34,3,IF(Kundendaten!L1975&gt;=Einstellungen!$C$35,2,1)))))))</f>
        <v/>
      </c>
      <c r="N1974" s="37" t="str">
        <f>IF(Kundendaten!C1975="","",IF(K1974=-1,"",IF(K1974=0,0,IF(SUM(Einstellungen!$G$15,Einstellungen!$G$24,Einstellungen!$G$32)&lt;&gt;100,"—",ROUND((K1974*Einstellungen!$G$15+L1974*Einstellungen!$G$24+M1974*Einstellungen!$G$32)/100,1)))))</f>
        <v/>
      </c>
      <c r="O1974" s="37" t="str">
        <f>IF(Kundendaten!C1975="","",IF(K1974=-1,"⚠ Datenfehler",IF(K1974=0,"Inaktiv",IF(SUM(Einstellungen!$G$15,Einstellungen!$G$24,Einstellungen!$G$32)&lt;&gt;100,"—",IF(N1974&gt;=4,"Champion",IF(N1974&gt;=3,"Entwicklung",IF(N1974&gt;=2,"Gefährdet","Abwanderung")))))))</f>
        <v/>
      </c>
    </row>
    <row r="1975" spans="2:15" ht="14.25" customHeight="1" x14ac:dyDescent="0.35">
      <c r="B1975" s="37" t="str">
        <f>IF(Kundendaten!C1976="","",Kundendaten!B1976)</f>
        <v/>
      </c>
      <c r="C1975" s="38" t="str">
        <f>IF(Kundendaten!C1976="","",IF(Kundendaten!C1976="","",Kundendaten!C1976))</f>
        <v/>
      </c>
      <c r="D1975" s="38" t="str">
        <f>IF(Kundendaten!C1976="","",IF(Kundendaten!D1976="","",Kundendaten!D1976))</f>
        <v/>
      </c>
      <c r="E1975" s="38" t="str">
        <f>IF(Kundendaten!C1976="","",IF(Kundendaten!E1976="","",Kundendaten!E1976))</f>
        <v/>
      </c>
      <c r="F1975" s="38" t="str">
        <f>IF(Kundendaten!C1976="","",IF(Kundendaten!F1976="","",Kundendaten!F1976))</f>
        <v/>
      </c>
      <c r="G1975" s="37" t="str">
        <f>IF(Kundendaten!C1976="","",IF(Kundendaten!G1976="","",Kundendaten!G1976))</f>
        <v/>
      </c>
      <c r="H1975" s="38" t="str">
        <f>IF(Kundendaten!C1976="","",IF(Kundendaten!H1976="","",Kundendaten!H1976))</f>
        <v/>
      </c>
      <c r="I1975" s="37" t="str">
        <f>IF(Kundendaten!C1976="","",IF(Kundendaten!I1976="","",IF(OR(UPPER(Kundendaten!I1976)="D",UPPER(Kundendaten!I1976)="DE",UPPER(Kundendaten!I1976)="DEU",UPPER(Kundendaten!I1976)="DEUTSCHLAND",UPPER(Kundendaten!I1976)="GERMANY",UPPER(Kundendaten!I1976)="GER"),"",IFERROR(UPPER(VLOOKUP(UPPER(Kundendaten!I1976),Laendercodes!$A:$B,2,FALSE())),UPPER(Kundendaten!I1976)))))</f>
        <v/>
      </c>
      <c r="J1975" s="59" t="str">
        <f>IF(Kundendaten!C1976="","",Einstellungen!$C$9-Kundendaten!J1976)</f>
        <v/>
      </c>
      <c r="K1975" s="37" t="str">
        <f>IF(Kundendaten!C1976="","",IF(J1975&lt;0,-1,IF(J1975&gt;Einstellungen!$C$11,0,IF(J1975&lt;=Einstellungen!$D$15,5,IF(J1975&lt;=Einstellungen!$D$16,4,IF(J1975&lt;=Einstellungen!$D$17,3,IF(J1975&lt;=Einstellungen!$D$18,2,1)))))))</f>
        <v/>
      </c>
      <c r="L1975" s="37" t="str">
        <f>IF(Kundendaten!C1976="","",IF(J1975&lt;0,-1,IF(J1975&gt;Einstellungen!$C$11,0,IF(Kundendaten!K1976&gt;=Einstellungen!$C$24,5,IF(Kundendaten!K1976&gt;=Einstellungen!$C$25,4,IF(Kundendaten!K1976&gt;=Einstellungen!$C$26,3,IF(Kundendaten!K1976&gt;=Einstellungen!$C$27,2,1)))))))</f>
        <v/>
      </c>
      <c r="M1975" s="37" t="str">
        <f>IF(Kundendaten!C1976="","",IF(J1975&lt;0,-1,IF(J1975&gt;Einstellungen!$C$11,0,IF(Kundendaten!L1976&gt;=Einstellungen!$C$32,5,IF(Kundendaten!L1976&gt;=Einstellungen!$C$33,4,IF(Kundendaten!L1976&gt;=Einstellungen!$C$34,3,IF(Kundendaten!L1976&gt;=Einstellungen!$C$35,2,1)))))))</f>
        <v/>
      </c>
      <c r="N1975" s="37" t="str">
        <f>IF(Kundendaten!C1976="","",IF(K1975=-1,"",IF(K1975=0,0,IF(SUM(Einstellungen!$G$15,Einstellungen!$G$24,Einstellungen!$G$32)&lt;&gt;100,"—",ROUND((K1975*Einstellungen!$G$15+L1975*Einstellungen!$G$24+M1975*Einstellungen!$G$32)/100,1)))))</f>
        <v/>
      </c>
      <c r="O1975" s="37" t="str">
        <f>IF(Kundendaten!C1976="","",IF(K1975=-1,"⚠ Datenfehler",IF(K1975=0,"Inaktiv",IF(SUM(Einstellungen!$G$15,Einstellungen!$G$24,Einstellungen!$G$32)&lt;&gt;100,"—",IF(N1975&gt;=4,"Champion",IF(N1975&gt;=3,"Entwicklung",IF(N1975&gt;=2,"Gefährdet","Abwanderung")))))))</f>
        <v/>
      </c>
    </row>
    <row r="1976" spans="2:15" ht="14.25" customHeight="1" x14ac:dyDescent="0.35">
      <c r="B1976" s="37" t="str">
        <f>IF(Kundendaten!C1977="","",Kundendaten!B1977)</f>
        <v/>
      </c>
      <c r="C1976" s="38" t="str">
        <f>IF(Kundendaten!C1977="","",IF(Kundendaten!C1977="","",Kundendaten!C1977))</f>
        <v/>
      </c>
      <c r="D1976" s="38" t="str">
        <f>IF(Kundendaten!C1977="","",IF(Kundendaten!D1977="","",Kundendaten!D1977))</f>
        <v/>
      </c>
      <c r="E1976" s="38" t="str">
        <f>IF(Kundendaten!C1977="","",IF(Kundendaten!E1977="","",Kundendaten!E1977))</f>
        <v/>
      </c>
      <c r="F1976" s="38" t="str">
        <f>IF(Kundendaten!C1977="","",IF(Kundendaten!F1977="","",Kundendaten!F1977))</f>
        <v/>
      </c>
      <c r="G1976" s="37" t="str">
        <f>IF(Kundendaten!C1977="","",IF(Kundendaten!G1977="","",Kundendaten!G1977))</f>
        <v/>
      </c>
      <c r="H1976" s="38" t="str">
        <f>IF(Kundendaten!C1977="","",IF(Kundendaten!H1977="","",Kundendaten!H1977))</f>
        <v/>
      </c>
      <c r="I1976" s="37" t="str">
        <f>IF(Kundendaten!C1977="","",IF(Kundendaten!I1977="","",IF(OR(UPPER(Kundendaten!I1977)="D",UPPER(Kundendaten!I1977)="DE",UPPER(Kundendaten!I1977)="DEU",UPPER(Kundendaten!I1977)="DEUTSCHLAND",UPPER(Kundendaten!I1977)="GERMANY",UPPER(Kundendaten!I1977)="GER"),"",IFERROR(UPPER(VLOOKUP(UPPER(Kundendaten!I1977),Laendercodes!$A:$B,2,FALSE())),UPPER(Kundendaten!I1977)))))</f>
        <v/>
      </c>
      <c r="J1976" s="59" t="str">
        <f>IF(Kundendaten!C1977="","",Einstellungen!$C$9-Kundendaten!J1977)</f>
        <v/>
      </c>
      <c r="K1976" s="37" t="str">
        <f>IF(Kundendaten!C1977="","",IF(J1976&lt;0,-1,IF(J1976&gt;Einstellungen!$C$11,0,IF(J1976&lt;=Einstellungen!$D$15,5,IF(J1976&lt;=Einstellungen!$D$16,4,IF(J1976&lt;=Einstellungen!$D$17,3,IF(J1976&lt;=Einstellungen!$D$18,2,1)))))))</f>
        <v/>
      </c>
      <c r="L1976" s="37" t="str">
        <f>IF(Kundendaten!C1977="","",IF(J1976&lt;0,-1,IF(J1976&gt;Einstellungen!$C$11,0,IF(Kundendaten!K1977&gt;=Einstellungen!$C$24,5,IF(Kundendaten!K1977&gt;=Einstellungen!$C$25,4,IF(Kundendaten!K1977&gt;=Einstellungen!$C$26,3,IF(Kundendaten!K1977&gt;=Einstellungen!$C$27,2,1)))))))</f>
        <v/>
      </c>
      <c r="M1976" s="37" t="str">
        <f>IF(Kundendaten!C1977="","",IF(J1976&lt;0,-1,IF(J1976&gt;Einstellungen!$C$11,0,IF(Kundendaten!L1977&gt;=Einstellungen!$C$32,5,IF(Kundendaten!L1977&gt;=Einstellungen!$C$33,4,IF(Kundendaten!L1977&gt;=Einstellungen!$C$34,3,IF(Kundendaten!L1977&gt;=Einstellungen!$C$35,2,1)))))))</f>
        <v/>
      </c>
      <c r="N1976" s="37" t="str">
        <f>IF(Kundendaten!C1977="","",IF(K1976=-1,"",IF(K1976=0,0,IF(SUM(Einstellungen!$G$15,Einstellungen!$G$24,Einstellungen!$G$32)&lt;&gt;100,"—",ROUND((K1976*Einstellungen!$G$15+L1976*Einstellungen!$G$24+M1976*Einstellungen!$G$32)/100,1)))))</f>
        <v/>
      </c>
      <c r="O1976" s="37" t="str">
        <f>IF(Kundendaten!C1977="","",IF(K1976=-1,"⚠ Datenfehler",IF(K1976=0,"Inaktiv",IF(SUM(Einstellungen!$G$15,Einstellungen!$G$24,Einstellungen!$G$32)&lt;&gt;100,"—",IF(N1976&gt;=4,"Champion",IF(N1976&gt;=3,"Entwicklung",IF(N1976&gt;=2,"Gefährdet","Abwanderung")))))))</f>
        <v/>
      </c>
    </row>
    <row r="1977" spans="2:15" ht="14.25" customHeight="1" x14ac:dyDescent="0.35">
      <c r="B1977" s="37" t="str">
        <f>IF(Kundendaten!C1978="","",Kundendaten!B1978)</f>
        <v/>
      </c>
      <c r="C1977" s="38" t="str">
        <f>IF(Kundendaten!C1978="","",IF(Kundendaten!C1978="","",Kundendaten!C1978))</f>
        <v/>
      </c>
      <c r="D1977" s="38" t="str">
        <f>IF(Kundendaten!C1978="","",IF(Kundendaten!D1978="","",Kundendaten!D1978))</f>
        <v/>
      </c>
      <c r="E1977" s="38" t="str">
        <f>IF(Kundendaten!C1978="","",IF(Kundendaten!E1978="","",Kundendaten!E1978))</f>
        <v/>
      </c>
      <c r="F1977" s="38" t="str">
        <f>IF(Kundendaten!C1978="","",IF(Kundendaten!F1978="","",Kundendaten!F1978))</f>
        <v/>
      </c>
      <c r="G1977" s="37" t="str">
        <f>IF(Kundendaten!C1978="","",IF(Kundendaten!G1978="","",Kundendaten!G1978))</f>
        <v/>
      </c>
      <c r="H1977" s="38" t="str">
        <f>IF(Kundendaten!C1978="","",IF(Kundendaten!H1978="","",Kundendaten!H1978))</f>
        <v/>
      </c>
      <c r="I1977" s="37" t="str">
        <f>IF(Kundendaten!C1978="","",IF(Kundendaten!I1978="","",IF(OR(UPPER(Kundendaten!I1978)="D",UPPER(Kundendaten!I1978)="DE",UPPER(Kundendaten!I1978)="DEU",UPPER(Kundendaten!I1978)="DEUTSCHLAND",UPPER(Kundendaten!I1978)="GERMANY",UPPER(Kundendaten!I1978)="GER"),"",IFERROR(UPPER(VLOOKUP(UPPER(Kundendaten!I1978),Laendercodes!$A:$B,2,FALSE())),UPPER(Kundendaten!I1978)))))</f>
        <v/>
      </c>
      <c r="J1977" s="59" t="str">
        <f>IF(Kundendaten!C1978="","",Einstellungen!$C$9-Kundendaten!J1978)</f>
        <v/>
      </c>
      <c r="K1977" s="37" t="str">
        <f>IF(Kundendaten!C1978="","",IF(J1977&lt;0,-1,IF(J1977&gt;Einstellungen!$C$11,0,IF(J1977&lt;=Einstellungen!$D$15,5,IF(J1977&lt;=Einstellungen!$D$16,4,IF(J1977&lt;=Einstellungen!$D$17,3,IF(J1977&lt;=Einstellungen!$D$18,2,1)))))))</f>
        <v/>
      </c>
      <c r="L1977" s="37" t="str">
        <f>IF(Kundendaten!C1978="","",IF(J1977&lt;0,-1,IF(J1977&gt;Einstellungen!$C$11,0,IF(Kundendaten!K1978&gt;=Einstellungen!$C$24,5,IF(Kundendaten!K1978&gt;=Einstellungen!$C$25,4,IF(Kundendaten!K1978&gt;=Einstellungen!$C$26,3,IF(Kundendaten!K1978&gt;=Einstellungen!$C$27,2,1)))))))</f>
        <v/>
      </c>
      <c r="M1977" s="37" t="str">
        <f>IF(Kundendaten!C1978="","",IF(J1977&lt;0,-1,IF(J1977&gt;Einstellungen!$C$11,0,IF(Kundendaten!L1978&gt;=Einstellungen!$C$32,5,IF(Kundendaten!L1978&gt;=Einstellungen!$C$33,4,IF(Kundendaten!L1978&gt;=Einstellungen!$C$34,3,IF(Kundendaten!L1978&gt;=Einstellungen!$C$35,2,1)))))))</f>
        <v/>
      </c>
      <c r="N1977" s="37" t="str">
        <f>IF(Kundendaten!C1978="","",IF(K1977=-1,"",IF(K1977=0,0,IF(SUM(Einstellungen!$G$15,Einstellungen!$G$24,Einstellungen!$G$32)&lt;&gt;100,"—",ROUND((K1977*Einstellungen!$G$15+L1977*Einstellungen!$G$24+M1977*Einstellungen!$G$32)/100,1)))))</f>
        <v/>
      </c>
      <c r="O1977" s="37" t="str">
        <f>IF(Kundendaten!C1978="","",IF(K1977=-1,"⚠ Datenfehler",IF(K1977=0,"Inaktiv",IF(SUM(Einstellungen!$G$15,Einstellungen!$G$24,Einstellungen!$G$32)&lt;&gt;100,"—",IF(N1977&gt;=4,"Champion",IF(N1977&gt;=3,"Entwicklung",IF(N1977&gt;=2,"Gefährdet","Abwanderung")))))))</f>
        <v/>
      </c>
    </row>
    <row r="1978" spans="2:15" ht="14.25" customHeight="1" x14ac:dyDescent="0.35">
      <c r="B1978" s="37" t="str">
        <f>IF(Kundendaten!C1979="","",Kundendaten!B1979)</f>
        <v/>
      </c>
      <c r="C1978" s="38" t="str">
        <f>IF(Kundendaten!C1979="","",IF(Kundendaten!C1979="","",Kundendaten!C1979))</f>
        <v/>
      </c>
      <c r="D1978" s="38" t="str">
        <f>IF(Kundendaten!C1979="","",IF(Kundendaten!D1979="","",Kundendaten!D1979))</f>
        <v/>
      </c>
      <c r="E1978" s="38" t="str">
        <f>IF(Kundendaten!C1979="","",IF(Kundendaten!E1979="","",Kundendaten!E1979))</f>
        <v/>
      </c>
      <c r="F1978" s="38" t="str">
        <f>IF(Kundendaten!C1979="","",IF(Kundendaten!F1979="","",Kundendaten!F1979))</f>
        <v/>
      </c>
      <c r="G1978" s="37" t="str">
        <f>IF(Kundendaten!C1979="","",IF(Kundendaten!G1979="","",Kundendaten!G1979))</f>
        <v/>
      </c>
      <c r="H1978" s="38" t="str">
        <f>IF(Kundendaten!C1979="","",IF(Kundendaten!H1979="","",Kundendaten!H1979))</f>
        <v/>
      </c>
      <c r="I1978" s="37" t="str">
        <f>IF(Kundendaten!C1979="","",IF(Kundendaten!I1979="","",IF(OR(UPPER(Kundendaten!I1979)="D",UPPER(Kundendaten!I1979)="DE",UPPER(Kundendaten!I1979)="DEU",UPPER(Kundendaten!I1979)="DEUTSCHLAND",UPPER(Kundendaten!I1979)="GERMANY",UPPER(Kundendaten!I1979)="GER"),"",IFERROR(UPPER(VLOOKUP(UPPER(Kundendaten!I1979),Laendercodes!$A:$B,2,FALSE())),UPPER(Kundendaten!I1979)))))</f>
        <v/>
      </c>
      <c r="J1978" s="59" t="str">
        <f>IF(Kundendaten!C1979="","",Einstellungen!$C$9-Kundendaten!J1979)</f>
        <v/>
      </c>
      <c r="K1978" s="37" t="str">
        <f>IF(Kundendaten!C1979="","",IF(J1978&lt;0,-1,IF(J1978&gt;Einstellungen!$C$11,0,IF(J1978&lt;=Einstellungen!$D$15,5,IF(J1978&lt;=Einstellungen!$D$16,4,IF(J1978&lt;=Einstellungen!$D$17,3,IF(J1978&lt;=Einstellungen!$D$18,2,1)))))))</f>
        <v/>
      </c>
      <c r="L1978" s="37" t="str">
        <f>IF(Kundendaten!C1979="","",IF(J1978&lt;0,-1,IF(J1978&gt;Einstellungen!$C$11,0,IF(Kundendaten!K1979&gt;=Einstellungen!$C$24,5,IF(Kundendaten!K1979&gt;=Einstellungen!$C$25,4,IF(Kundendaten!K1979&gt;=Einstellungen!$C$26,3,IF(Kundendaten!K1979&gt;=Einstellungen!$C$27,2,1)))))))</f>
        <v/>
      </c>
      <c r="M1978" s="37" t="str">
        <f>IF(Kundendaten!C1979="","",IF(J1978&lt;0,-1,IF(J1978&gt;Einstellungen!$C$11,0,IF(Kundendaten!L1979&gt;=Einstellungen!$C$32,5,IF(Kundendaten!L1979&gt;=Einstellungen!$C$33,4,IF(Kundendaten!L1979&gt;=Einstellungen!$C$34,3,IF(Kundendaten!L1979&gt;=Einstellungen!$C$35,2,1)))))))</f>
        <v/>
      </c>
      <c r="N1978" s="37" t="str">
        <f>IF(Kundendaten!C1979="","",IF(K1978=-1,"",IF(K1978=0,0,IF(SUM(Einstellungen!$G$15,Einstellungen!$G$24,Einstellungen!$G$32)&lt;&gt;100,"—",ROUND((K1978*Einstellungen!$G$15+L1978*Einstellungen!$G$24+M1978*Einstellungen!$G$32)/100,1)))))</f>
        <v/>
      </c>
      <c r="O1978" s="37" t="str">
        <f>IF(Kundendaten!C1979="","",IF(K1978=-1,"⚠ Datenfehler",IF(K1978=0,"Inaktiv",IF(SUM(Einstellungen!$G$15,Einstellungen!$G$24,Einstellungen!$G$32)&lt;&gt;100,"—",IF(N1978&gt;=4,"Champion",IF(N1978&gt;=3,"Entwicklung",IF(N1978&gt;=2,"Gefährdet","Abwanderung")))))))</f>
        <v/>
      </c>
    </row>
    <row r="1979" spans="2:15" ht="14.25" customHeight="1" x14ac:dyDescent="0.35">
      <c r="B1979" s="37" t="str">
        <f>IF(Kundendaten!C1980="","",Kundendaten!B1980)</f>
        <v/>
      </c>
      <c r="C1979" s="38" t="str">
        <f>IF(Kundendaten!C1980="","",IF(Kundendaten!C1980="","",Kundendaten!C1980))</f>
        <v/>
      </c>
      <c r="D1979" s="38" t="str">
        <f>IF(Kundendaten!C1980="","",IF(Kundendaten!D1980="","",Kundendaten!D1980))</f>
        <v/>
      </c>
      <c r="E1979" s="38" t="str">
        <f>IF(Kundendaten!C1980="","",IF(Kundendaten!E1980="","",Kundendaten!E1980))</f>
        <v/>
      </c>
      <c r="F1979" s="38" t="str">
        <f>IF(Kundendaten!C1980="","",IF(Kundendaten!F1980="","",Kundendaten!F1980))</f>
        <v/>
      </c>
      <c r="G1979" s="37" t="str">
        <f>IF(Kundendaten!C1980="","",IF(Kundendaten!G1980="","",Kundendaten!G1980))</f>
        <v/>
      </c>
      <c r="H1979" s="38" t="str">
        <f>IF(Kundendaten!C1980="","",IF(Kundendaten!H1980="","",Kundendaten!H1980))</f>
        <v/>
      </c>
      <c r="I1979" s="37" t="str">
        <f>IF(Kundendaten!C1980="","",IF(Kundendaten!I1980="","",IF(OR(UPPER(Kundendaten!I1980)="D",UPPER(Kundendaten!I1980)="DE",UPPER(Kundendaten!I1980)="DEU",UPPER(Kundendaten!I1980)="DEUTSCHLAND",UPPER(Kundendaten!I1980)="GERMANY",UPPER(Kundendaten!I1980)="GER"),"",IFERROR(UPPER(VLOOKUP(UPPER(Kundendaten!I1980),Laendercodes!$A:$B,2,FALSE())),UPPER(Kundendaten!I1980)))))</f>
        <v/>
      </c>
      <c r="J1979" s="59" t="str">
        <f>IF(Kundendaten!C1980="","",Einstellungen!$C$9-Kundendaten!J1980)</f>
        <v/>
      </c>
      <c r="K1979" s="37" t="str">
        <f>IF(Kundendaten!C1980="","",IF(J1979&lt;0,-1,IF(J1979&gt;Einstellungen!$C$11,0,IF(J1979&lt;=Einstellungen!$D$15,5,IF(J1979&lt;=Einstellungen!$D$16,4,IF(J1979&lt;=Einstellungen!$D$17,3,IF(J1979&lt;=Einstellungen!$D$18,2,1)))))))</f>
        <v/>
      </c>
      <c r="L1979" s="37" t="str">
        <f>IF(Kundendaten!C1980="","",IF(J1979&lt;0,-1,IF(J1979&gt;Einstellungen!$C$11,0,IF(Kundendaten!K1980&gt;=Einstellungen!$C$24,5,IF(Kundendaten!K1980&gt;=Einstellungen!$C$25,4,IF(Kundendaten!K1980&gt;=Einstellungen!$C$26,3,IF(Kundendaten!K1980&gt;=Einstellungen!$C$27,2,1)))))))</f>
        <v/>
      </c>
      <c r="M1979" s="37" t="str">
        <f>IF(Kundendaten!C1980="","",IF(J1979&lt;0,-1,IF(J1979&gt;Einstellungen!$C$11,0,IF(Kundendaten!L1980&gt;=Einstellungen!$C$32,5,IF(Kundendaten!L1980&gt;=Einstellungen!$C$33,4,IF(Kundendaten!L1980&gt;=Einstellungen!$C$34,3,IF(Kundendaten!L1980&gt;=Einstellungen!$C$35,2,1)))))))</f>
        <v/>
      </c>
      <c r="N1979" s="37" t="str">
        <f>IF(Kundendaten!C1980="","",IF(K1979=-1,"",IF(K1979=0,0,IF(SUM(Einstellungen!$G$15,Einstellungen!$G$24,Einstellungen!$G$32)&lt;&gt;100,"—",ROUND((K1979*Einstellungen!$G$15+L1979*Einstellungen!$G$24+M1979*Einstellungen!$G$32)/100,1)))))</f>
        <v/>
      </c>
      <c r="O1979" s="37" t="str">
        <f>IF(Kundendaten!C1980="","",IF(K1979=-1,"⚠ Datenfehler",IF(K1979=0,"Inaktiv",IF(SUM(Einstellungen!$G$15,Einstellungen!$G$24,Einstellungen!$G$32)&lt;&gt;100,"—",IF(N1979&gt;=4,"Champion",IF(N1979&gt;=3,"Entwicklung",IF(N1979&gt;=2,"Gefährdet","Abwanderung")))))))</f>
        <v/>
      </c>
    </row>
    <row r="1980" spans="2:15" ht="14.25" customHeight="1" x14ac:dyDescent="0.35">
      <c r="B1980" s="37" t="str">
        <f>IF(Kundendaten!C1981="","",Kundendaten!B1981)</f>
        <v/>
      </c>
      <c r="C1980" s="38" t="str">
        <f>IF(Kundendaten!C1981="","",IF(Kundendaten!C1981="","",Kundendaten!C1981))</f>
        <v/>
      </c>
      <c r="D1980" s="38" t="str">
        <f>IF(Kundendaten!C1981="","",IF(Kundendaten!D1981="","",Kundendaten!D1981))</f>
        <v/>
      </c>
      <c r="E1980" s="38" t="str">
        <f>IF(Kundendaten!C1981="","",IF(Kundendaten!E1981="","",Kundendaten!E1981))</f>
        <v/>
      </c>
      <c r="F1980" s="38" t="str">
        <f>IF(Kundendaten!C1981="","",IF(Kundendaten!F1981="","",Kundendaten!F1981))</f>
        <v/>
      </c>
      <c r="G1980" s="37" t="str">
        <f>IF(Kundendaten!C1981="","",IF(Kundendaten!G1981="","",Kundendaten!G1981))</f>
        <v/>
      </c>
      <c r="H1980" s="38" t="str">
        <f>IF(Kundendaten!C1981="","",IF(Kundendaten!H1981="","",Kundendaten!H1981))</f>
        <v/>
      </c>
      <c r="I1980" s="37" t="str">
        <f>IF(Kundendaten!C1981="","",IF(Kundendaten!I1981="","",IF(OR(UPPER(Kundendaten!I1981)="D",UPPER(Kundendaten!I1981)="DE",UPPER(Kundendaten!I1981)="DEU",UPPER(Kundendaten!I1981)="DEUTSCHLAND",UPPER(Kundendaten!I1981)="GERMANY",UPPER(Kundendaten!I1981)="GER"),"",IFERROR(UPPER(VLOOKUP(UPPER(Kundendaten!I1981),Laendercodes!$A:$B,2,FALSE())),UPPER(Kundendaten!I1981)))))</f>
        <v/>
      </c>
      <c r="J1980" s="59" t="str">
        <f>IF(Kundendaten!C1981="","",Einstellungen!$C$9-Kundendaten!J1981)</f>
        <v/>
      </c>
      <c r="K1980" s="37" t="str">
        <f>IF(Kundendaten!C1981="","",IF(J1980&lt;0,-1,IF(J1980&gt;Einstellungen!$C$11,0,IF(J1980&lt;=Einstellungen!$D$15,5,IF(J1980&lt;=Einstellungen!$D$16,4,IF(J1980&lt;=Einstellungen!$D$17,3,IF(J1980&lt;=Einstellungen!$D$18,2,1)))))))</f>
        <v/>
      </c>
      <c r="L1980" s="37" t="str">
        <f>IF(Kundendaten!C1981="","",IF(J1980&lt;0,-1,IF(J1980&gt;Einstellungen!$C$11,0,IF(Kundendaten!K1981&gt;=Einstellungen!$C$24,5,IF(Kundendaten!K1981&gt;=Einstellungen!$C$25,4,IF(Kundendaten!K1981&gt;=Einstellungen!$C$26,3,IF(Kundendaten!K1981&gt;=Einstellungen!$C$27,2,1)))))))</f>
        <v/>
      </c>
      <c r="M1980" s="37" t="str">
        <f>IF(Kundendaten!C1981="","",IF(J1980&lt;0,-1,IF(J1980&gt;Einstellungen!$C$11,0,IF(Kundendaten!L1981&gt;=Einstellungen!$C$32,5,IF(Kundendaten!L1981&gt;=Einstellungen!$C$33,4,IF(Kundendaten!L1981&gt;=Einstellungen!$C$34,3,IF(Kundendaten!L1981&gt;=Einstellungen!$C$35,2,1)))))))</f>
        <v/>
      </c>
      <c r="N1980" s="37" t="str">
        <f>IF(Kundendaten!C1981="","",IF(K1980=-1,"",IF(K1980=0,0,IF(SUM(Einstellungen!$G$15,Einstellungen!$G$24,Einstellungen!$G$32)&lt;&gt;100,"—",ROUND((K1980*Einstellungen!$G$15+L1980*Einstellungen!$G$24+M1980*Einstellungen!$G$32)/100,1)))))</f>
        <v/>
      </c>
      <c r="O1980" s="37" t="str">
        <f>IF(Kundendaten!C1981="","",IF(K1980=-1,"⚠ Datenfehler",IF(K1980=0,"Inaktiv",IF(SUM(Einstellungen!$G$15,Einstellungen!$G$24,Einstellungen!$G$32)&lt;&gt;100,"—",IF(N1980&gt;=4,"Champion",IF(N1980&gt;=3,"Entwicklung",IF(N1980&gt;=2,"Gefährdet","Abwanderung")))))))</f>
        <v/>
      </c>
    </row>
    <row r="1981" spans="2:15" ht="14.25" customHeight="1" x14ac:dyDescent="0.35">
      <c r="B1981" s="37" t="str">
        <f>IF(Kundendaten!C1982="","",Kundendaten!B1982)</f>
        <v/>
      </c>
      <c r="C1981" s="38" t="str">
        <f>IF(Kundendaten!C1982="","",IF(Kundendaten!C1982="","",Kundendaten!C1982))</f>
        <v/>
      </c>
      <c r="D1981" s="38" t="str">
        <f>IF(Kundendaten!C1982="","",IF(Kundendaten!D1982="","",Kundendaten!D1982))</f>
        <v/>
      </c>
      <c r="E1981" s="38" t="str">
        <f>IF(Kundendaten!C1982="","",IF(Kundendaten!E1982="","",Kundendaten!E1982))</f>
        <v/>
      </c>
      <c r="F1981" s="38" t="str">
        <f>IF(Kundendaten!C1982="","",IF(Kundendaten!F1982="","",Kundendaten!F1982))</f>
        <v/>
      </c>
      <c r="G1981" s="37" t="str">
        <f>IF(Kundendaten!C1982="","",IF(Kundendaten!G1982="","",Kundendaten!G1982))</f>
        <v/>
      </c>
      <c r="H1981" s="38" t="str">
        <f>IF(Kundendaten!C1982="","",IF(Kundendaten!H1982="","",Kundendaten!H1982))</f>
        <v/>
      </c>
      <c r="I1981" s="37" t="str">
        <f>IF(Kundendaten!C1982="","",IF(Kundendaten!I1982="","",IF(OR(UPPER(Kundendaten!I1982)="D",UPPER(Kundendaten!I1982)="DE",UPPER(Kundendaten!I1982)="DEU",UPPER(Kundendaten!I1982)="DEUTSCHLAND",UPPER(Kundendaten!I1982)="GERMANY",UPPER(Kundendaten!I1982)="GER"),"",IFERROR(UPPER(VLOOKUP(UPPER(Kundendaten!I1982),Laendercodes!$A:$B,2,FALSE())),UPPER(Kundendaten!I1982)))))</f>
        <v/>
      </c>
      <c r="J1981" s="59" t="str">
        <f>IF(Kundendaten!C1982="","",Einstellungen!$C$9-Kundendaten!J1982)</f>
        <v/>
      </c>
      <c r="K1981" s="37" t="str">
        <f>IF(Kundendaten!C1982="","",IF(J1981&lt;0,-1,IF(J1981&gt;Einstellungen!$C$11,0,IF(J1981&lt;=Einstellungen!$D$15,5,IF(J1981&lt;=Einstellungen!$D$16,4,IF(J1981&lt;=Einstellungen!$D$17,3,IF(J1981&lt;=Einstellungen!$D$18,2,1)))))))</f>
        <v/>
      </c>
      <c r="L1981" s="37" t="str">
        <f>IF(Kundendaten!C1982="","",IF(J1981&lt;0,-1,IF(J1981&gt;Einstellungen!$C$11,0,IF(Kundendaten!K1982&gt;=Einstellungen!$C$24,5,IF(Kundendaten!K1982&gt;=Einstellungen!$C$25,4,IF(Kundendaten!K1982&gt;=Einstellungen!$C$26,3,IF(Kundendaten!K1982&gt;=Einstellungen!$C$27,2,1)))))))</f>
        <v/>
      </c>
      <c r="M1981" s="37" t="str">
        <f>IF(Kundendaten!C1982="","",IF(J1981&lt;0,-1,IF(J1981&gt;Einstellungen!$C$11,0,IF(Kundendaten!L1982&gt;=Einstellungen!$C$32,5,IF(Kundendaten!L1982&gt;=Einstellungen!$C$33,4,IF(Kundendaten!L1982&gt;=Einstellungen!$C$34,3,IF(Kundendaten!L1982&gt;=Einstellungen!$C$35,2,1)))))))</f>
        <v/>
      </c>
      <c r="N1981" s="37" t="str">
        <f>IF(Kundendaten!C1982="","",IF(K1981=-1,"",IF(K1981=0,0,IF(SUM(Einstellungen!$G$15,Einstellungen!$G$24,Einstellungen!$G$32)&lt;&gt;100,"—",ROUND((K1981*Einstellungen!$G$15+L1981*Einstellungen!$G$24+M1981*Einstellungen!$G$32)/100,1)))))</f>
        <v/>
      </c>
      <c r="O1981" s="37" t="str">
        <f>IF(Kundendaten!C1982="","",IF(K1981=-1,"⚠ Datenfehler",IF(K1981=0,"Inaktiv",IF(SUM(Einstellungen!$G$15,Einstellungen!$G$24,Einstellungen!$G$32)&lt;&gt;100,"—",IF(N1981&gt;=4,"Champion",IF(N1981&gt;=3,"Entwicklung",IF(N1981&gt;=2,"Gefährdet","Abwanderung")))))))</f>
        <v/>
      </c>
    </row>
    <row r="1982" spans="2:15" ht="14.25" customHeight="1" x14ac:dyDescent="0.35">
      <c r="B1982" s="37" t="str">
        <f>IF(Kundendaten!C1983="","",Kundendaten!B1983)</f>
        <v/>
      </c>
      <c r="C1982" s="38" t="str">
        <f>IF(Kundendaten!C1983="","",IF(Kundendaten!C1983="","",Kundendaten!C1983))</f>
        <v/>
      </c>
      <c r="D1982" s="38" t="str">
        <f>IF(Kundendaten!C1983="","",IF(Kundendaten!D1983="","",Kundendaten!D1983))</f>
        <v/>
      </c>
      <c r="E1982" s="38" t="str">
        <f>IF(Kundendaten!C1983="","",IF(Kundendaten!E1983="","",Kundendaten!E1983))</f>
        <v/>
      </c>
      <c r="F1982" s="38" t="str">
        <f>IF(Kundendaten!C1983="","",IF(Kundendaten!F1983="","",Kundendaten!F1983))</f>
        <v/>
      </c>
      <c r="G1982" s="37" t="str">
        <f>IF(Kundendaten!C1983="","",IF(Kundendaten!G1983="","",Kundendaten!G1983))</f>
        <v/>
      </c>
      <c r="H1982" s="38" t="str">
        <f>IF(Kundendaten!C1983="","",IF(Kundendaten!H1983="","",Kundendaten!H1983))</f>
        <v/>
      </c>
      <c r="I1982" s="37" t="str">
        <f>IF(Kundendaten!C1983="","",IF(Kundendaten!I1983="","",IF(OR(UPPER(Kundendaten!I1983)="D",UPPER(Kundendaten!I1983)="DE",UPPER(Kundendaten!I1983)="DEU",UPPER(Kundendaten!I1983)="DEUTSCHLAND",UPPER(Kundendaten!I1983)="GERMANY",UPPER(Kundendaten!I1983)="GER"),"",IFERROR(UPPER(VLOOKUP(UPPER(Kundendaten!I1983),Laendercodes!$A:$B,2,FALSE())),UPPER(Kundendaten!I1983)))))</f>
        <v/>
      </c>
      <c r="J1982" s="59" t="str">
        <f>IF(Kundendaten!C1983="","",Einstellungen!$C$9-Kundendaten!J1983)</f>
        <v/>
      </c>
      <c r="K1982" s="37" t="str">
        <f>IF(Kundendaten!C1983="","",IF(J1982&lt;0,-1,IF(J1982&gt;Einstellungen!$C$11,0,IF(J1982&lt;=Einstellungen!$D$15,5,IF(J1982&lt;=Einstellungen!$D$16,4,IF(J1982&lt;=Einstellungen!$D$17,3,IF(J1982&lt;=Einstellungen!$D$18,2,1)))))))</f>
        <v/>
      </c>
      <c r="L1982" s="37" t="str">
        <f>IF(Kundendaten!C1983="","",IF(J1982&lt;0,-1,IF(J1982&gt;Einstellungen!$C$11,0,IF(Kundendaten!K1983&gt;=Einstellungen!$C$24,5,IF(Kundendaten!K1983&gt;=Einstellungen!$C$25,4,IF(Kundendaten!K1983&gt;=Einstellungen!$C$26,3,IF(Kundendaten!K1983&gt;=Einstellungen!$C$27,2,1)))))))</f>
        <v/>
      </c>
      <c r="M1982" s="37" t="str">
        <f>IF(Kundendaten!C1983="","",IF(J1982&lt;0,-1,IF(J1982&gt;Einstellungen!$C$11,0,IF(Kundendaten!L1983&gt;=Einstellungen!$C$32,5,IF(Kundendaten!L1983&gt;=Einstellungen!$C$33,4,IF(Kundendaten!L1983&gt;=Einstellungen!$C$34,3,IF(Kundendaten!L1983&gt;=Einstellungen!$C$35,2,1)))))))</f>
        <v/>
      </c>
      <c r="N1982" s="37" t="str">
        <f>IF(Kundendaten!C1983="","",IF(K1982=-1,"",IF(K1982=0,0,IF(SUM(Einstellungen!$G$15,Einstellungen!$G$24,Einstellungen!$G$32)&lt;&gt;100,"—",ROUND((K1982*Einstellungen!$G$15+L1982*Einstellungen!$G$24+M1982*Einstellungen!$G$32)/100,1)))))</f>
        <v/>
      </c>
      <c r="O1982" s="37" t="str">
        <f>IF(Kundendaten!C1983="","",IF(K1982=-1,"⚠ Datenfehler",IF(K1982=0,"Inaktiv",IF(SUM(Einstellungen!$G$15,Einstellungen!$G$24,Einstellungen!$G$32)&lt;&gt;100,"—",IF(N1982&gt;=4,"Champion",IF(N1982&gt;=3,"Entwicklung",IF(N1982&gt;=2,"Gefährdet","Abwanderung")))))))</f>
        <v/>
      </c>
    </row>
    <row r="1983" spans="2:15" ht="14.25" customHeight="1" x14ac:dyDescent="0.35">
      <c r="B1983" s="37" t="str">
        <f>IF(Kundendaten!C1984="","",Kundendaten!B1984)</f>
        <v/>
      </c>
      <c r="C1983" s="38" t="str">
        <f>IF(Kundendaten!C1984="","",IF(Kundendaten!C1984="","",Kundendaten!C1984))</f>
        <v/>
      </c>
      <c r="D1983" s="38" t="str">
        <f>IF(Kundendaten!C1984="","",IF(Kundendaten!D1984="","",Kundendaten!D1984))</f>
        <v/>
      </c>
      <c r="E1983" s="38" t="str">
        <f>IF(Kundendaten!C1984="","",IF(Kundendaten!E1984="","",Kundendaten!E1984))</f>
        <v/>
      </c>
      <c r="F1983" s="38" t="str">
        <f>IF(Kundendaten!C1984="","",IF(Kundendaten!F1984="","",Kundendaten!F1984))</f>
        <v/>
      </c>
      <c r="G1983" s="37" t="str">
        <f>IF(Kundendaten!C1984="","",IF(Kundendaten!G1984="","",Kundendaten!G1984))</f>
        <v/>
      </c>
      <c r="H1983" s="38" t="str">
        <f>IF(Kundendaten!C1984="","",IF(Kundendaten!H1984="","",Kundendaten!H1984))</f>
        <v/>
      </c>
      <c r="I1983" s="37" t="str">
        <f>IF(Kundendaten!C1984="","",IF(Kundendaten!I1984="","",IF(OR(UPPER(Kundendaten!I1984)="D",UPPER(Kundendaten!I1984)="DE",UPPER(Kundendaten!I1984)="DEU",UPPER(Kundendaten!I1984)="DEUTSCHLAND",UPPER(Kundendaten!I1984)="GERMANY",UPPER(Kundendaten!I1984)="GER"),"",IFERROR(UPPER(VLOOKUP(UPPER(Kundendaten!I1984),Laendercodes!$A:$B,2,FALSE())),UPPER(Kundendaten!I1984)))))</f>
        <v/>
      </c>
      <c r="J1983" s="59" t="str">
        <f>IF(Kundendaten!C1984="","",Einstellungen!$C$9-Kundendaten!J1984)</f>
        <v/>
      </c>
      <c r="K1983" s="37" t="str">
        <f>IF(Kundendaten!C1984="","",IF(J1983&lt;0,-1,IF(J1983&gt;Einstellungen!$C$11,0,IF(J1983&lt;=Einstellungen!$D$15,5,IF(J1983&lt;=Einstellungen!$D$16,4,IF(J1983&lt;=Einstellungen!$D$17,3,IF(J1983&lt;=Einstellungen!$D$18,2,1)))))))</f>
        <v/>
      </c>
      <c r="L1983" s="37" t="str">
        <f>IF(Kundendaten!C1984="","",IF(J1983&lt;0,-1,IF(J1983&gt;Einstellungen!$C$11,0,IF(Kundendaten!K1984&gt;=Einstellungen!$C$24,5,IF(Kundendaten!K1984&gt;=Einstellungen!$C$25,4,IF(Kundendaten!K1984&gt;=Einstellungen!$C$26,3,IF(Kundendaten!K1984&gt;=Einstellungen!$C$27,2,1)))))))</f>
        <v/>
      </c>
      <c r="M1983" s="37" t="str">
        <f>IF(Kundendaten!C1984="","",IF(J1983&lt;0,-1,IF(J1983&gt;Einstellungen!$C$11,0,IF(Kundendaten!L1984&gt;=Einstellungen!$C$32,5,IF(Kundendaten!L1984&gt;=Einstellungen!$C$33,4,IF(Kundendaten!L1984&gt;=Einstellungen!$C$34,3,IF(Kundendaten!L1984&gt;=Einstellungen!$C$35,2,1)))))))</f>
        <v/>
      </c>
      <c r="N1983" s="37" t="str">
        <f>IF(Kundendaten!C1984="","",IF(K1983=-1,"",IF(K1983=0,0,IF(SUM(Einstellungen!$G$15,Einstellungen!$G$24,Einstellungen!$G$32)&lt;&gt;100,"—",ROUND((K1983*Einstellungen!$G$15+L1983*Einstellungen!$G$24+M1983*Einstellungen!$G$32)/100,1)))))</f>
        <v/>
      </c>
      <c r="O1983" s="37" t="str">
        <f>IF(Kundendaten!C1984="","",IF(K1983=-1,"⚠ Datenfehler",IF(K1983=0,"Inaktiv",IF(SUM(Einstellungen!$G$15,Einstellungen!$G$24,Einstellungen!$G$32)&lt;&gt;100,"—",IF(N1983&gt;=4,"Champion",IF(N1983&gt;=3,"Entwicklung",IF(N1983&gt;=2,"Gefährdet","Abwanderung")))))))</f>
        <v/>
      </c>
    </row>
    <row r="1984" spans="2:15" ht="14.25" customHeight="1" x14ac:dyDescent="0.35">
      <c r="B1984" s="37" t="str">
        <f>IF(Kundendaten!C1985="","",Kundendaten!B1985)</f>
        <v/>
      </c>
      <c r="C1984" s="38" t="str">
        <f>IF(Kundendaten!C1985="","",IF(Kundendaten!C1985="","",Kundendaten!C1985))</f>
        <v/>
      </c>
      <c r="D1984" s="38" t="str">
        <f>IF(Kundendaten!C1985="","",IF(Kundendaten!D1985="","",Kundendaten!D1985))</f>
        <v/>
      </c>
      <c r="E1984" s="38" t="str">
        <f>IF(Kundendaten!C1985="","",IF(Kundendaten!E1985="","",Kundendaten!E1985))</f>
        <v/>
      </c>
      <c r="F1984" s="38" t="str">
        <f>IF(Kundendaten!C1985="","",IF(Kundendaten!F1985="","",Kundendaten!F1985))</f>
        <v/>
      </c>
      <c r="G1984" s="37" t="str">
        <f>IF(Kundendaten!C1985="","",IF(Kundendaten!G1985="","",Kundendaten!G1985))</f>
        <v/>
      </c>
      <c r="H1984" s="38" t="str">
        <f>IF(Kundendaten!C1985="","",IF(Kundendaten!H1985="","",Kundendaten!H1985))</f>
        <v/>
      </c>
      <c r="I1984" s="37" t="str">
        <f>IF(Kundendaten!C1985="","",IF(Kundendaten!I1985="","",IF(OR(UPPER(Kundendaten!I1985)="D",UPPER(Kundendaten!I1985)="DE",UPPER(Kundendaten!I1985)="DEU",UPPER(Kundendaten!I1985)="DEUTSCHLAND",UPPER(Kundendaten!I1985)="GERMANY",UPPER(Kundendaten!I1985)="GER"),"",IFERROR(UPPER(VLOOKUP(UPPER(Kundendaten!I1985),Laendercodes!$A:$B,2,FALSE())),UPPER(Kundendaten!I1985)))))</f>
        <v/>
      </c>
      <c r="J1984" s="59" t="str">
        <f>IF(Kundendaten!C1985="","",Einstellungen!$C$9-Kundendaten!J1985)</f>
        <v/>
      </c>
      <c r="K1984" s="37" t="str">
        <f>IF(Kundendaten!C1985="","",IF(J1984&lt;0,-1,IF(J1984&gt;Einstellungen!$C$11,0,IF(J1984&lt;=Einstellungen!$D$15,5,IF(J1984&lt;=Einstellungen!$D$16,4,IF(J1984&lt;=Einstellungen!$D$17,3,IF(J1984&lt;=Einstellungen!$D$18,2,1)))))))</f>
        <v/>
      </c>
      <c r="L1984" s="37" t="str">
        <f>IF(Kundendaten!C1985="","",IF(J1984&lt;0,-1,IF(J1984&gt;Einstellungen!$C$11,0,IF(Kundendaten!K1985&gt;=Einstellungen!$C$24,5,IF(Kundendaten!K1985&gt;=Einstellungen!$C$25,4,IF(Kundendaten!K1985&gt;=Einstellungen!$C$26,3,IF(Kundendaten!K1985&gt;=Einstellungen!$C$27,2,1)))))))</f>
        <v/>
      </c>
      <c r="M1984" s="37" t="str">
        <f>IF(Kundendaten!C1985="","",IF(J1984&lt;0,-1,IF(J1984&gt;Einstellungen!$C$11,0,IF(Kundendaten!L1985&gt;=Einstellungen!$C$32,5,IF(Kundendaten!L1985&gt;=Einstellungen!$C$33,4,IF(Kundendaten!L1985&gt;=Einstellungen!$C$34,3,IF(Kundendaten!L1985&gt;=Einstellungen!$C$35,2,1)))))))</f>
        <v/>
      </c>
      <c r="N1984" s="37" t="str">
        <f>IF(Kundendaten!C1985="","",IF(K1984=-1,"",IF(K1984=0,0,IF(SUM(Einstellungen!$G$15,Einstellungen!$G$24,Einstellungen!$G$32)&lt;&gt;100,"—",ROUND((K1984*Einstellungen!$G$15+L1984*Einstellungen!$G$24+M1984*Einstellungen!$G$32)/100,1)))))</f>
        <v/>
      </c>
      <c r="O1984" s="37" t="str">
        <f>IF(Kundendaten!C1985="","",IF(K1984=-1,"⚠ Datenfehler",IF(K1984=0,"Inaktiv",IF(SUM(Einstellungen!$G$15,Einstellungen!$G$24,Einstellungen!$G$32)&lt;&gt;100,"—",IF(N1984&gt;=4,"Champion",IF(N1984&gt;=3,"Entwicklung",IF(N1984&gt;=2,"Gefährdet","Abwanderung")))))))</f>
        <v/>
      </c>
    </row>
    <row r="1985" spans="2:15" ht="14.25" customHeight="1" x14ac:dyDescent="0.35">
      <c r="B1985" s="37" t="str">
        <f>IF(Kundendaten!C1986="","",Kundendaten!B1986)</f>
        <v/>
      </c>
      <c r="C1985" s="38" t="str">
        <f>IF(Kundendaten!C1986="","",IF(Kundendaten!C1986="","",Kundendaten!C1986))</f>
        <v/>
      </c>
      <c r="D1985" s="38" t="str">
        <f>IF(Kundendaten!C1986="","",IF(Kundendaten!D1986="","",Kundendaten!D1986))</f>
        <v/>
      </c>
      <c r="E1985" s="38" t="str">
        <f>IF(Kundendaten!C1986="","",IF(Kundendaten!E1986="","",Kundendaten!E1986))</f>
        <v/>
      </c>
      <c r="F1985" s="38" t="str">
        <f>IF(Kundendaten!C1986="","",IF(Kundendaten!F1986="","",Kundendaten!F1986))</f>
        <v/>
      </c>
      <c r="G1985" s="37" t="str">
        <f>IF(Kundendaten!C1986="","",IF(Kundendaten!G1986="","",Kundendaten!G1986))</f>
        <v/>
      </c>
      <c r="H1985" s="38" t="str">
        <f>IF(Kundendaten!C1986="","",IF(Kundendaten!H1986="","",Kundendaten!H1986))</f>
        <v/>
      </c>
      <c r="I1985" s="37" t="str">
        <f>IF(Kundendaten!C1986="","",IF(Kundendaten!I1986="","",IF(OR(UPPER(Kundendaten!I1986)="D",UPPER(Kundendaten!I1986)="DE",UPPER(Kundendaten!I1986)="DEU",UPPER(Kundendaten!I1986)="DEUTSCHLAND",UPPER(Kundendaten!I1986)="GERMANY",UPPER(Kundendaten!I1986)="GER"),"",IFERROR(UPPER(VLOOKUP(UPPER(Kundendaten!I1986),Laendercodes!$A:$B,2,FALSE())),UPPER(Kundendaten!I1986)))))</f>
        <v/>
      </c>
      <c r="J1985" s="59" t="str">
        <f>IF(Kundendaten!C1986="","",Einstellungen!$C$9-Kundendaten!J1986)</f>
        <v/>
      </c>
      <c r="K1985" s="37" t="str">
        <f>IF(Kundendaten!C1986="","",IF(J1985&lt;0,-1,IF(J1985&gt;Einstellungen!$C$11,0,IF(J1985&lt;=Einstellungen!$D$15,5,IF(J1985&lt;=Einstellungen!$D$16,4,IF(J1985&lt;=Einstellungen!$D$17,3,IF(J1985&lt;=Einstellungen!$D$18,2,1)))))))</f>
        <v/>
      </c>
      <c r="L1985" s="37" t="str">
        <f>IF(Kundendaten!C1986="","",IF(J1985&lt;0,-1,IF(J1985&gt;Einstellungen!$C$11,0,IF(Kundendaten!K1986&gt;=Einstellungen!$C$24,5,IF(Kundendaten!K1986&gt;=Einstellungen!$C$25,4,IF(Kundendaten!K1986&gt;=Einstellungen!$C$26,3,IF(Kundendaten!K1986&gt;=Einstellungen!$C$27,2,1)))))))</f>
        <v/>
      </c>
      <c r="M1985" s="37" t="str">
        <f>IF(Kundendaten!C1986="","",IF(J1985&lt;0,-1,IF(J1985&gt;Einstellungen!$C$11,0,IF(Kundendaten!L1986&gt;=Einstellungen!$C$32,5,IF(Kundendaten!L1986&gt;=Einstellungen!$C$33,4,IF(Kundendaten!L1986&gt;=Einstellungen!$C$34,3,IF(Kundendaten!L1986&gt;=Einstellungen!$C$35,2,1)))))))</f>
        <v/>
      </c>
      <c r="N1985" s="37" t="str">
        <f>IF(Kundendaten!C1986="","",IF(K1985=-1,"",IF(K1985=0,0,IF(SUM(Einstellungen!$G$15,Einstellungen!$G$24,Einstellungen!$G$32)&lt;&gt;100,"—",ROUND((K1985*Einstellungen!$G$15+L1985*Einstellungen!$G$24+M1985*Einstellungen!$G$32)/100,1)))))</f>
        <v/>
      </c>
      <c r="O1985" s="37" t="str">
        <f>IF(Kundendaten!C1986="","",IF(K1985=-1,"⚠ Datenfehler",IF(K1985=0,"Inaktiv",IF(SUM(Einstellungen!$G$15,Einstellungen!$G$24,Einstellungen!$G$32)&lt;&gt;100,"—",IF(N1985&gt;=4,"Champion",IF(N1985&gt;=3,"Entwicklung",IF(N1985&gt;=2,"Gefährdet","Abwanderung")))))))</f>
        <v/>
      </c>
    </row>
    <row r="1986" spans="2:15" ht="14.25" customHeight="1" x14ac:dyDescent="0.35">
      <c r="B1986" s="37" t="str">
        <f>IF(Kundendaten!C1987="","",Kundendaten!B1987)</f>
        <v/>
      </c>
      <c r="C1986" s="38" t="str">
        <f>IF(Kundendaten!C1987="","",IF(Kundendaten!C1987="","",Kundendaten!C1987))</f>
        <v/>
      </c>
      <c r="D1986" s="38" t="str">
        <f>IF(Kundendaten!C1987="","",IF(Kundendaten!D1987="","",Kundendaten!D1987))</f>
        <v/>
      </c>
      <c r="E1986" s="38" t="str">
        <f>IF(Kundendaten!C1987="","",IF(Kundendaten!E1987="","",Kundendaten!E1987))</f>
        <v/>
      </c>
      <c r="F1986" s="38" t="str">
        <f>IF(Kundendaten!C1987="","",IF(Kundendaten!F1987="","",Kundendaten!F1987))</f>
        <v/>
      </c>
      <c r="G1986" s="37" t="str">
        <f>IF(Kundendaten!C1987="","",IF(Kundendaten!G1987="","",Kundendaten!G1987))</f>
        <v/>
      </c>
      <c r="H1986" s="38" t="str">
        <f>IF(Kundendaten!C1987="","",IF(Kundendaten!H1987="","",Kundendaten!H1987))</f>
        <v/>
      </c>
      <c r="I1986" s="37" t="str">
        <f>IF(Kundendaten!C1987="","",IF(Kundendaten!I1987="","",IF(OR(UPPER(Kundendaten!I1987)="D",UPPER(Kundendaten!I1987)="DE",UPPER(Kundendaten!I1987)="DEU",UPPER(Kundendaten!I1987)="DEUTSCHLAND",UPPER(Kundendaten!I1987)="GERMANY",UPPER(Kundendaten!I1987)="GER"),"",IFERROR(UPPER(VLOOKUP(UPPER(Kundendaten!I1987),Laendercodes!$A:$B,2,FALSE())),UPPER(Kundendaten!I1987)))))</f>
        <v/>
      </c>
      <c r="J1986" s="59" t="str">
        <f>IF(Kundendaten!C1987="","",Einstellungen!$C$9-Kundendaten!J1987)</f>
        <v/>
      </c>
      <c r="K1986" s="37" t="str">
        <f>IF(Kundendaten!C1987="","",IF(J1986&lt;0,-1,IF(J1986&gt;Einstellungen!$C$11,0,IF(J1986&lt;=Einstellungen!$D$15,5,IF(J1986&lt;=Einstellungen!$D$16,4,IF(J1986&lt;=Einstellungen!$D$17,3,IF(J1986&lt;=Einstellungen!$D$18,2,1)))))))</f>
        <v/>
      </c>
      <c r="L1986" s="37" t="str">
        <f>IF(Kundendaten!C1987="","",IF(J1986&lt;0,-1,IF(J1986&gt;Einstellungen!$C$11,0,IF(Kundendaten!K1987&gt;=Einstellungen!$C$24,5,IF(Kundendaten!K1987&gt;=Einstellungen!$C$25,4,IF(Kundendaten!K1987&gt;=Einstellungen!$C$26,3,IF(Kundendaten!K1987&gt;=Einstellungen!$C$27,2,1)))))))</f>
        <v/>
      </c>
      <c r="M1986" s="37" t="str">
        <f>IF(Kundendaten!C1987="","",IF(J1986&lt;0,-1,IF(J1986&gt;Einstellungen!$C$11,0,IF(Kundendaten!L1987&gt;=Einstellungen!$C$32,5,IF(Kundendaten!L1987&gt;=Einstellungen!$C$33,4,IF(Kundendaten!L1987&gt;=Einstellungen!$C$34,3,IF(Kundendaten!L1987&gt;=Einstellungen!$C$35,2,1)))))))</f>
        <v/>
      </c>
      <c r="N1986" s="37" t="str">
        <f>IF(Kundendaten!C1987="","",IF(K1986=-1,"",IF(K1986=0,0,IF(SUM(Einstellungen!$G$15,Einstellungen!$G$24,Einstellungen!$G$32)&lt;&gt;100,"—",ROUND((K1986*Einstellungen!$G$15+L1986*Einstellungen!$G$24+M1986*Einstellungen!$G$32)/100,1)))))</f>
        <v/>
      </c>
      <c r="O1986" s="37" t="str">
        <f>IF(Kundendaten!C1987="","",IF(K1986=-1,"⚠ Datenfehler",IF(K1986=0,"Inaktiv",IF(SUM(Einstellungen!$G$15,Einstellungen!$G$24,Einstellungen!$G$32)&lt;&gt;100,"—",IF(N1986&gt;=4,"Champion",IF(N1986&gt;=3,"Entwicklung",IF(N1986&gt;=2,"Gefährdet","Abwanderung")))))))</f>
        <v/>
      </c>
    </row>
    <row r="1987" spans="2:15" ht="14.25" customHeight="1" x14ac:dyDescent="0.35">
      <c r="B1987" s="37" t="str">
        <f>IF(Kundendaten!C1988="","",Kundendaten!B1988)</f>
        <v/>
      </c>
      <c r="C1987" s="38" t="str">
        <f>IF(Kundendaten!C1988="","",IF(Kundendaten!C1988="","",Kundendaten!C1988))</f>
        <v/>
      </c>
      <c r="D1987" s="38" t="str">
        <f>IF(Kundendaten!C1988="","",IF(Kundendaten!D1988="","",Kundendaten!D1988))</f>
        <v/>
      </c>
      <c r="E1987" s="38" t="str">
        <f>IF(Kundendaten!C1988="","",IF(Kundendaten!E1988="","",Kundendaten!E1988))</f>
        <v/>
      </c>
      <c r="F1987" s="38" t="str">
        <f>IF(Kundendaten!C1988="","",IF(Kundendaten!F1988="","",Kundendaten!F1988))</f>
        <v/>
      </c>
      <c r="G1987" s="37" t="str">
        <f>IF(Kundendaten!C1988="","",IF(Kundendaten!G1988="","",Kundendaten!G1988))</f>
        <v/>
      </c>
      <c r="H1987" s="38" t="str">
        <f>IF(Kundendaten!C1988="","",IF(Kundendaten!H1988="","",Kundendaten!H1988))</f>
        <v/>
      </c>
      <c r="I1987" s="37" t="str">
        <f>IF(Kundendaten!C1988="","",IF(Kundendaten!I1988="","",IF(OR(UPPER(Kundendaten!I1988)="D",UPPER(Kundendaten!I1988)="DE",UPPER(Kundendaten!I1988)="DEU",UPPER(Kundendaten!I1988)="DEUTSCHLAND",UPPER(Kundendaten!I1988)="GERMANY",UPPER(Kundendaten!I1988)="GER"),"",IFERROR(UPPER(VLOOKUP(UPPER(Kundendaten!I1988),Laendercodes!$A:$B,2,FALSE())),UPPER(Kundendaten!I1988)))))</f>
        <v/>
      </c>
      <c r="J1987" s="59" t="str">
        <f>IF(Kundendaten!C1988="","",Einstellungen!$C$9-Kundendaten!J1988)</f>
        <v/>
      </c>
      <c r="K1987" s="37" t="str">
        <f>IF(Kundendaten!C1988="","",IF(J1987&lt;0,-1,IF(J1987&gt;Einstellungen!$C$11,0,IF(J1987&lt;=Einstellungen!$D$15,5,IF(J1987&lt;=Einstellungen!$D$16,4,IF(J1987&lt;=Einstellungen!$D$17,3,IF(J1987&lt;=Einstellungen!$D$18,2,1)))))))</f>
        <v/>
      </c>
      <c r="L1987" s="37" t="str">
        <f>IF(Kundendaten!C1988="","",IF(J1987&lt;0,-1,IF(J1987&gt;Einstellungen!$C$11,0,IF(Kundendaten!K1988&gt;=Einstellungen!$C$24,5,IF(Kundendaten!K1988&gt;=Einstellungen!$C$25,4,IF(Kundendaten!K1988&gt;=Einstellungen!$C$26,3,IF(Kundendaten!K1988&gt;=Einstellungen!$C$27,2,1)))))))</f>
        <v/>
      </c>
      <c r="M1987" s="37" t="str">
        <f>IF(Kundendaten!C1988="","",IF(J1987&lt;0,-1,IF(J1987&gt;Einstellungen!$C$11,0,IF(Kundendaten!L1988&gt;=Einstellungen!$C$32,5,IF(Kundendaten!L1988&gt;=Einstellungen!$C$33,4,IF(Kundendaten!L1988&gt;=Einstellungen!$C$34,3,IF(Kundendaten!L1988&gt;=Einstellungen!$C$35,2,1)))))))</f>
        <v/>
      </c>
      <c r="N1987" s="37" t="str">
        <f>IF(Kundendaten!C1988="","",IF(K1987=-1,"",IF(K1987=0,0,IF(SUM(Einstellungen!$G$15,Einstellungen!$G$24,Einstellungen!$G$32)&lt;&gt;100,"—",ROUND((K1987*Einstellungen!$G$15+L1987*Einstellungen!$G$24+M1987*Einstellungen!$G$32)/100,1)))))</f>
        <v/>
      </c>
      <c r="O1987" s="37" t="str">
        <f>IF(Kundendaten!C1988="","",IF(K1987=-1,"⚠ Datenfehler",IF(K1987=0,"Inaktiv",IF(SUM(Einstellungen!$G$15,Einstellungen!$G$24,Einstellungen!$G$32)&lt;&gt;100,"—",IF(N1987&gt;=4,"Champion",IF(N1987&gt;=3,"Entwicklung",IF(N1987&gt;=2,"Gefährdet","Abwanderung")))))))</f>
        <v/>
      </c>
    </row>
    <row r="1988" spans="2:15" ht="14.25" customHeight="1" x14ac:dyDescent="0.35">
      <c r="B1988" s="37" t="str">
        <f>IF(Kundendaten!C1989="","",Kundendaten!B1989)</f>
        <v/>
      </c>
      <c r="C1988" s="38" t="str">
        <f>IF(Kundendaten!C1989="","",IF(Kundendaten!C1989="","",Kundendaten!C1989))</f>
        <v/>
      </c>
      <c r="D1988" s="38" t="str">
        <f>IF(Kundendaten!C1989="","",IF(Kundendaten!D1989="","",Kundendaten!D1989))</f>
        <v/>
      </c>
      <c r="E1988" s="38" t="str">
        <f>IF(Kundendaten!C1989="","",IF(Kundendaten!E1989="","",Kundendaten!E1989))</f>
        <v/>
      </c>
      <c r="F1988" s="38" t="str">
        <f>IF(Kundendaten!C1989="","",IF(Kundendaten!F1989="","",Kundendaten!F1989))</f>
        <v/>
      </c>
      <c r="G1988" s="37" t="str">
        <f>IF(Kundendaten!C1989="","",IF(Kundendaten!G1989="","",Kundendaten!G1989))</f>
        <v/>
      </c>
      <c r="H1988" s="38" t="str">
        <f>IF(Kundendaten!C1989="","",IF(Kundendaten!H1989="","",Kundendaten!H1989))</f>
        <v/>
      </c>
      <c r="I1988" s="37" t="str">
        <f>IF(Kundendaten!C1989="","",IF(Kundendaten!I1989="","",IF(OR(UPPER(Kundendaten!I1989)="D",UPPER(Kundendaten!I1989)="DE",UPPER(Kundendaten!I1989)="DEU",UPPER(Kundendaten!I1989)="DEUTSCHLAND",UPPER(Kundendaten!I1989)="GERMANY",UPPER(Kundendaten!I1989)="GER"),"",IFERROR(UPPER(VLOOKUP(UPPER(Kundendaten!I1989),Laendercodes!$A:$B,2,FALSE())),UPPER(Kundendaten!I1989)))))</f>
        <v/>
      </c>
      <c r="J1988" s="59" t="str">
        <f>IF(Kundendaten!C1989="","",Einstellungen!$C$9-Kundendaten!J1989)</f>
        <v/>
      </c>
      <c r="K1988" s="37" t="str">
        <f>IF(Kundendaten!C1989="","",IF(J1988&lt;0,-1,IF(J1988&gt;Einstellungen!$C$11,0,IF(J1988&lt;=Einstellungen!$D$15,5,IF(J1988&lt;=Einstellungen!$D$16,4,IF(J1988&lt;=Einstellungen!$D$17,3,IF(J1988&lt;=Einstellungen!$D$18,2,1)))))))</f>
        <v/>
      </c>
      <c r="L1988" s="37" t="str">
        <f>IF(Kundendaten!C1989="","",IF(J1988&lt;0,-1,IF(J1988&gt;Einstellungen!$C$11,0,IF(Kundendaten!K1989&gt;=Einstellungen!$C$24,5,IF(Kundendaten!K1989&gt;=Einstellungen!$C$25,4,IF(Kundendaten!K1989&gt;=Einstellungen!$C$26,3,IF(Kundendaten!K1989&gt;=Einstellungen!$C$27,2,1)))))))</f>
        <v/>
      </c>
      <c r="M1988" s="37" t="str">
        <f>IF(Kundendaten!C1989="","",IF(J1988&lt;0,-1,IF(J1988&gt;Einstellungen!$C$11,0,IF(Kundendaten!L1989&gt;=Einstellungen!$C$32,5,IF(Kundendaten!L1989&gt;=Einstellungen!$C$33,4,IF(Kundendaten!L1989&gt;=Einstellungen!$C$34,3,IF(Kundendaten!L1989&gt;=Einstellungen!$C$35,2,1)))))))</f>
        <v/>
      </c>
      <c r="N1988" s="37" t="str">
        <f>IF(Kundendaten!C1989="","",IF(K1988=-1,"",IF(K1988=0,0,IF(SUM(Einstellungen!$G$15,Einstellungen!$G$24,Einstellungen!$G$32)&lt;&gt;100,"—",ROUND((K1988*Einstellungen!$G$15+L1988*Einstellungen!$G$24+M1988*Einstellungen!$G$32)/100,1)))))</f>
        <v/>
      </c>
      <c r="O1988" s="37" t="str">
        <f>IF(Kundendaten!C1989="","",IF(K1988=-1,"⚠ Datenfehler",IF(K1988=0,"Inaktiv",IF(SUM(Einstellungen!$G$15,Einstellungen!$G$24,Einstellungen!$G$32)&lt;&gt;100,"—",IF(N1988&gt;=4,"Champion",IF(N1988&gt;=3,"Entwicklung",IF(N1988&gt;=2,"Gefährdet","Abwanderung")))))))</f>
        <v/>
      </c>
    </row>
    <row r="1989" spans="2:15" ht="14.25" customHeight="1" x14ac:dyDescent="0.35">
      <c r="B1989" s="37" t="str">
        <f>IF(Kundendaten!C1990="","",Kundendaten!B1990)</f>
        <v/>
      </c>
      <c r="C1989" s="38" t="str">
        <f>IF(Kundendaten!C1990="","",IF(Kundendaten!C1990="","",Kundendaten!C1990))</f>
        <v/>
      </c>
      <c r="D1989" s="38" t="str">
        <f>IF(Kundendaten!C1990="","",IF(Kundendaten!D1990="","",Kundendaten!D1990))</f>
        <v/>
      </c>
      <c r="E1989" s="38" t="str">
        <f>IF(Kundendaten!C1990="","",IF(Kundendaten!E1990="","",Kundendaten!E1990))</f>
        <v/>
      </c>
      <c r="F1989" s="38" t="str">
        <f>IF(Kundendaten!C1990="","",IF(Kundendaten!F1990="","",Kundendaten!F1990))</f>
        <v/>
      </c>
      <c r="G1989" s="37" t="str">
        <f>IF(Kundendaten!C1990="","",IF(Kundendaten!G1990="","",Kundendaten!G1990))</f>
        <v/>
      </c>
      <c r="H1989" s="38" t="str">
        <f>IF(Kundendaten!C1990="","",IF(Kundendaten!H1990="","",Kundendaten!H1990))</f>
        <v/>
      </c>
      <c r="I1989" s="37" t="str">
        <f>IF(Kundendaten!C1990="","",IF(Kundendaten!I1990="","",IF(OR(UPPER(Kundendaten!I1990)="D",UPPER(Kundendaten!I1990)="DE",UPPER(Kundendaten!I1990)="DEU",UPPER(Kundendaten!I1990)="DEUTSCHLAND",UPPER(Kundendaten!I1990)="GERMANY",UPPER(Kundendaten!I1990)="GER"),"",IFERROR(UPPER(VLOOKUP(UPPER(Kundendaten!I1990),Laendercodes!$A:$B,2,FALSE())),UPPER(Kundendaten!I1990)))))</f>
        <v/>
      </c>
      <c r="J1989" s="59" t="str">
        <f>IF(Kundendaten!C1990="","",Einstellungen!$C$9-Kundendaten!J1990)</f>
        <v/>
      </c>
      <c r="K1989" s="37" t="str">
        <f>IF(Kundendaten!C1990="","",IF(J1989&lt;0,-1,IF(J1989&gt;Einstellungen!$C$11,0,IF(J1989&lt;=Einstellungen!$D$15,5,IF(J1989&lt;=Einstellungen!$D$16,4,IF(J1989&lt;=Einstellungen!$D$17,3,IF(J1989&lt;=Einstellungen!$D$18,2,1)))))))</f>
        <v/>
      </c>
      <c r="L1989" s="37" t="str">
        <f>IF(Kundendaten!C1990="","",IF(J1989&lt;0,-1,IF(J1989&gt;Einstellungen!$C$11,0,IF(Kundendaten!K1990&gt;=Einstellungen!$C$24,5,IF(Kundendaten!K1990&gt;=Einstellungen!$C$25,4,IF(Kundendaten!K1990&gt;=Einstellungen!$C$26,3,IF(Kundendaten!K1990&gt;=Einstellungen!$C$27,2,1)))))))</f>
        <v/>
      </c>
      <c r="M1989" s="37" t="str">
        <f>IF(Kundendaten!C1990="","",IF(J1989&lt;0,-1,IF(J1989&gt;Einstellungen!$C$11,0,IF(Kundendaten!L1990&gt;=Einstellungen!$C$32,5,IF(Kundendaten!L1990&gt;=Einstellungen!$C$33,4,IF(Kundendaten!L1990&gt;=Einstellungen!$C$34,3,IF(Kundendaten!L1990&gt;=Einstellungen!$C$35,2,1)))))))</f>
        <v/>
      </c>
      <c r="N1989" s="37" t="str">
        <f>IF(Kundendaten!C1990="","",IF(K1989=-1,"",IF(K1989=0,0,IF(SUM(Einstellungen!$G$15,Einstellungen!$G$24,Einstellungen!$G$32)&lt;&gt;100,"—",ROUND((K1989*Einstellungen!$G$15+L1989*Einstellungen!$G$24+M1989*Einstellungen!$G$32)/100,1)))))</f>
        <v/>
      </c>
      <c r="O1989" s="37" t="str">
        <f>IF(Kundendaten!C1990="","",IF(K1989=-1,"⚠ Datenfehler",IF(K1989=0,"Inaktiv",IF(SUM(Einstellungen!$G$15,Einstellungen!$G$24,Einstellungen!$G$32)&lt;&gt;100,"—",IF(N1989&gt;=4,"Champion",IF(N1989&gt;=3,"Entwicklung",IF(N1989&gt;=2,"Gefährdet","Abwanderung")))))))</f>
        <v/>
      </c>
    </row>
    <row r="1990" spans="2:15" ht="14.25" customHeight="1" x14ac:dyDescent="0.35">
      <c r="B1990" s="37" t="str">
        <f>IF(Kundendaten!C1991="","",Kundendaten!B1991)</f>
        <v/>
      </c>
      <c r="C1990" s="38" t="str">
        <f>IF(Kundendaten!C1991="","",IF(Kundendaten!C1991="","",Kundendaten!C1991))</f>
        <v/>
      </c>
      <c r="D1990" s="38" t="str">
        <f>IF(Kundendaten!C1991="","",IF(Kundendaten!D1991="","",Kundendaten!D1991))</f>
        <v/>
      </c>
      <c r="E1990" s="38" t="str">
        <f>IF(Kundendaten!C1991="","",IF(Kundendaten!E1991="","",Kundendaten!E1991))</f>
        <v/>
      </c>
      <c r="F1990" s="38" t="str">
        <f>IF(Kundendaten!C1991="","",IF(Kundendaten!F1991="","",Kundendaten!F1991))</f>
        <v/>
      </c>
      <c r="G1990" s="37" t="str">
        <f>IF(Kundendaten!C1991="","",IF(Kundendaten!G1991="","",Kundendaten!G1991))</f>
        <v/>
      </c>
      <c r="H1990" s="38" t="str">
        <f>IF(Kundendaten!C1991="","",IF(Kundendaten!H1991="","",Kundendaten!H1991))</f>
        <v/>
      </c>
      <c r="I1990" s="37" t="str">
        <f>IF(Kundendaten!C1991="","",IF(Kundendaten!I1991="","",IF(OR(UPPER(Kundendaten!I1991)="D",UPPER(Kundendaten!I1991)="DE",UPPER(Kundendaten!I1991)="DEU",UPPER(Kundendaten!I1991)="DEUTSCHLAND",UPPER(Kundendaten!I1991)="GERMANY",UPPER(Kundendaten!I1991)="GER"),"",IFERROR(UPPER(VLOOKUP(UPPER(Kundendaten!I1991),Laendercodes!$A:$B,2,FALSE())),UPPER(Kundendaten!I1991)))))</f>
        <v/>
      </c>
      <c r="J1990" s="59" t="str">
        <f>IF(Kundendaten!C1991="","",Einstellungen!$C$9-Kundendaten!J1991)</f>
        <v/>
      </c>
      <c r="K1990" s="37" t="str">
        <f>IF(Kundendaten!C1991="","",IF(J1990&lt;0,-1,IF(J1990&gt;Einstellungen!$C$11,0,IF(J1990&lt;=Einstellungen!$D$15,5,IF(J1990&lt;=Einstellungen!$D$16,4,IF(J1990&lt;=Einstellungen!$D$17,3,IF(J1990&lt;=Einstellungen!$D$18,2,1)))))))</f>
        <v/>
      </c>
      <c r="L1990" s="37" t="str">
        <f>IF(Kundendaten!C1991="","",IF(J1990&lt;0,-1,IF(J1990&gt;Einstellungen!$C$11,0,IF(Kundendaten!K1991&gt;=Einstellungen!$C$24,5,IF(Kundendaten!K1991&gt;=Einstellungen!$C$25,4,IF(Kundendaten!K1991&gt;=Einstellungen!$C$26,3,IF(Kundendaten!K1991&gt;=Einstellungen!$C$27,2,1)))))))</f>
        <v/>
      </c>
      <c r="M1990" s="37" t="str">
        <f>IF(Kundendaten!C1991="","",IF(J1990&lt;0,-1,IF(J1990&gt;Einstellungen!$C$11,0,IF(Kundendaten!L1991&gt;=Einstellungen!$C$32,5,IF(Kundendaten!L1991&gt;=Einstellungen!$C$33,4,IF(Kundendaten!L1991&gt;=Einstellungen!$C$34,3,IF(Kundendaten!L1991&gt;=Einstellungen!$C$35,2,1)))))))</f>
        <v/>
      </c>
      <c r="N1990" s="37" t="str">
        <f>IF(Kundendaten!C1991="","",IF(K1990=-1,"",IF(K1990=0,0,IF(SUM(Einstellungen!$G$15,Einstellungen!$G$24,Einstellungen!$G$32)&lt;&gt;100,"—",ROUND((K1990*Einstellungen!$G$15+L1990*Einstellungen!$G$24+M1990*Einstellungen!$G$32)/100,1)))))</f>
        <v/>
      </c>
      <c r="O1990" s="37" t="str">
        <f>IF(Kundendaten!C1991="","",IF(K1990=-1,"⚠ Datenfehler",IF(K1990=0,"Inaktiv",IF(SUM(Einstellungen!$G$15,Einstellungen!$G$24,Einstellungen!$G$32)&lt;&gt;100,"—",IF(N1990&gt;=4,"Champion",IF(N1990&gt;=3,"Entwicklung",IF(N1990&gt;=2,"Gefährdet","Abwanderung")))))))</f>
        <v/>
      </c>
    </row>
    <row r="1991" spans="2:15" ht="14.25" customHeight="1" x14ac:dyDescent="0.35">
      <c r="B1991" s="37" t="str">
        <f>IF(Kundendaten!C1992="","",Kundendaten!B1992)</f>
        <v/>
      </c>
      <c r="C1991" s="38" t="str">
        <f>IF(Kundendaten!C1992="","",IF(Kundendaten!C1992="","",Kundendaten!C1992))</f>
        <v/>
      </c>
      <c r="D1991" s="38" t="str">
        <f>IF(Kundendaten!C1992="","",IF(Kundendaten!D1992="","",Kundendaten!D1992))</f>
        <v/>
      </c>
      <c r="E1991" s="38" t="str">
        <f>IF(Kundendaten!C1992="","",IF(Kundendaten!E1992="","",Kundendaten!E1992))</f>
        <v/>
      </c>
      <c r="F1991" s="38" t="str">
        <f>IF(Kundendaten!C1992="","",IF(Kundendaten!F1992="","",Kundendaten!F1992))</f>
        <v/>
      </c>
      <c r="G1991" s="37" t="str">
        <f>IF(Kundendaten!C1992="","",IF(Kundendaten!G1992="","",Kundendaten!G1992))</f>
        <v/>
      </c>
      <c r="H1991" s="38" t="str">
        <f>IF(Kundendaten!C1992="","",IF(Kundendaten!H1992="","",Kundendaten!H1992))</f>
        <v/>
      </c>
      <c r="I1991" s="37" t="str">
        <f>IF(Kundendaten!C1992="","",IF(Kundendaten!I1992="","",IF(OR(UPPER(Kundendaten!I1992)="D",UPPER(Kundendaten!I1992)="DE",UPPER(Kundendaten!I1992)="DEU",UPPER(Kundendaten!I1992)="DEUTSCHLAND",UPPER(Kundendaten!I1992)="GERMANY",UPPER(Kundendaten!I1992)="GER"),"",IFERROR(UPPER(VLOOKUP(UPPER(Kundendaten!I1992),Laendercodes!$A:$B,2,FALSE())),UPPER(Kundendaten!I1992)))))</f>
        <v/>
      </c>
      <c r="J1991" s="59" t="str">
        <f>IF(Kundendaten!C1992="","",Einstellungen!$C$9-Kundendaten!J1992)</f>
        <v/>
      </c>
      <c r="K1991" s="37" t="str">
        <f>IF(Kundendaten!C1992="","",IF(J1991&lt;0,-1,IF(J1991&gt;Einstellungen!$C$11,0,IF(J1991&lt;=Einstellungen!$D$15,5,IF(J1991&lt;=Einstellungen!$D$16,4,IF(J1991&lt;=Einstellungen!$D$17,3,IF(J1991&lt;=Einstellungen!$D$18,2,1)))))))</f>
        <v/>
      </c>
      <c r="L1991" s="37" t="str">
        <f>IF(Kundendaten!C1992="","",IF(J1991&lt;0,-1,IF(J1991&gt;Einstellungen!$C$11,0,IF(Kundendaten!K1992&gt;=Einstellungen!$C$24,5,IF(Kundendaten!K1992&gt;=Einstellungen!$C$25,4,IF(Kundendaten!K1992&gt;=Einstellungen!$C$26,3,IF(Kundendaten!K1992&gt;=Einstellungen!$C$27,2,1)))))))</f>
        <v/>
      </c>
      <c r="M1991" s="37" t="str">
        <f>IF(Kundendaten!C1992="","",IF(J1991&lt;0,-1,IF(J1991&gt;Einstellungen!$C$11,0,IF(Kundendaten!L1992&gt;=Einstellungen!$C$32,5,IF(Kundendaten!L1992&gt;=Einstellungen!$C$33,4,IF(Kundendaten!L1992&gt;=Einstellungen!$C$34,3,IF(Kundendaten!L1992&gt;=Einstellungen!$C$35,2,1)))))))</f>
        <v/>
      </c>
      <c r="N1991" s="37" t="str">
        <f>IF(Kundendaten!C1992="","",IF(K1991=-1,"",IF(K1991=0,0,IF(SUM(Einstellungen!$G$15,Einstellungen!$G$24,Einstellungen!$G$32)&lt;&gt;100,"—",ROUND((K1991*Einstellungen!$G$15+L1991*Einstellungen!$G$24+M1991*Einstellungen!$G$32)/100,1)))))</f>
        <v/>
      </c>
      <c r="O1991" s="37" t="str">
        <f>IF(Kundendaten!C1992="","",IF(K1991=-1,"⚠ Datenfehler",IF(K1991=0,"Inaktiv",IF(SUM(Einstellungen!$G$15,Einstellungen!$G$24,Einstellungen!$G$32)&lt;&gt;100,"—",IF(N1991&gt;=4,"Champion",IF(N1991&gt;=3,"Entwicklung",IF(N1991&gt;=2,"Gefährdet","Abwanderung")))))))</f>
        <v/>
      </c>
    </row>
    <row r="1992" spans="2:15" ht="14.25" customHeight="1" x14ac:dyDescent="0.35">
      <c r="B1992" s="37" t="str">
        <f>IF(Kundendaten!C1993="","",Kundendaten!B1993)</f>
        <v/>
      </c>
      <c r="C1992" s="38" t="str">
        <f>IF(Kundendaten!C1993="","",IF(Kundendaten!C1993="","",Kundendaten!C1993))</f>
        <v/>
      </c>
      <c r="D1992" s="38" t="str">
        <f>IF(Kundendaten!C1993="","",IF(Kundendaten!D1993="","",Kundendaten!D1993))</f>
        <v/>
      </c>
      <c r="E1992" s="38" t="str">
        <f>IF(Kundendaten!C1993="","",IF(Kundendaten!E1993="","",Kundendaten!E1993))</f>
        <v/>
      </c>
      <c r="F1992" s="38" t="str">
        <f>IF(Kundendaten!C1993="","",IF(Kundendaten!F1993="","",Kundendaten!F1993))</f>
        <v/>
      </c>
      <c r="G1992" s="37" t="str">
        <f>IF(Kundendaten!C1993="","",IF(Kundendaten!G1993="","",Kundendaten!G1993))</f>
        <v/>
      </c>
      <c r="H1992" s="38" t="str">
        <f>IF(Kundendaten!C1993="","",IF(Kundendaten!H1993="","",Kundendaten!H1993))</f>
        <v/>
      </c>
      <c r="I1992" s="37" t="str">
        <f>IF(Kundendaten!C1993="","",IF(Kundendaten!I1993="","",IF(OR(UPPER(Kundendaten!I1993)="D",UPPER(Kundendaten!I1993)="DE",UPPER(Kundendaten!I1993)="DEU",UPPER(Kundendaten!I1993)="DEUTSCHLAND",UPPER(Kundendaten!I1993)="GERMANY",UPPER(Kundendaten!I1993)="GER"),"",IFERROR(UPPER(VLOOKUP(UPPER(Kundendaten!I1993),Laendercodes!$A:$B,2,FALSE())),UPPER(Kundendaten!I1993)))))</f>
        <v/>
      </c>
      <c r="J1992" s="59" t="str">
        <f>IF(Kundendaten!C1993="","",Einstellungen!$C$9-Kundendaten!J1993)</f>
        <v/>
      </c>
      <c r="K1992" s="37" t="str">
        <f>IF(Kundendaten!C1993="","",IF(J1992&lt;0,-1,IF(J1992&gt;Einstellungen!$C$11,0,IF(J1992&lt;=Einstellungen!$D$15,5,IF(J1992&lt;=Einstellungen!$D$16,4,IF(J1992&lt;=Einstellungen!$D$17,3,IF(J1992&lt;=Einstellungen!$D$18,2,1)))))))</f>
        <v/>
      </c>
      <c r="L1992" s="37" t="str">
        <f>IF(Kundendaten!C1993="","",IF(J1992&lt;0,-1,IF(J1992&gt;Einstellungen!$C$11,0,IF(Kundendaten!K1993&gt;=Einstellungen!$C$24,5,IF(Kundendaten!K1993&gt;=Einstellungen!$C$25,4,IF(Kundendaten!K1993&gt;=Einstellungen!$C$26,3,IF(Kundendaten!K1993&gt;=Einstellungen!$C$27,2,1)))))))</f>
        <v/>
      </c>
      <c r="M1992" s="37" t="str">
        <f>IF(Kundendaten!C1993="","",IF(J1992&lt;0,-1,IF(J1992&gt;Einstellungen!$C$11,0,IF(Kundendaten!L1993&gt;=Einstellungen!$C$32,5,IF(Kundendaten!L1993&gt;=Einstellungen!$C$33,4,IF(Kundendaten!L1993&gt;=Einstellungen!$C$34,3,IF(Kundendaten!L1993&gt;=Einstellungen!$C$35,2,1)))))))</f>
        <v/>
      </c>
      <c r="N1992" s="37" t="str">
        <f>IF(Kundendaten!C1993="","",IF(K1992=-1,"",IF(K1992=0,0,IF(SUM(Einstellungen!$G$15,Einstellungen!$G$24,Einstellungen!$G$32)&lt;&gt;100,"—",ROUND((K1992*Einstellungen!$G$15+L1992*Einstellungen!$G$24+M1992*Einstellungen!$G$32)/100,1)))))</f>
        <v/>
      </c>
      <c r="O1992" s="37" t="str">
        <f>IF(Kundendaten!C1993="","",IF(K1992=-1,"⚠ Datenfehler",IF(K1992=0,"Inaktiv",IF(SUM(Einstellungen!$G$15,Einstellungen!$G$24,Einstellungen!$G$32)&lt;&gt;100,"—",IF(N1992&gt;=4,"Champion",IF(N1992&gt;=3,"Entwicklung",IF(N1992&gt;=2,"Gefährdet","Abwanderung")))))))</f>
        <v/>
      </c>
    </row>
    <row r="1993" spans="2:15" ht="14.25" customHeight="1" x14ac:dyDescent="0.35">
      <c r="B1993" s="37" t="str">
        <f>IF(Kundendaten!C1994="","",Kundendaten!B1994)</f>
        <v/>
      </c>
      <c r="C1993" s="38" t="str">
        <f>IF(Kundendaten!C1994="","",IF(Kundendaten!C1994="","",Kundendaten!C1994))</f>
        <v/>
      </c>
      <c r="D1993" s="38" t="str">
        <f>IF(Kundendaten!C1994="","",IF(Kundendaten!D1994="","",Kundendaten!D1994))</f>
        <v/>
      </c>
      <c r="E1993" s="38" t="str">
        <f>IF(Kundendaten!C1994="","",IF(Kundendaten!E1994="","",Kundendaten!E1994))</f>
        <v/>
      </c>
      <c r="F1993" s="38" t="str">
        <f>IF(Kundendaten!C1994="","",IF(Kundendaten!F1994="","",Kundendaten!F1994))</f>
        <v/>
      </c>
      <c r="G1993" s="37" t="str">
        <f>IF(Kundendaten!C1994="","",IF(Kundendaten!G1994="","",Kundendaten!G1994))</f>
        <v/>
      </c>
      <c r="H1993" s="38" t="str">
        <f>IF(Kundendaten!C1994="","",IF(Kundendaten!H1994="","",Kundendaten!H1994))</f>
        <v/>
      </c>
      <c r="I1993" s="37" t="str">
        <f>IF(Kundendaten!C1994="","",IF(Kundendaten!I1994="","",IF(OR(UPPER(Kundendaten!I1994)="D",UPPER(Kundendaten!I1994)="DE",UPPER(Kundendaten!I1994)="DEU",UPPER(Kundendaten!I1994)="DEUTSCHLAND",UPPER(Kundendaten!I1994)="GERMANY",UPPER(Kundendaten!I1994)="GER"),"",IFERROR(UPPER(VLOOKUP(UPPER(Kundendaten!I1994),Laendercodes!$A:$B,2,FALSE())),UPPER(Kundendaten!I1994)))))</f>
        <v/>
      </c>
      <c r="J1993" s="59" t="str">
        <f>IF(Kundendaten!C1994="","",Einstellungen!$C$9-Kundendaten!J1994)</f>
        <v/>
      </c>
      <c r="K1993" s="37" t="str">
        <f>IF(Kundendaten!C1994="","",IF(J1993&lt;0,-1,IF(J1993&gt;Einstellungen!$C$11,0,IF(J1993&lt;=Einstellungen!$D$15,5,IF(J1993&lt;=Einstellungen!$D$16,4,IF(J1993&lt;=Einstellungen!$D$17,3,IF(J1993&lt;=Einstellungen!$D$18,2,1)))))))</f>
        <v/>
      </c>
      <c r="L1993" s="37" t="str">
        <f>IF(Kundendaten!C1994="","",IF(J1993&lt;0,-1,IF(J1993&gt;Einstellungen!$C$11,0,IF(Kundendaten!K1994&gt;=Einstellungen!$C$24,5,IF(Kundendaten!K1994&gt;=Einstellungen!$C$25,4,IF(Kundendaten!K1994&gt;=Einstellungen!$C$26,3,IF(Kundendaten!K1994&gt;=Einstellungen!$C$27,2,1)))))))</f>
        <v/>
      </c>
      <c r="M1993" s="37" t="str">
        <f>IF(Kundendaten!C1994="","",IF(J1993&lt;0,-1,IF(J1993&gt;Einstellungen!$C$11,0,IF(Kundendaten!L1994&gt;=Einstellungen!$C$32,5,IF(Kundendaten!L1994&gt;=Einstellungen!$C$33,4,IF(Kundendaten!L1994&gt;=Einstellungen!$C$34,3,IF(Kundendaten!L1994&gt;=Einstellungen!$C$35,2,1)))))))</f>
        <v/>
      </c>
      <c r="N1993" s="37" t="str">
        <f>IF(Kundendaten!C1994="","",IF(K1993=-1,"",IF(K1993=0,0,IF(SUM(Einstellungen!$G$15,Einstellungen!$G$24,Einstellungen!$G$32)&lt;&gt;100,"—",ROUND((K1993*Einstellungen!$G$15+L1993*Einstellungen!$G$24+M1993*Einstellungen!$G$32)/100,1)))))</f>
        <v/>
      </c>
      <c r="O1993" s="37" t="str">
        <f>IF(Kundendaten!C1994="","",IF(K1993=-1,"⚠ Datenfehler",IF(K1993=0,"Inaktiv",IF(SUM(Einstellungen!$G$15,Einstellungen!$G$24,Einstellungen!$G$32)&lt;&gt;100,"—",IF(N1993&gt;=4,"Champion",IF(N1993&gt;=3,"Entwicklung",IF(N1993&gt;=2,"Gefährdet","Abwanderung")))))))</f>
        <v/>
      </c>
    </row>
    <row r="1994" spans="2:15" ht="14.25" customHeight="1" x14ac:dyDescent="0.35">
      <c r="B1994" s="37" t="str">
        <f>IF(Kundendaten!C1995="","",Kundendaten!B1995)</f>
        <v/>
      </c>
      <c r="C1994" s="38" t="str">
        <f>IF(Kundendaten!C1995="","",IF(Kundendaten!C1995="","",Kundendaten!C1995))</f>
        <v/>
      </c>
      <c r="D1994" s="38" t="str">
        <f>IF(Kundendaten!C1995="","",IF(Kundendaten!D1995="","",Kundendaten!D1995))</f>
        <v/>
      </c>
      <c r="E1994" s="38" t="str">
        <f>IF(Kundendaten!C1995="","",IF(Kundendaten!E1995="","",Kundendaten!E1995))</f>
        <v/>
      </c>
      <c r="F1994" s="38" t="str">
        <f>IF(Kundendaten!C1995="","",IF(Kundendaten!F1995="","",Kundendaten!F1995))</f>
        <v/>
      </c>
      <c r="G1994" s="37" t="str">
        <f>IF(Kundendaten!C1995="","",IF(Kundendaten!G1995="","",Kundendaten!G1995))</f>
        <v/>
      </c>
      <c r="H1994" s="38" t="str">
        <f>IF(Kundendaten!C1995="","",IF(Kundendaten!H1995="","",Kundendaten!H1995))</f>
        <v/>
      </c>
      <c r="I1994" s="37" t="str">
        <f>IF(Kundendaten!C1995="","",IF(Kundendaten!I1995="","",IF(OR(UPPER(Kundendaten!I1995)="D",UPPER(Kundendaten!I1995)="DE",UPPER(Kundendaten!I1995)="DEU",UPPER(Kundendaten!I1995)="DEUTSCHLAND",UPPER(Kundendaten!I1995)="GERMANY",UPPER(Kundendaten!I1995)="GER"),"",IFERROR(UPPER(VLOOKUP(UPPER(Kundendaten!I1995),Laendercodes!$A:$B,2,FALSE())),UPPER(Kundendaten!I1995)))))</f>
        <v/>
      </c>
      <c r="J1994" s="59" t="str">
        <f>IF(Kundendaten!C1995="","",Einstellungen!$C$9-Kundendaten!J1995)</f>
        <v/>
      </c>
      <c r="K1994" s="37" t="str">
        <f>IF(Kundendaten!C1995="","",IF(J1994&lt;0,-1,IF(J1994&gt;Einstellungen!$C$11,0,IF(J1994&lt;=Einstellungen!$D$15,5,IF(J1994&lt;=Einstellungen!$D$16,4,IF(J1994&lt;=Einstellungen!$D$17,3,IF(J1994&lt;=Einstellungen!$D$18,2,1)))))))</f>
        <v/>
      </c>
      <c r="L1994" s="37" t="str">
        <f>IF(Kundendaten!C1995="","",IF(J1994&lt;0,-1,IF(J1994&gt;Einstellungen!$C$11,0,IF(Kundendaten!K1995&gt;=Einstellungen!$C$24,5,IF(Kundendaten!K1995&gt;=Einstellungen!$C$25,4,IF(Kundendaten!K1995&gt;=Einstellungen!$C$26,3,IF(Kundendaten!K1995&gt;=Einstellungen!$C$27,2,1)))))))</f>
        <v/>
      </c>
      <c r="M1994" s="37" t="str">
        <f>IF(Kundendaten!C1995="","",IF(J1994&lt;0,-1,IF(J1994&gt;Einstellungen!$C$11,0,IF(Kundendaten!L1995&gt;=Einstellungen!$C$32,5,IF(Kundendaten!L1995&gt;=Einstellungen!$C$33,4,IF(Kundendaten!L1995&gt;=Einstellungen!$C$34,3,IF(Kundendaten!L1995&gt;=Einstellungen!$C$35,2,1)))))))</f>
        <v/>
      </c>
      <c r="N1994" s="37" t="str">
        <f>IF(Kundendaten!C1995="","",IF(K1994=-1,"",IF(K1994=0,0,IF(SUM(Einstellungen!$G$15,Einstellungen!$G$24,Einstellungen!$G$32)&lt;&gt;100,"—",ROUND((K1994*Einstellungen!$G$15+L1994*Einstellungen!$G$24+M1994*Einstellungen!$G$32)/100,1)))))</f>
        <v/>
      </c>
      <c r="O1994" s="37" t="str">
        <f>IF(Kundendaten!C1995="","",IF(K1994=-1,"⚠ Datenfehler",IF(K1994=0,"Inaktiv",IF(SUM(Einstellungen!$G$15,Einstellungen!$G$24,Einstellungen!$G$32)&lt;&gt;100,"—",IF(N1994&gt;=4,"Champion",IF(N1994&gt;=3,"Entwicklung",IF(N1994&gt;=2,"Gefährdet","Abwanderung")))))))</f>
        <v/>
      </c>
    </row>
    <row r="1995" spans="2:15" ht="14.25" customHeight="1" x14ac:dyDescent="0.35">
      <c r="B1995" s="37" t="str">
        <f>IF(Kundendaten!C1996="","",Kundendaten!B1996)</f>
        <v/>
      </c>
      <c r="C1995" s="38" t="str">
        <f>IF(Kundendaten!C1996="","",IF(Kundendaten!C1996="","",Kundendaten!C1996))</f>
        <v/>
      </c>
      <c r="D1995" s="38" t="str">
        <f>IF(Kundendaten!C1996="","",IF(Kundendaten!D1996="","",Kundendaten!D1996))</f>
        <v/>
      </c>
      <c r="E1995" s="38" t="str">
        <f>IF(Kundendaten!C1996="","",IF(Kundendaten!E1996="","",Kundendaten!E1996))</f>
        <v/>
      </c>
      <c r="F1995" s="38" t="str">
        <f>IF(Kundendaten!C1996="","",IF(Kundendaten!F1996="","",Kundendaten!F1996))</f>
        <v/>
      </c>
      <c r="G1995" s="37" t="str">
        <f>IF(Kundendaten!C1996="","",IF(Kundendaten!G1996="","",Kundendaten!G1996))</f>
        <v/>
      </c>
      <c r="H1995" s="38" t="str">
        <f>IF(Kundendaten!C1996="","",IF(Kundendaten!H1996="","",Kundendaten!H1996))</f>
        <v/>
      </c>
      <c r="I1995" s="37" t="str">
        <f>IF(Kundendaten!C1996="","",IF(Kundendaten!I1996="","",IF(OR(UPPER(Kundendaten!I1996)="D",UPPER(Kundendaten!I1996)="DE",UPPER(Kundendaten!I1996)="DEU",UPPER(Kundendaten!I1996)="DEUTSCHLAND",UPPER(Kundendaten!I1996)="GERMANY",UPPER(Kundendaten!I1996)="GER"),"",IFERROR(UPPER(VLOOKUP(UPPER(Kundendaten!I1996),Laendercodes!$A:$B,2,FALSE())),UPPER(Kundendaten!I1996)))))</f>
        <v/>
      </c>
      <c r="J1995" s="59" t="str">
        <f>IF(Kundendaten!C1996="","",Einstellungen!$C$9-Kundendaten!J1996)</f>
        <v/>
      </c>
      <c r="K1995" s="37" t="str">
        <f>IF(Kundendaten!C1996="","",IF(J1995&lt;0,-1,IF(J1995&gt;Einstellungen!$C$11,0,IF(J1995&lt;=Einstellungen!$D$15,5,IF(J1995&lt;=Einstellungen!$D$16,4,IF(J1995&lt;=Einstellungen!$D$17,3,IF(J1995&lt;=Einstellungen!$D$18,2,1)))))))</f>
        <v/>
      </c>
      <c r="L1995" s="37" t="str">
        <f>IF(Kundendaten!C1996="","",IF(J1995&lt;0,-1,IF(J1995&gt;Einstellungen!$C$11,0,IF(Kundendaten!K1996&gt;=Einstellungen!$C$24,5,IF(Kundendaten!K1996&gt;=Einstellungen!$C$25,4,IF(Kundendaten!K1996&gt;=Einstellungen!$C$26,3,IF(Kundendaten!K1996&gt;=Einstellungen!$C$27,2,1)))))))</f>
        <v/>
      </c>
      <c r="M1995" s="37" t="str">
        <f>IF(Kundendaten!C1996="","",IF(J1995&lt;0,-1,IF(J1995&gt;Einstellungen!$C$11,0,IF(Kundendaten!L1996&gt;=Einstellungen!$C$32,5,IF(Kundendaten!L1996&gt;=Einstellungen!$C$33,4,IF(Kundendaten!L1996&gt;=Einstellungen!$C$34,3,IF(Kundendaten!L1996&gt;=Einstellungen!$C$35,2,1)))))))</f>
        <v/>
      </c>
      <c r="N1995" s="37" t="str">
        <f>IF(Kundendaten!C1996="","",IF(K1995=-1,"",IF(K1995=0,0,IF(SUM(Einstellungen!$G$15,Einstellungen!$G$24,Einstellungen!$G$32)&lt;&gt;100,"—",ROUND((K1995*Einstellungen!$G$15+L1995*Einstellungen!$G$24+M1995*Einstellungen!$G$32)/100,1)))))</f>
        <v/>
      </c>
      <c r="O1995" s="37" t="str">
        <f>IF(Kundendaten!C1996="","",IF(K1995=-1,"⚠ Datenfehler",IF(K1995=0,"Inaktiv",IF(SUM(Einstellungen!$G$15,Einstellungen!$G$24,Einstellungen!$G$32)&lt;&gt;100,"—",IF(N1995&gt;=4,"Champion",IF(N1995&gt;=3,"Entwicklung",IF(N1995&gt;=2,"Gefährdet","Abwanderung")))))))</f>
        <v/>
      </c>
    </row>
    <row r="1996" spans="2:15" ht="14.25" customHeight="1" x14ac:dyDescent="0.35">
      <c r="B1996" s="37" t="str">
        <f>IF(Kundendaten!C1997="","",Kundendaten!B1997)</f>
        <v/>
      </c>
      <c r="C1996" s="38" t="str">
        <f>IF(Kundendaten!C1997="","",IF(Kundendaten!C1997="","",Kundendaten!C1997))</f>
        <v/>
      </c>
      <c r="D1996" s="38" t="str">
        <f>IF(Kundendaten!C1997="","",IF(Kundendaten!D1997="","",Kundendaten!D1997))</f>
        <v/>
      </c>
      <c r="E1996" s="38" t="str">
        <f>IF(Kundendaten!C1997="","",IF(Kundendaten!E1997="","",Kundendaten!E1997))</f>
        <v/>
      </c>
      <c r="F1996" s="38" t="str">
        <f>IF(Kundendaten!C1997="","",IF(Kundendaten!F1997="","",Kundendaten!F1997))</f>
        <v/>
      </c>
      <c r="G1996" s="37" t="str">
        <f>IF(Kundendaten!C1997="","",IF(Kundendaten!G1997="","",Kundendaten!G1997))</f>
        <v/>
      </c>
      <c r="H1996" s="38" t="str">
        <f>IF(Kundendaten!C1997="","",IF(Kundendaten!H1997="","",Kundendaten!H1997))</f>
        <v/>
      </c>
      <c r="I1996" s="37" t="str">
        <f>IF(Kundendaten!C1997="","",IF(Kundendaten!I1997="","",IF(OR(UPPER(Kundendaten!I1997)="D",UPPER(Kundendaten!I1997)="DE",UPPER(Kundendaten!I1997)="DEU",UPPER(Kundendaten!I1997)="DEUTSCHLAND",UPPER(Kundendaten!I1997)="GERMANY",UPPER(Kundendaten!I1997)="GER"),"",IFERROR(UPPER(VLOOKUP(UPPER(Kundendaten!I1997),Laendercodes!$A:$B,2,FALSE())),UPPER(Kundendaten!I1997)))))</f>
        <v/>
      </c>
      <c r="J1996" s="59" t="str">
        <f>IF(Kundendaten!C1997="","",Einstellungen!$C$9-Kundendaten!J1997)</f>
        <v/>
      </c>
      <c r="K1996" s="37" t="str">
        <f>IF(Kundendaten!C1997="","",IF(J1996&lt;0,-1,IF(J1996&gt;Einstellungen!$C$11,0,IF(J1996&lt;=Einstellungen!$D$15,5,IF(J1996&lt;=Einstellungen!$D$16,4,IF(J1996&lt;=Einstellungen!$D$17,3,IF(J1996&lt;=Einstellungen!$D$18,2,1)))))))</f>
        <v/>
      </c>
      <c r="L1996" s="37" t="str">
        <f>IF(Kundendaten!C1997="","",IF(J1996&lt;0,-1,IF(J1996&gt;Einstellungen!$C$11,0,IF(Kundendaten!K1997&gt;=Einstellungen!$C$24,5,IF(Kundendaten!K1997&gt;=Einstellungen!$C$25,4,IF(Kundendaten!K1997&gt;=Einstellungen!$C$26,3,IF(Kundendaten!K1997&gt;=Einstellungen!$C$27,2,1)))))))</f>
        <v/>
      </c>
      <c r="M1996" s="37" t="str">
        <f>IF(Kundendaten!C1997="","",IF(J1996&lt;0,-1,IF(J1996&gt;Einstellungen!$C$11,0,IF(Kundendaten!L1997&gt;=Einstellungen!$C$32,5,IF(Kundendaten!L1997&gt;=Einstellungen!$C$33,4,IF(Kundendaten!L1997&gt;=Einstellungen!$C$34,3,IF(Kundendaten!L1997&gt;=Einstellungen!$C$35,2,1)))))))</f>
        <v/>
      </c>
      <c r="N1996" s="37" t="str">
        <f>IF(Kundendaten!C1997="","",IF(K1996=-1,"",IF(K1996=0,0,IF(SUM(Einstellungen!$G$15,Einstellungen!$G$24,Einstellungen!$G$32)&lt;&gt;100,"—",ROUND((K1996*Einstellungen!$G$15+L1996*Einstellungen!$G$24+M1996*Einstellungen!$G$32)/100,1)))))</f>
        <v/>
      </c>
      <c r="O1996" s="37" t="str">
        <f>IF(Kundendaten!C1997="","",IF(K1996=-1,"⚠ Datenfehler",IF(K1996=0,"Inaktiv",IF(SUM(Einstellungen!$G$15,Einstellungen!$G$24,Einstellungen!$G$32)&lt;&gt;100,"—",IF(N1996&gt;=4,"Champion",IF(N1996&gt;=3,"Entwicklung",IF(N1996&gt;=2,"Gefährdet","Abwanderung")))))))</f>
        <v/>
      </c>
    </row>
    <row r="1997" spans="2:15" ht="14.25" customHeight="1" x14ac:dyDescent="0.35">
      <c r="B1997" s="37" t="str">
        <f>IF(Kundendaten!C1998="","",Kundendaten!B1998)</f>
        <v/>
      </c>
      <c r="C1997" s="38" t="str">
        <f>IF(Kundendaten!C1998="","",IF(Kundendaten!C1998="","",Kundendaten!C1998))</f>
        <v/>
      </c>
      <c r="D1997" s="38" t="str">
        <f>IF(Kundendaten!C1998="","",IF(Kundendaten!D1998="","",Kundendaten!D1998))</f>
        <v/>
      </c>
      <c r="E1997" s="38" t="str">
        <f>IF(Kundendaten!C1998="","",IF(Kundendaten!E1998="","",Kundendaten!E1998))</f>
        <v/>
      </c>
      <c r="F1997" s="38" t="str">
        <f>IF(Kundendaten!C1998="","",IF(Kundendaten!F1998="","",Kundendaten!F1998))</f>
        <v/>
      </c>
      <c r="G1997" s="37" t="str">
        <f>IF(Kundendaten!C1998="","",IF(Kundendaten!G1998="","",Kundendaten!G1998))</f>
        <v/>
      </c>
      <c r="H1997" s="38" t="str">
        <f>IF(Kundendaten!C1998="","",IF(Kundendaten!H1998="","",Kundendaten!H1998))</f>
        <v/>
      </c>
      <c r="I1997" s="37" t="str">
        <f>IF(Kundendaten!C1998="","",IF(Kundendaten!I1998="","",IF(OR(UPPER(Kundendaten!I1998)="D",UPPER(Kundendaten!I1998)="DE",UPPER(Kundendaten!I1998)="DEU",UPPER(Kundendaten!I1998)="DEUTSCHLAND",UPPER(Kundendaten!I1998)="GERMANY",UPPER(Kundendaten!I1998)="GER"),"",IFERROR(UPPER(VLOOKUP(UPPER(Kundendaten!I1998),Laendercodes!$A:$B,2,FALSE())),UPPER(Kundendaten!I1998)))))</f>
        <v/>
      </c>
      <c r="J1997" s="59" t="str">
        <f>IF(Kundendaten!C1998="","",Einstellungen!$C$9-Kundendaten!J1998)</f>
        <v/>
      </c>
      <c r="K1997" s="37" t="str">
        <f>IF(Kundendaten!C1998="","",IF(J1997&lt;0,-1,IF(J1997&gt;Einstellungen!$C$11,0,IF(J1997&lt;=Einstellungen!$D$15,5,IF(J1997&lt;=Einstellungen!$D$16,4,IF(J1997&lt;=Einstellungen!$D$17,3,IF(J1997&lt;=Einstellungen!$D$18,2,1)))))))</f>
        <v/>
      </c>
      <c r="L1997" s="37" t="str">
        <f>IF(Kundendaten!C1998="","",IF(J1997&lt;0,-1,IF(J1997&gt;Einstellungen!$C$11,0,IF(Kundendaten!K1998&gt;=Einstellungen!$C$24,5,IF(Kundendaten!K1998&gt;=Einstellungen!$C$25,4,IF(Kundendaten!K1998&gt;=Einstellungen!$C$26,3,IF(Kundendaten!K1998&gt;=Einstellungen!$C$27,2,1)))))))</f>
        <v/>
      </c>
      <c r="M1997" s="37" t="str">
        <f>IF(Kundendaten!C1998="","",IF(J1997&lt;0,-1,IF(J1997&gt;Einstellungen!$C$11,0,IF(Kundendaten!L1998&gt;=Einstellungen!$C$32,5,IF(Kundendaten!L1998&gt;=Einstellungen!$C$33,4,IF(Kundendaten!L1998&gt;=Einstellungen!$C$34,3,IF(Kundendaten!L1998&gt;=Einstellungen!$C$35,2,1)))))))</f>
        <v/>
      </c>
      <c r="N1997" s="37" t="str">
        <f>IF(Kundendaten!C1998="","",IF(K1997=-1,"",IF(K1997=0,0,IF(SUM(Einstellungen!$G$15,Einstellungen!$G$24,Einstellungen!$G$32)&lt;&gt;100,"—",ROUND((K1997*Einstellungen!$G$15+L1997*Einstellungen!$G$24+M1997*Einstellungen!$G$32)/100,1)))))</f>
        <v/>
      </c>
      <c r="O1997" s="37" t="str">
        <f>IF(Kundendaten!C1998="","",IF(K1997=-1,"⚠ Datenfehler",IF(K1997=0,"Inaktiv",IF(SUM(Einstellungen!$G$15,Einstellungen!$G$24,Einstellungen!$G$32)&lt;&gt;100,"—",IF(N1997&gt;=4,"Champion",IF(N1997&gt;=3,"Entwicklung",IF(N1997&gt;=2,"Gefährdet","Abwanderung")))))))</f>
        <v/>
      </c>
    </row>
    <row r="1998" spans="2:15" ht="14.25" customHeight="1" x14ac:dyDescent="0.35">
      <c r="B1998" s="37" t="str">
        <f>IF(Kundendaten!C1999="","",Kundendaten!B1999)</f>
        <v/>
      </c>
      <c r="C1998" s="38" t="str">
        <f>IF(Kundendaten!C1999="","",IF(Kundendaten!C1999="","",Kundendaten!C1999))</f>
        <v/>
      </c>
      <c r="D1998" s="38" t="str">
        <f>IF(Kundendaten!C1999="","",IF(Kundendaten!D1999="","",Kundendaten!D1999))</f>
        <v/>
      </c>
      <c r="E1998" s="38" t="str">
        <f>IF(Kundendaten!C1999="","",IF(Kundendaten!E1999="","",Kundendaten!E1999))</f>
        <v/>
      </c>
      <c r="F1998" s="38" t="str">
        <f>IF(Kundendaten!C1999="","",IF(Kundendaten!F1999="","",Kundendaten!F1999))</f>
        <v/>
      </c>
      <c r="G1998" s="37" t="str">
        <f>IF(Kundendaten!C1999="","",IF(Kundendaten!G1999="","",Kundendaten!G1999))</f>
        <v/>
      </c>
      <c r="H1998" s="38" t="str">
        <f>IF(Kundendaten!C1999="","",IF(Kundendaten!H1999="","",Kundendaten!H1999))</f>
        <v/>
      </c>
      <c r="I1998" s="37" t="str">
        <f>IF(Kundendaten!C1999="","",IF(Kundendaten!I1999="","",IF(OR(UPPER(Kundendaten!I1999)="D",UPPER(Kundendaten!I1999)="DE",UPPER(Kundendaten!I1999)="DEU",UPPER(Kundendaten!I1999)="DEUTSCHLAND",UPPER(Kundendaten!I1999)="GERMANY",UPPER(Kundendaten!I1999)="GER"),"",IFERROR(UPPER(VLOOKUP(UPPER(Kundendaten!I1999),Laendercodes!$A:$B,2,FALSE())),UPPER(Kundendaten!I1999)))))</f>
        <v/>
      </c>
      <c r="J1998" s="59" t="str">
        <f>IF(Kundendaten!C1999="","",Einstellungen!$C$9-Kundendaten!J1999)</f>
        <v/>
      </c>
      <c r="K1998" s="37" t="str">
        <f>IF(Kundendaten!C1999="","",IF(J1998&lt;0,-1,IF(J1998&gt;Einstellungen!$C$11,0,IF(J1998&lt;=Einstellungen!$D$15,5,IF(J1998&lt;=Einstellungen!$D$16,4,IF(J1998&lt;=Einstellungen!$D$17,3,IF(J1998&lt;=Einstellungen!$D$18,2,1)))))))</f>
        <v/>
      </c>
      <c r="L1998" s="37" t="str">
        <f>IF(Kundendaten!C1999="","",IF(J1998&lt;0,-1,IF(J1998&gt;Einstellungen!$C$11,0,IF(Kundendaten!K1999&gt;=Einstellungen!$C$24,5,IF(Kundendaten!K1999&gt;=Einstellungen!$C$25,4,IF(Kundendaten!K1999&gt;=Einstellungen!$C$26,3,IF(Kundendaten!K1999&gt;=Einstellungen!$C$27,2,1)))))))</f>
        <v/>
      </c>
      <c r="M1998" s="37" t="str">
        <f>IF(Kundendaten!C1999="","",IF(J1998&lt;0,-1,IF(J1998&gt;Einstellungen!$C$11,0,IF(Kundendaten!L1999&gt;=Einstellungen!$C$32,5,IF(Kundendaten!L1999&gt;=Einstellungen!$C$33,4,IF(Kundendaten!L1999&gt;=Einstellungen!$C$34,3,IF(Kundendaten!L1999&gt;=Einstellungen!$C$35,2,1)))))))</f>
        <v/>
      </c>
      <c r="N1998" s="37" t="str">
        <f>IF(Kundendaten!C1999="","",IF(K1998=-1,"",IF(K1998=0,0,IF(SUM(Einstellungen!$G$15,Einstellungen!$G$24,Einstellungen!$G$32)&lt;&gt;100,"—",ROUND((K1998*Einstellungen!$G$15+L1998*Einstellungen!$G$24+M1998*Einstellungen!$G$32)/100,1)))))</f>
        <v/>
      </c>
      <c r="O1998" s="37" t="str">
        <f>IF(Kundendaten!C1999="","",IF(K1998=-1,"⚠ Datenfehler",IF(K1998=0,"Inaktiv",IF(SUM(Einstellungen!$G$15,Einstellungen!$G$24,Einstellungen!$G$32)&lt;&gt;100,"—",IF(N1998&gt;=4,"Champion",IF(N1998&gt;=3,"Entwicklung",IF(N1998&gt;=2,"Gefährdet","Abwanderung")))))))</f>
        <v/>
      </c>
    </row>
    <row r="1999" spans="2:15" ht="14.25" customHeight="1" x14ac:dyDescent="0.35">
      <c r="B1999" s="37" t="str">
        <f>IF(Kundendaten!C2000="","",Kundendaten!B2000)</f>
        <v/>
      </c>
      <c r="C1999" s="38" t="str">
        <f>IF(Kundendaten!C2000="","",IF(Kundendaten!C2000="","",Kundendaten!C2000))</f>
        <v/>
      </c>
      <c r="D1999" s="38" t="str">
        <f>IF(Kundendaten!C2000="","",IF(Kundendaten!D2000="","",Kundendaten!D2000))</f>
        <v/>
      </c>
      <c r="E1999" s="38" t="str">
        <f>IF(Kundendaten!C2000="","",IF(Kundendaten!E2000="","",Kundendaten!E2000))</f>
        <v/>
      </c>
      <c r="F1999" s="38" t="str">
        <f>IF(Kundendaten!C2000="","",IF(Kundendaten!F2000="","",Kundendaten!F2000))</f>
        <v/>
      </c>
      <c r="G1999" s="37" t="str">
        <f>IF(Kundendaten!C2000="","",IF(Kundendaten!G2000="","",Kundendaten!G2000))</f>
        <v/>
      </c>
      <c r="H1999" s="38" t="str">
        <f>IF(Kundendaten!C2000="","",IF(Kundendaten!H2000="","",Kundendaten!H2000))</f>
        <v/>
      </c>
      <c r="I1999" s="37" t="str">
        <f>IF(Kundendaten!C2000="","",IF(Kundendaten!I2000="","",IF(OR(UPPER(Kundendaten!I2000)="D",UPPER(Kundendaten!I2000)="DE",UPPER(Kundendaten!I2000)="DEU",UPPER(Kundendaten!I2000)="DEUTSCHLAND",UPPER(Kundendaten!I2000)="GERMANY",UPPER(Kundendaten!I2000)="GER"),"",IFERROR(UPPER(VLOOKUP(UPPER(Kundendaten!I2000),Laendercodes!$A:$B,2,FALSE())),UPPER(Kundendaten!I2000)))))</f>
        <v/>
      </c>
      <c r="J1999" s="59" t="str">
        <f>IF(Kundendaten!C2000="","",Einstellungen!$C$9-Kundendaten!J2000)</f>
        <v/>
      </c>
      <c r="K1999" s="37" t="str">
        <f>IF(Kundendaten!C2000="","",IF(J1999&lt;0,-1,IF(J1999&gt;Einstellungen!$C$11,0,IF(J1999&lt;=Einstellungen!$D$15,5,IF(J1999&lt;=Einstellungen!$D$16,4,IF(J1999&lt;=Einstellungen!$D$17,3,IF(J1999&lt;=Einstellungen!$D$18,2,1)))))))</f>
        <v/>
      </c>
      <c r="L1999" s="37" t="str">
        <f>IF(Kundendaten!C2000="","",IF(J1999&lt;0,-1,IF(J1999&gt;Einstellungen!$C$11,0,IF(Kundendaten!K2000&gt;=Einstellungen!$C$24,5,IF(Kundendaten!K2000&gt;=Einstellungen!$C$25,4,IF(Kundendaten!K2000&gt;=Einstellungen!$C$26,3,IF(Kundendaten!K2000&gt;=Einstellungen!$C$27,2,1)))))))</f>
        <v/>
      </c>
      <c r="M1999" s="37" t="str">
        <f>IF(Kundendaten!C2000="","",IF(J1999&lt;0,-1,IF(J1999&gt;Einstellungen!$C$11,0,IF(Kundendaten!L2000&gt;=Einstellungen!$C$32,5,IF(Kundendaten!L2000&gt;=Einstellungen!$C$33,4,IF(Kundendaten!L2000&gt;=Einstellungen!$C$34,3,IF(Kundendaten!L2000&gt;=Einstellungen!$C$35,2,1)))))))</f>
        <v/>
      </c>
      <c r="N1999" s="37" t="str">
        <f>IF(Kundendaten!C2000="","",IF(K1999=-1,"",IF(K1999=0,0,IF(SUM(Einstellungen!$G$15,Einstellungen!$G$24,Einstellungen!$G$32)&lt;&gt;100,"—",ROUND((K1999*Einstellungen!$G$15+L1999*Einstellungen!$G$24+M1999*Einstellungen!$G$32)/100,1)))))</f>
        <v/>
      </c>
      <c r="O1999" s="37" t="str">
        <f>IF(Kundendaten!C2000="","",IF(K1999=-1,"⚠ Datenfehler",IF(K1999=0,"Inaktiv",IF(SUM(Einstellungen!$G$15,Einstellungen!$G$24,Einstellungen!$G$32)&lt;&gt;100,"—",IF(N1999&gt;=4,"Champion",IF(N1999&gt;=3,"Entwicklung",IF(N1999&gt;=2,"Gefährdet","Abwanderung")))))))</f>
        <v/>
      </c>
    </row>
    <row r="2000" spans="2:15" ht="14.25" customHeight="1" x14ac:dyDescent="0.35">
      <c r="B2000" s="37" t="str">
        <f>IF(Kundendaten!C2001="","",Kundendaten!B2001)</f>
        <v/>
      </c>
      <c r="C2000" s="38" t="str">
        <f>IF(Kundendaten!C2001="","",IF(Kundendaten!C2001="","",Kundendaten!C2001))</f>
        <v/>
      </c>
      <c r="D2000" s="38" t="str">
        <f>IF(Kundendaten!C2001="","",IF(Kundendaten!D2001="","",Kundendaten!D2001))</f>
        <v/>
      </c>
      <c r="E2000" s="38" t="str">
        <f>IF(Kundendaten!C2001="","",IF(Kundendaten!E2001="","",Kundendaten!E2001))</f>
        <v/>
      </c>
      <c r="F2000" s="38" t="str">
        <f>IF(Kundendaten!C2001="","",IF(Kundendaten!F2001="","",Kundendaten!F2001))</f>
        <v/>
      </c>
      <c r="G2000" s="37" t="str">
        <f>IF(Kundendaten!C2001="","",IF(Kundendaten!G2001="","",Kundendaten!G2001))</f>
        <v/>
      </c>
      <c r="H2000" s="38" t="str">
        <f>IF(Kundendaten!C2001="","",IF(Kundendaten!H2001="","",Kundendaten!H2001))</f>
        <v/>
      </c>
      <c r="I2000" s="37" t="str">
        <f>IF(Kundendaten!C2001="","",IF(Kundendaten!I2001="","",IF(OR(UPPER(Kundendaten!I2001)="D",UPPER(Kundendaten!I2001)="DE",UPPER(Kundendaten!I2001)="DEU",UPPER(Kundendaten!I2001)="DEUTSCHLAND",UPPER(Kundendaten!I2001)="GERMANY",UPPER(Kundendaten!I2001)="GER"),"",IFERROR(UPPER(VLOOKUP(UPPER(Kundendaten!I2001),Laendercodes!$A:$B,2,FALSE())),UPPER(Kundendaten!I2001)))))</f>
        <v/>
      </c>
      <c r="J2000" s="59" t="str">
        <f>IF(Kundendaten!C2001="","",Einstellungen!$C$9-Kundendaten!J2001)</f>
        <v/>
      </c>
      <c r="K2000" s="37" t="str">
        <f>IF(Kundendaten!C2001="","",IF(J2000&lt;0,-1,IF(J2000&gt;Einstellungen!$C$11,0,IF(J2000&lt;=Einstellungen!$D$15,5,IF(J2000&lt;=Einstellungen!$D$16,4,IF(J2000&lt;=Einstellungen!$D$17,3,IF(J2000&lt;=Einstellungen!$D$18,2,1)))))))</f>
        <v/>
      </c>
      <c r="L2000" s="37" t="str">
        <f>IF(Kundendaten!C2001="","",IF(J2000&lt;0,-1,IF(J2000&gt;Einstellungen!$C$11,0,IF(Kundendaten!K2001&gt;=Einstellungen!$C$24,5,IF(Kundendaten!K2001&gt;=Einstellungen!$C$25,4,IF(Kundendaten!K2001&gt;=Einstellungen!$C$26,3,IF(Kundendaten!K2001&gt;=Einstellungen!$C$27,2,1)))))))</f>
        <v/>
      </c>
      <c r="M2000" s="37" t="str">
        <f>IF(Kundendaten!C2001="","",IF(J2000&lt;0,-1,IF(J2000&gt;Einstellungen!$C$11,0,IF(Kundendaten!L2001&gt;=Einstellungen!$C$32,5,IF(Kundendaten!L2001&gt;=Einstellungen!$C$33,4,IF(Kundendaten!L2001&gt;=Einstellungen!$C$34,3,IF(Kundendaten!L2001&gt;=Einstellungen!$C$35,2,1)))))))</f>
        <v/>
      </c>
      <c r="N2000" s="37" t="str">
        <f>IF(Kundendaten!C2001="","",IF(K2000=-1,"",IF(K2000=0,0,IF(SUM(Einstellungen!$G$15,Einstellungen!$G$24,Einstellungen!$G$32)&lt;&gt;100,"—",ROUND((K2000*Einstellungen!$G$15+L2000*Einstellungen!$G$24+M2000*Einstellungen!$G$32)/100,1)))))</f>
        <v/>
      </c>
      <c r="O2000" s="37" t="str">
        <f>IF(Kundendaten!C2001="","",IF(K2000=-1,"⚠ Datenfehler",IF(K2000=0,"Inaktiv",IF(SUM(Einstellungen!$G$15,Einstellungen!$G$24,Einstellungen!$G$32)&lt;&gt;100,"—",IF(N2000&gt;=4,"Champion",IF(N2000&gt;=3,"Entwicklung",IF(N2000&gt;=2,"Gefährdet","Abwanderung")))))))</f>
        <v/>
      </c>
    </row>
    <row r="2001" spans="2:15" ht="14.25" customHeight="1" x14ac:dyDescent="0.35">
      <c r="B2001" s="37" t="str">
        <f>IF(Kundendaten!C2002="","",Kundendaten!B2002)</f>
        <v/>
      </c>
      <c r="C2001" s="38" t="str">
        <f>IF(Kundendaten!C2002="","",IF(Kundendaten!C2002="","",Kundendaten!C2002))</f>
        <v/>
      </c>
      <c r="D2001" s="38" t="str">
        <f>IF(Kundendaten!C2002="","",IF(Kundendaten!D2002="","",Kundendaten!D2002))</f>
        <v/>
      </c>
      <c r="E2001" s="38" t="str">
        <f>IF(Kundendaten!C2002="","",IF(Kundendaten!E2002="","",Kundendaten!E2002))</f>
        <v/>
      </c>
      <c r="F2001" s="38" t="str">
        <f>IF(Kundendaten!C2002="","",IF(Kundendaten!F2002="","",Kundendaten!F2002))</f>
        <v/>
      </c>
      <c r="G2001" s="37" t="str">
        <f>IF(Kundendaten!C2002="","",IF(Kundendaten!G2002="","",Kundendaten!G2002))</f>
        <v/>
      </c>
      <c r="H2001" s="38" t="str">
        <f>IF(Kundendaten!C2002="","",IF(Kundendaten!H2002="","",Kundendaten!H2002))</f>
        <v/>
      </c>
      <c r="I2001" s="37" t="str">
        <f>IF(Kundendaten!C2002="","",IF(Kundendaten!I2002="","",IF(OR(UPPER(Kundendaten!I2002)="D",UPPER(Kundendaten!I2002)="DE",UPPER(Kundendaten!I2002)="DEU",UPPER(Kundendaten!I2002)="DEUTSCHLAND",UPPER(Kundendaten!I2002)="GERMANY",UPPER(Kundendaten!I2002)="GER"),"",IFERROR(UPPER(VLOOKUP(UPPER(Kundendaten!I2002),Laendercodes!$A:$B,2,FALSE())),UPPER(Kundendaten!I2002)))))</f>
        <v/>
      </c>
      <c r="J2001" s="59" t="str">
        <f>IF(Kundendaten!C2002="","",Einstellungen!$C$9-Kundendaten!J2002)</f>
        <v/>
      </c>
      <c r="K2001" s="37" t="str">
        <f>IF(Kundendaten!C2002="","",IF(J2001&lt;0,-1,IF(J2001&gt;Einstellungen!$C$11,0,IF(J2001&lt;=Einstellungen!$D$15,5,IF(J2001&lt;=Einstellungen!$D$16,4,IF(J2001&lt;=Einstellungen!$D$17,3,IF(J2001&lt;=Einstellungen!$D$18,2,1)))))))</f>
        <v/>
      </c>
      <c r="L2001" s="37" t="str">
        <f>IF(Kundendaten!C2002="","",IF(J2001&lt;0,-1,IF(J2001&gt;Einstellungen!$C$11,0,IF(Kundendaten!K2002&gt;=Einstellungen!$C$24,5,IF(Kundendaten!K2002&gt;=Einstellungen!$C$25,4,IF(Kundendaten!K2002&gt;=Einstellungen!$C$26,3,IF(Kundendaten!K2002&gt;=Einstellungen!$C$27,2,1)))))))</f>
        <v/>
      </c>
      <c r="M2001" s="37" t="str">
        <f>IF(Kundendaten!C2002="","",IF(J2001&lt;0,-1,IF(J2001&gt;Einstellungen!$C$11,0,IF(Kundendaten!L2002&gt;=Einstellungen!$C$32,5,IF(Kundendaten!L2002&gt;=Einstellungen!$C$33,4,IF(Kundendaten!L2002&gt;=Einstellungen!$C$34,3,IF(Kundendaten!L2002&gt;=Einstellungen!$C$35,2,1)))))))</f>
        <v/>
      </c>
      <c r="N2001" s="37" t="str">
        <f>IF(Kundendaten!C2002="","",IF(K2001=-1,"",IF(K2001=0,0,IF(SUM(Einstellungen!$G$15,Einstellungen!$G$24,Einstellungen!$G$32)&lt;&gt;100,"—",ROUND((K2001*Einstellungen!$G$15+L2001*Einstellungen!$G$24+M2001*Einstellungen!$G$32)/100,1)))))</f>
        <v/>
      </c>
      <c r="O2001" s="37" t="str">
        <f>IF(Kundendaten!C2002="","",IF(K2001=-1,"⚠ Datenfehler",IF(K2001=0,"Inaktiv",IF(SUM(Einstellungen!$G$15,Einstellungen!$G$24,Einstellungen!$G$32)&lt;&gt;100,"—",IF(N2001&gt;=4,"Champion",IF(N2001&gt;=3,"Entwicklung",IF(N2001&gt;=2,"Gefährdet","Abwanderung")))))))</f>
        <v/>
      </c>
    </row>
    <row r="2002" spans="2:15" ht="14.25" customHeight="1" x14ac:dyDescent="0.35">
      <c r="B2002" s="37" t="str">
        <f>IF(Kundendaten!C2003="","",Kundendaten!B2003)</f>
        <v/>
      </c>
      <c r="C2002" s="38" t="str">
        <f>IF(Kundendaten!C2003="","",IF(Kundendaten!C2003="","",Kundendaten!C2003))</f>
        <v/>
      </c>
      <c r="D2002" s="38" t="str">
        <f>IF(Kundendaten!C2003="","",IF(Kundendaten!D2003="","",Kundendaten!D2003))</f>
        <v/>
      </c>
      <c r="E2002" s="38" t="str">
        <f>IF(Kundendaten!C2003="","",IF(Kundendaten!E2003="","",Kundendaten!E2003))</f>
        <v/>
      </c>
      <c r="F2002" s="38" t="str">
        <f>IF(Kundendaten!C2003="","",IF(Kundendaten!F2003="","",Kundendaten!F2003))</f>
        <v/>
      </c>
      <c r="G2002" s="37" t="str">
        <f>IF(Kundendaten!C2003="","",IF(Kundendaten!G2003="","",Kundendaten!G2003))</f>
        <v/>
      </c>
      <c r="H2002" s="38" t="str">
        <f>IF(Kundendaten!C2003="","",IF(Kundendaten!H2003="","",Kundendaten!H2003))</f>
        <v/>
      </c>
      <c r="I2002" s="37" t="str">
        <f>IF(Kundendaten!C2003="","",IF(Kundendaten!I2003="","",IF(OR(UPPER(Kundendaten!I2003)="D",UPPER(Kundendaten!I2003)="DE",UPPER(Kundendaten!I2003)="DEU",UPPER(Kundendaten!I2003)="DEUTSCHLAND",UPPER(Kundendaten!I2003)="GERMANY",UPPER(Kundendaten!I2003)="GER"),"",IFERROR(UPPER(VLOOKUP(UPPER(Kundendaten!I2003),Laendercodes!$A:$B,2,FALSE())),UPPER(Kundendaten!I2003)))))</f>
        <v/>
      </c>
      <c r="J2002" s="59" t="str">
        <f>IF(Kundendaten!C2003="","",Einstellungen!$C$9-Kundendaten!J2003)</f>
        <v/>
      </c>
      <c r="K2002" s="37" t="str">
        <f>IF(Kundendaten!C2003="","",IF(J2002&lt;0,-1,IF(J2002&gt;Einstellungen!$C$11,0,IF(J2002&lt;=Einstellungen!$D$15,5,IF(J2002&lt;=Einstellungen!$D$16,4,IF(J2002&lt;=Einstellungen!$D$17,3,IF(J2002&lt;=Einstellungen!$D$18,2,1)))))))</f>
        <v/>
      </c>
      <c r="L2002" s="37" t="str">
        <f>IF(Kundendaten!C2003="","",IF(J2002&lt;0,-1,IF(J2002&gt;Einstellungen!$C$11,0,IF(Kundendaten!K2003&gt;=Einstellungen!$C$24,5,IF(Kundendaten!K2003&gt;=Einstellungen!$C$25,4,IF(Kundendaten!K2003&gt;=Einstellungen!$C$26,3,IF(Kundendaten!K2003&gt;=Einstellungen!$C$27,2,1)))))))</f>
        <v/>
      </c>
      <c r="M2002" s="37" t="str">
        <f>IF(Kundendaten!C2003="","",IF(J2002&lt;0,-1,IF(J2002&gt;Einstellungen!$C$11,0,IF(Kundendaten!L2003&gt;=Einstellungen!$C$32,5,IF(Kundendaten!L2003&gt;=Einstellungen!$C$33,4,IF(Kundendaten!L2003&gt;=Einstellungen!$C$34,3,IF(Kundendaten!L2003&gt;=Einstellungen!$C$35,2,1)))))))</f>
        <v/>
      </c>
      <c r="N2002" s="37" t="str">
        <f>IF(Kundendaten!C2003="","",IF(K2002=-1,"",IF(K2002=0,0,IF(SUM(Einstellungen!$G$15,Einstellungen!$G$24,Einstellungen!$G$32)&lt;&gt;100,"—",ROUND((K2002*Einstellungen!$G$15+L2002*Einstellungen!$G$24+M2002*Einstellungen!$G$32)/100,1)))))</f>
        <v/>
      </c>
      <c r="O2002" s="37" t="str">
        <f>IF(Kundendaten!C2003="","",IF(K2002=-1,"⚠ Datenfehler",IF(K2002=0,"Inaktiv",IF(SUM(Einstellungen!$G$15,Einstellungen!$G$24,Einstellungen!$G$32)&lt;&gt;100,"—",IF(N2002&gt;=4,"Champion",IF(N2002&gt;=3,"Entwicklung",IF(N2002&gt;=2,"Gefährdet","Abwanderung")))))))</f>
        <v/>
      </c>
    </row>
    <row r="2003" spans="2:15" ht="14.25" customHeight="1" x14ac:dyDescent="0.35">
      <c r="B2003" s="37" t="str">
        <f>IF(Kundendaten!C2004="","",Kundendaten!B2004)</f>
        <v/>
      </c>
      <c r="C2003" s="38" t="str">
        <f>IF(Kundendaten!C2004="","",IF(Kundendaten!C2004="","",Kundendaten!C2004))</f>
        <v/>
      </c>
      <c r="D2003" s="38" t="str">
        <f>IF(Kundendaten!C2004="","",IF(Kundendaten!D2004="","",Kundendaten!D2004))</f>
        <v/>
      </c>
      <c r="E2003" s="38" t="str">
        <f>IF(Kundendaten!C2004="","",IF(Kundendaten!E2004="","",Kundendaten!E2004))</f>
        <v/>
      </c>
      <c r="F2003" s="38" t="str">
        <f>IF(Kundendaten!C2004="","",IF(Kundendaten!F2004="","",Kundendaten!F2004))</f>
        <v/>
      </c>
      <c r="G2003" s="37" t="str">
        <f>IF(Kundendaten!C2004="","",IF(Kundendaten!G2004="","",Kundendaten!G2004))</f>
        <v/>
      </c>
      <c r="H2003" s="38" t="str">
        <f>IF(Kundendaten!C2004="","",IF(Kundendaten!H2004="","",Kundendaten!H2004))</f>
        <v/>
      </c>
      <c r="I2003" s="37" t="str">
        <f>IF(Kundendaten!C2004="","",IF(Kundendaten!I2004="","",IF(OR(UPPER(Kundendaten!I2004)="D",UPPER(Kundendaten!I2004)="DE",UPPER(Kundendaten!I2004)="DEU",UPPER(Kundendaten!I2004)="DEUTSCHLAND",UPPER(Kundendaten!I2004)="GERMANY",UPPER(Kundendaten!I2004)="GER"),"",IFERROR(UPPER(VLOOKUP(UPPER(Kundendaten!I2004),Laendercodes!$A:$B,2,FALSE())),UPPER(Kundendaten!I2004)))))</f>
        <v/>
      </c>
      <c r="J2003" s="59" t="str">
        <f>IF(Kundendaten!C2004="","",Einstellungen!$C$9-Kundendaten!J2004)</f>
        <v/>
      </c>
      <c r="K2003" s="37" t="str">
        <f>IF(Kundendaten!C2004="","",IF(J2003&lt;0,-1,IF(J2003&gt;Einstellungen!$C$11,0,IF(J2003&lt;=Einstellungen!$D$15,5,IF(J2003&lt;=Einstellungen!$D$16,4,IF(J2003&lt;=Einstellungen!$D$17,3,IF(J2003&lt;=Einstellungen!$D$18,2,1)))))))</f>
        <v/>
      </c>
      <c r="L2003" s="37" t="str">
        <f>IF(Kundendaten!C2004="","",IF(J2003&lt;0,-1,IF(J2003&gt;Einstellungen!$C$11,0,IF(Kundendaten!K2004&gt;=Einstellungen!$C$24,5,IF(Kundendaten!K2004&gt;=Einstellungen!$C$25,4,IF(Kundendaten!K2004&gt;=Einstellungen!$C$26,3,IF(Kundendaten!K2004&gt;=Einstellungen!$C$27,2,1)))))))</f>
        <v/>
      </c>
      <c r="M2003" s="37" t="str">
        <f>IF(Kundendaten!C2004="","",IF(J2003&lt;0,-1,IF(J2003&gt;Einstellungen!$C$11,0,IF(Kundendaten!L2004&gt;=Einstellungen!$C$32,5,IF(Kundendaten!L2004&gt;=Einstellungen!$C$33,4,IF(Kundendaten!L2004&gt;=Einstellungen!$C$34,3,IF(Kundendaten!L2004&gt;=Einstellungen!$C$35,2,1)))))))</f>
        <v/>
      </c>
      <c r="N2003" s="37" t="str">
        <f>IF(Kundendaten!C2004="","",IF(K2003=-1,"",IF(K2003=0,0,IF(SUM(Einstellungen!$G$15,Einstellungen!$G$24,Einstellungen!$G$32)&lt;&gt;100,"—",ROUND((K2003*Einstellungen!$G$15+L2003*Einstellungen!$G$24+M2003*Einstellungen!$G$32)/100,1)))))</f>
        <v/>
      </c>
      <c r="O2003" s="37" t="str">
        <f>IF(Kundendaten!C2004="","",IF(K2003=-1,"⚠ Datenfehler",IF(K2003=0,"Inaktiv",IF(SUM(Einstellungen!$G$15,Einstellungen!$G$24,Einstellungen!$G$32)&lt;&gt;100,"—",IF(N2003&gt;=4,"Champion",IF(N2003&gt;=3,"Entwicklung",IF(N2003&gt;=2,"Gefährdet","Abwanderung")))))))</f>
        <v/>
      </c>
    </row>
    <row r="2004" spans="2:15" ht="14.25" customHeight="1" x14ac:dyDescent="0.35">
      <c r="B2004" s="37" t="str">
        <f>IF(Kundendaten!C2005="","",Kundendaten!B2005)</f>
        <v/>
      </c>
      <c r="C2004" s="38" t="str">
        <f>IF(Kundendaten!C2005="","",IF(Kundendaten!C2005="","",Kundendaten!C2005))</f>
        <v/>
      </c>
      <c r="D2004" s="38" t="str">
        <f>IF(Kundendaten!C2005="","",IF(Kundendaten!D2005="","",Kundendaten!D2005))</f>
        <v/>
      </c>
      <c r="E2004" s="38" t="str">
        <f>IF(Kundendaten!C2005="","",IF(Kundendaten!E2005="","",Kundendaten!E2005))</f>
        <v/>
      </c>
      <c r="F2004" s="38" t="str">
        <f>IF(Kundendaten!C2005="","",IF(Kundendaten!F2005="","",Kundendaten!F2005))</f>
        <v/>
      </c>
      <c r="G2004" s="37" t="str">
        <f>IF(Kundendaten!C2005="","",IF(Kundendaten!G2005="","",Kundendaten!G2005))</f>
        <v/>
      </c>
      <c r="H2004" s="38" t="str">
        <f>IF(Kundendaten!C2005="","",IF(Kundendaten!H2005="","",Kundendaten!H2005))</f>
        <v/>
      </c>
      <c r="I2004" s="37" t="str">
        <f>IF(Kundendaten!C2005="","",IF(Kundendaten!I2005="","",IF(OR(UPPER(Kundendaten!I2005)="D",UPPER(Kundendaten!I2005)="DE",UPPER(Kundendaten!I2005)="DEU",UPPER(Kundendaten!I2005)="DEUTSCHLAND",UPPER(Kundendaten!I2005)="GERMANY",UPPER(Kundendaten!I2005)="GER"),"",IFERROR(UPPER(VLOOKUP(UPPER(Kundendaten!I2005),Laendercodes!$A:$B,2,FALSE())),UPPER(Kundendaten!I2005)))))</f>
        <v/>
      </c>
      <c r="J2004" s="59" t="str">
        <f>IF(Kundendaten!C2005="","",Einstellungen!$C$9-Kundendaten!J2005)</f>
        <v/>
      </c>
      <c r="K2004" s="37" t="str">
        <f>IF(Kundendaten!C2005="","",IF(J2004&lt;0,-1,IF(J2004&gt;Einstellungen!$C$11,0,IF(J2004&lt;=Einstellungen!$D$15,5,IF(J2004&lt;=Einstellungen!$D$16,4,IF(J2004&lt;=Einstellungen!$D$17,3,IF(J2004&lt;=Einstellungen!$D$18,2,1)))))))</f>
        <v/>
      </c>
      <c r="L2004" s="37" t="str">
        <f>IF(Kundendaten!C2005="","",IF(J2004&lt;0,-1,IF(J2004&gt;Einstellungen!$C$11,0,IF(Kundendaten!K2005&gt;=Einstellungen!$C$24,5,IF(Kundendaten!K2005&gt;=Einstellungen!$C$25,4,IF(Kundendaten!K2005&gt;=Einstellungen!$C$26,3,IF(Kundendaten!K2005&gt;=Einstellungen!$C$27,2,1)))))))</f>
        <v/>
      </c>
      <c r="M2004" s="37" t="str">
        <f>IF(Kundendaten!C2005="","",IF(J2004&lt;0,-1,IF(J2004&gt;Einstellungen!$C$11,0,IF(Kundendaten!L2005&gt;=Einstellungen!$C$32,5,IF(Kundendaten!L2005&gt;=Einstellungen!$C$33,4,IF(Kundendaten!L2005&gt;=Einstellungen!$C$34,3,IF(Kundendaten!L2005&gt;=Einstellungen!$C$35,2,1)))))))</f>
        <v/>
      </c>
      <c r="N2004" s="37" t="str">
        <f>IF(Kundendaten!C2005="","",IF(K2004=-1,"",IF(K2004=0,0,IF(SUM(Einstellungen!$G$15,Einstellungen!$G$24,Einstellungen!$G$32)&lt;&gt;100,"—",ROUND((K2004*Einstellungen!$G$15+L2004*Einstellungen!$G$24+M2004*Einstellungen!$G$32)/100,1)))))</f>
        <v/>
      </c>
      <c r="O2004" s="37" t="str">
        <f>IF(Kundendaten!C2005="","",IF(K2004=-1,"⚠ Datenfehler",IF(K2004=0,"Inaktiv",IF(SUM(Einstellungen!$G$15,Einstellungen!$G$24,Einstellungen!$G$32)&lt;&gt;100,"—",IF(N2004&gt;=4,"Champion",IF(N2004&gt;=3,"Entwicklung",IF(N2004&gt;=2,"Gefährdet","Abwanderung")))))))</f>
        <v/>
      </c>
    </row>
    <row r="2005" spans="2:15" ht="14.25" customHeight="1" x14ac:dyDescent="0.35">
      <c r="B2005" s="37" t="str">
        <f>IF(Kundendaten!C2006="","",Kundendaten!B2006)</f>
        <v/>
      </c>
      <c r="C2005" s="38" t="str">
        <f>IF(Kundendaten!C2006="","",IF(Kundendaten!C2006="","",Kundendaten!C2006))</f>
        <v/>
      </c>
      <c r="D2005" s="38" t="str">
        <f>IF(Kundendaten!C2006="","",IF(Kundendaten!D2006="","",Kundendaten!D2006))</f>
        <v/>
      </c>
      <c r="E2005" s="38" t="str">
        <f>IF(Kundendaten!C2006="","",IF(Kundendaten!E2006="","",Kundendaten!E2006))</f>
        <v/>
      </c>
      <c r="F2005" s="38" t="str">
        <f>IF(Kundendaten!C2006="","",IF(Kundendaten!F2006="","",Kundendaten!F2006))</f>
        <v/>
      </c>
      <c r="G2005" s="37" t="str">
        <f>IF(Kundendaten!C2006="","",IF(Kundendaten!G2006="","",Kundendaten!G2006))</f>
        <v/>
      </c>
      <c r="H2005" s="38" t="str">
        <f>IF(Kundendaten!C2006="","",IF(Kundendaten!H2006="","",Kundendaten!H2006))</f>
        <v/>
      </c>
      <c r="I2005" s="37" t="str">
        <f>IF(Kundendaten!C2006="","",IF(Kundendaten!I2006="","",IF(OR(UPPER(Kundendaten!I2006)="D",UPPER(Kundendaten!I2006)="DE",UPPER(Kundendaten!I2006)="DEU",UPPER(Kundendaten!I2006)="DEUTSCHLAND",UPPER(Kundendaten!I2006)="GERMANY",UPPER(Kundendaten!I2006)="GER"),"",IFERROR(UPPER(VLOOKUP(UPPER(Kundendaten!I2006),Laendercodes!$A:$B,2,FALSE())),UPPER(Kundendaten!I2006)))))</f>
        <v/>
      </c>
      <c r="J2005" s="59" t="str">
        <f>IF(Kundendaten!C2006="","",Einstellungen!$C$9-Kundendaten!J2006)</f>
        <v/>
      </c>
      <c r="K2005" s="37" t="str">
        <f>IF(Kundendaten!C2006="","",IF(J2005&lt;0,-1,IF(J2005&gt;Einstellungen!$C$11,0,IF(J2005&lt;=Einstellungen!$D$15,5,IF(J2005&lt;=Einstellungen!$D$16,4,IF(J2005&lt;=Einstellungen!$D$17,3,IF(J2005&lt;=Einstellungen!$D$18,2,1)))))))</f>
        <v/>
      </c>
      <c r="L2005" s="37" t="str">
        <f>IF(Kundendaten!C2006="","",IF(J2005&lt;0,-1,IF(J2005&gt;Einstellungen!$C$11,0,IF(Kundendaten!K2006&gt;=Einstellungen!$C$24,5,IF(Kundendaten!K2006&gt;=Einstellungen!$C$25,4,IF(Kundendaten!K2006&gt;=Einstellungen!$C$26,3,IF(Kundendaten!K2006&gt;=Einstellungen!$C$27,2,1)))))))</f>
        <v/>
      </c>
      <c r="M2005" s="37" t="str">
        <f>IF(Kundendaten!C2006="","",IF(J2005&lt;0,-1,IF(J2005&gt;Einstellungen!$C$11,0,IF(Kundendaten!L2006&gt;=Einstellungen!$C$32,5,IF(Kundendaten!L2006&gt;=Einstellungen!$C$33,4,IF(Kundendaten!L2006&gt;=Einstellungen!$C$34,3,IF(Kundendaten!L2006&gt;=Einstellungen!$C$35,2,1)))))))</f>
        <v/>
      </c>
      <c r="N2005" s="37" t="str">
        <f>IF(Kundendaten!C2006="","",IF(K2005=-1,"",IF(K2005=0,0,IF(SUM(Einstellungen!$G$15,Einstellungen!$G$24,Einstellungen!$G$32)&lt;&gt;100,"—",ROUND((K2005*Einstellungen!$G$15+L2005*Einstellungen!$G$24+M2005*Einstellungen!$G$32)/100,1)))))</f>
        <v/>
      </c>
      <c r="O2005" s="37" t="str">
        <f>IF(Kundendaten!C2006="","",IF(K2005=-1,"⚠ Datenfehler",IF(K2005=0,"Inaktiv",IF(SUM(Einstellungen!$G$15,Einstellungen!$G$24,Einstellungen!$G$32)&lt;&gt;100,"—",IF(N2005&gt;=4,"Champion",IF(N2005&gt;=3,"Entwicklung",IF(N2005&gt;=2,"Gefährdet","Abwanderung")))))))</f>
        <v/>
      </c>
    </row>
    <row r="2006" spans="2:15" ht="14.25" customHeight="1" x14ac:dyDescent="0.35">
      <c r="B2006" s="37" t="str">
        <f>IF(Kundendaten!C2007="","",Kundendaten!B2007)</f>
        <v/>
      </c>
      <c r="C2006" s="38" t="str">
        <f>IF(Kundendaten!C2007="","",IF(Kundendaten!C2007="","",Kundendaten!C2007))</f>
        <v/>
      </c>
      <c r="D2006" s="38" t="str">
        <f>IF(Kundendaten!C2007="","",IF(Kundendaten!D2007="","",Kundendaten!D2007))</f>
        <v/>
      </c>
      <c r="E2006" s="38" t="str">
        <f>IF(Kundendaten!C2007="","",IF(Kundendaten!E2007="","",Kundendaten!E2007))</f>
        <v/>
      </c>
      <c r="F2006" s="38" t="str">
        <f>IF(Kundendaten!C2007="","",IF(Kundendaten!F2007="","",Kundendaten!F2007))</f>
        <v/>
      </c>
      <c r="G2006" s="37" t="str">
        <f>IF(Kundendaten!C2007="","",IF(Kundendaten!G2007="","",Kundendaten!G2007))</f>
        <v/>
      </c>
      <c r="H2006" s="38" t="str">
        <f>IF(Kundendaten!C2007="","",IF(Kundendaten!H2007="","",Kundendaten!H2007))</f>
        <v/>
      </c>
      <c r="I2006" s="37" t="str">
        <f>IF(Kundendaten!C2007="","",IF(Kundendaten!I2007="","",IF(OR(UPPER(Kundendaten!I2007)="D",UPPER(Kundendaten!I2007)="DE",UPPER(Kundendaten!I2007)="DEU",UPPER(Kundendaten!I2007)="DEUTSCHLAND",UPPER(Kundendaten!I2007)="GERMANY",UPPER(Kundendaten!I2007)="GER"),"",IFERROR(UPPER(VLOOKUP(UPPER(Kundendaten!I2007),Laendercodes!$A:$B,2,FALSE())),UPPER(Kundendaten!I2007)))))</f>
        <v/>
      </c>
      <c r="J2006" s="59" t="str">
        <f>IF(Kundendaten!C2007="","",Einstellungen!$C$9-Kundendaten!J2007)</f>
        <v/>
      </c>
      <c r="K2006" s="37" t="str">
        <f>IF(Kundendaten!C2007="","",IF(J2006&lt;0,-1,IF(J2006&gt;Einstellungen!$C$11,0,IF(J2006&lt;=Einstellungen!$D$15,5,IF(J2006&lt;=Einstellungen!$D$16,4,IF(J2006&lt;=Einstellungen!$D$17,3,IF(J2006&lt;=Einstellungen!$D$18,2,1)))))))</f>
        <v/>
      </c>
      <c r="L2006" s="37" t="str">
        <f>IF(Kundendaten!C2007="","",IF(J2006&lt;0,-1,IF(J2006&gt;Einstellungen!$C$11,0,IF(Kundendaten!K2007&gt;=Einstellungen!$C$24,5,IF(Kundendaten!K2007&gt;=Einstellungen!$C$25,4,IF(Kundendaten!K2007&gt;=Einstellungen!$C$26,3,IF(Kundendaten!K2007&gt;=Einstellungen!$C$27,2,1)))))))</f>
        <v/>
      </c>
      <c r="M2006" s="37" t="str">
        <f>IF(Kundendaten!C2007="","",IF(J2006&lt;0,-1,IF(J2006&gt;Einstellungen!$C$11,0,IF(Kundendaten!L2007&gt;=Einstellungen!$C$32,5,IF(Kundendaten!L2007&gt;=Einstellungen!$C$33,4,IF(Kundendaten!L2007&gt;=Einstellungen!$C$34,3,IF(Kundendaten!L2007&gt;=Einstellungen!$C$35,2,1)))))))</f>
        <v/>
      </c>
      <c r="N2006" s="37" t="str">
        <f>IF(Kundendaten!C2007="","",IF(K2006=-1,"",IF(K2006=0,0,IF(SUM(Einstellungen!$G$15,Einstellungen!$G$24,Einstellungen!$G$32)&lt;&gt;100,"—",ROUND((K2006*Einstellungen!$G$15+L2006*Einstellungen!$G$24+M2006*Einstellungen!$G$32)/100,1)))))</f>
        <v/>
      </c>
      <c r="O2006" s="37" t="str">
        <f>IF(Kundendaten!C2007="","",IF(K2006=-1,"⚠ Datenfehler",IF(K2006=0,"Inaktiv",IF(SUM(Einstellungen!$G$15,Einstellungen!$G$24,Einstellungen!$G$32)&lt;&gt;100,"—",IF(N2006&gt;=4,"Champion",IF(N2006&gt;=3,"Entwicklung",IF(N2006&gt;=2,"Gefährdet","Abwanderung")))))))</f>
        <v/>
      </c>
    </row>
    <row r="2007" spans="2:15" ht="14.25" customHeight="1" x14ac:dyDescent="0.35">
      <c r="B2007" s="37" t="str">
        <f>IF(Kundendaten!C2008="","",Kundendaten!B2008)</f>
        <v/>
      </c>
      <c r="C2007" s="38" t="str">
        <f>IF(Kundendaten!C2008="","",IF(Kundendaten!C2008="","",Kundendaten!C2008))</f>
        <v/>
      </c>
      <c r="D2007" s="38" t="str">
        <f>IF(Kundendaten!C2008="","",IF(Kundendaten!D2008="","",Kundendaten!D2008))</f>
        <v/>
      </c>
      <c r="E2007" s="38" t="str">
        <f>IF(Kundendaten!C2008="","",IF(Kundendaten!E2008="","",Kundendaten!E2008))</f>
        <v/>
      </c>
      <c r="F2007" s="38" t="str">
        <f>IF(Kundendaten!C2008="","",IF(Kundendaten!F2008="","",Kundendaten!F2008))</f>
        <v/>
      </c>
      <c r="G2007" s="37" t="str">
        <f>IF(Kundendaten!C2008="","",IF(Kundendaten!G2008="","",Kundendaten!G2008))</f>
        <v/>
      </c>
      <c r="H2007" s="38" t="str">
        <f>IF(Kundendaten!C2008="","",IF(Kundendaten!H2008="","",Kundendaten!H2008))</f>
        <v/>
      </c>
      <c r="I2007" s="37" t="str">
        <f>IF(Kundendaten!C2008="","",IF(Kundendaten!I2008="","",IF(OR(UPPER(Kundendaten!I2008)="D",UPPER(Kundendaten!I2008)="DE",UPPER(Kundendaten!I2008)="DEU",UPPER(Kundendaten!I2008)="DEUTSCHLAND",UPPER(Kundendaten!I2008)="GERMANY",UPPER(Kundendaten!I2008)="GER"),"",IFERROR(UPPER(VLOOKUP(UPPER(Kundendaten!I2008),Laendercodes!$A:$B,2,FALSE())),UPPER(Kundendaten!I2008)))))</f>
        <v/>
      </c>
      <c r="J2007" s="59" t="str">
        <f>IF(Kundendaten!C2008="","",Einstellungen!$C$9-Kundendaten!J2008)</f>
        <v/>
      </c>
      <c r="K2007" s="37" t="str">
        <f>IF(Kundendaten!C2008="","",IF(J2007&lt;0,-1,IF(J2007&gt;Einstellungen!$C$11,0,IF(J2007&lt;=Einstellungen!$D$15,5,IF(J2007&lt;=Einstellungen!$D$16,4,IF(J2007&lt;=Einstellungen!$D$17,3,IF(J2007&lt;=Einstellungen!$D$18,2,1)))))))</f>
        <v/>
      </c>
      <c r="L2007" s="37" t="str">
        <f>IF(Kundendaten!C2008="","",IF(J2007&lt;0,-1,IF(J2007&gt;Einstellungen!$C$11,0,IF(Kundendaten!K2008&gt;=Einstellungen!$C$24,5,IF(Kundendaten!K2008&gt;=Einstellungen!$C$25,4,IF(Kundendaten!K2008&gt;=Einstellungen!$C$26,3,IF(Kundendaten!K2008&gt;=Einstellungen!$C$27,2,1)))))))</f>
        <v/>
      </c>
      <c r="M2007" s="37" t="str">
        <f>IF(Kundendaten!C2008="","",IF(J2007&lt;0,-1,IF(J2007&gt;Einstellungen!$C$11,0,IF(Kundendaten!L2008&gt;=Einstellungen!$C$32,5,IF(Kundendaten!L2008&gt;=Einstellungen!$C$33,4,IF(Kundendaten!L2008&gt;=Einstellungen!$C$34,3,IF(Kundendaten!L2008&gt;=Einstellungen!$C$35,2,1)))))))</f>
        <v/>
      </c>
      <c r="N2007" s="37" t="str">
        <f>IF(Kundendaten!C2008="","",IF(K2007=-1,"",IF(K2007=0,0,IF(SUM(Einstellungen!$G$15,Einstellungen!$G$24,Einstellungen!$G$32)&lt;&gt;100,"—",ROUND((K2007*Einstellungen!$G$15+L2007*Einstellungen!$G$24+M2007*Einstellungen!$G$32)/100,1)))))</f>
        <v/>
      </c>
      <c r="O2007" s="37" t="str">
        <f>IF(Kundendaten!C2008="","",IF(K2007=-1,"⚠ Datenfehler",IF(K2007=0,"Inaktiv",IF(SUM(Einstellungen!$G$15,Einstellungen!$G$24,Einstellungen!$G$32)&lt;&gt;100,"—",IF(N2007&gt;=4,"Champion",IF(N2007&gt;=3,"Entwicklung",IF(N2007&gt;=2,"Gefährdet","Abwanderung")))))))</f>
        <v/>
      </c>
    </row>
    <row r="2008" spans="2:15" ht="14.25" customHeight="1" x14ac:dyDescent="0.35">
      <c r="B2008" s="37" t="str">
        <f>IF(Kundendaten!C2009="","",Kundendaten!B2009)</f>
        <v/>
      </c>
      <c r="C2008" s="38" t="str">
        <f>IF(Kundendaten!C2009="","",IF(Kundendaten!C2009="","",Kundendaten!C2009))</f>
        <v/>
      </c>
      <c r="D2008" s="38" t="str">
        <f>IF(Kundendaten!C2009="","",IF(Kundendaten!D2009="","",Kundendaten!D2009))</f>
        <v/>
      </c>
      <c r="E2008" s="38" t="str">
        <f>IF(Kundendaten!C2009="","",IF(Kundendaten!E2009="","",Kundendaten!E2009))</f>
        <v/>
      </c>
      <c r="F2008" s="38" t="str">
        <f>IF(Kundendaten!C2009="","",IF(Kundendaten!F2009="","",Kundendaten!F2009))</f>
        <v/>
      </c>
      <c r="G2008" s="37" t="str">
        <f>IF(Kundendaten!C2009="","",IF(Kundendaten!G2009="","",Kundendaten!G2009))</f>
        <v/>
      </c>
      <c r="H2008" s="38" t="str">
        <f>IF(Kundendaten!C2009="","",IF(Kundendaten!H2009="","",Kundendaten!H2009))</f>
        <v/>
      </c>
      <c r="I2008" s="37" t="str">
        <f>IF(Kundendaten!C2009="","",IF(Kundendaten!I2009="","",IF(OR(UPPER(Kundendaten!I2009)="D",UPPER(Kundendaten!I2009)="DE",UPPER(Kundendaten!I2009)="DEU",UPPER(Kundendaten!I2009)="DEUTSCHLAND",UPPER(Kundendaten!I2009)="GERMANY",UPPER(Kundendaten!I2009)="GER"),"",IFERROR(UPPER(VLOOKUP(UPPER(Kundendaten!I2009),Laendercodes!$A:$B,2,FALSE())),UPPER(Kundendaten!I2009)))))</f>
        <v/>
      </c>
      <c r="J2008" s="59" t="str">
        <f>IF(Kundendaten!C2009="","",Einstellungen!$C$9-Kundendaten!J2009)</f>
        <v/>
      </c>
      <c r="K2008" s="37" t="str">
        <f>IF(Kundendaten!C2009="","",IF(J2008&lt;0,-1,IF(J2008&gt;Einstellungen!$C$11,0,IF(J2008&lt;=Einstellungen!$D$15,5,IF(J2008&lt;=Einstellungen!$D$16,4,IF(J2008&lt;=Einstellungen!$D$17,3,IF(J2008&lt;=Einstellungen!$D$18,2,1)))))))</f>
        <v/>
      </c>
      <c r="L2008" s="37" t="str">
        <f>IF(Kundendaten!C2009="","",IF(J2008&lt;0,-1,IF(J2008&gt;Einstellungen!$C$11,0,IF(Kundendaten!K2009&gt;=Einstellungen!$C$24,5,IF(Kundendaten!K2009&gt;=Einstellungen!$C$25,4,IF(Kundendaten!K2009&gt;=Einstellungen!$C$26,3,IF(Kundendaten!K2009&gt;=Einstellungen!$C$27,2,1)))))))</f>
        <v/>
      </c>
      <c r="M2008" s="37" t="str">
        <f>IF(Kundendaten!C2009="","",IF(J2008&lt;0,-1,IF(J2008&gt;Einstellungen!$C$11,0,IF(Kundendaten!L2009&gt;=Einstellungen!$C$32,5,IF(Kundendaten!L2009&gt;=Einstellungen!$C$33,4,IF(Kundendaten!L2009&gt;=Einstellungen!$C$34,3,IF(Kundendaten!L2009&gt;=Einstellungen!$C$35,2,1)))))))</f>
        <v/>
      </c>
      <c r="N2008" s="37" t="str">
        <f>IF(Kundendaten!C2009="","",IF(K2008=-1,"",IF(K2008=0,0,IF(SUM(Einstellungen!$G$15,Einstellungen!$G$24,Einstellungen!$G$32)&lt;&gt;100,"—",ROUND((K2008*Einstellungen!$G$15+L2008*Einstellungen!$G$24+M2008*Einstellungen!$G$32)/100,1)))))</f>
        <v/>
      </c>
      <c r="O2008" s="37" t="str">
        <f>IF(Kundendaten!C2009="","",IF(K2008=-1,"⚠ Datenfehler",IF(K2008=0,"Inaktiv",IF(SUM(Einstellungen!$G$15,Einstellungen!$G$24,Einstellungen!$G$32)&lt;&gt;100,"—",IF(N2008&gt;=4,"Champion",IF(N2008&gt;=3,"Entwicklung",IF(N2008&gt;=2,"Gefährdet","Abwanderung")))))))</f>
        <v/>
      </c>
    </row>
  </sheetData>
  <autoFilter ref="B8:O2008" xr:uid="{00000000-0009-0000-0000-000004000000}"/>
  <mergeCells count="1">
    <mergeCell ref="B7:O7"/>
  </mergeCells>
  <conditionalFormatting sqref="K9:M2008">
    <cfRule type="cellIs" dxfId="7" priority="3" operator="equal">
      <formula>-1</formula>
    </cfRule>
    <cfRule type="cellIs" dxfId="6" priority="4" operator="equal">
      <formula>0</formula>
    </cfRule>
    <cfRule type="cellIs" dxfId="5" priority="5" operator="equal">
      <formula>1</formula>
    </cfRule>
    <cfRule type="cellIs" dxfId="4" priority="6" operator="equal">
      <formula>2</formula>
    </cfRule>
    <cfRule type="cellIs" dxfId="3" priority="7" operator="equal">
      <formula>3</formula>
    </cfRule>
    <cfRule type="cellIs" dxfId="2" priority="8" operator="equal">
      <formula>4</formula>
    </cfRule>
    <cfRule type="cellIs" dxfId="1" priority="9" operator="equal">
      <formula>5</formula>
    </cfRule>
  </conditionalFormatting>
  <conditionalFormatting sqref="O9:O2008">
    <cfRule type="cellIs" dxfId="0" priority="10" operator="equal">
      <formula>"Champion"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000000-000E-0000-0400-000002000000}">
            <xm:f>SUM(Einstellungen!$G$15,Einstellungen!$G$24,Einstellungen!$G$32)&lt;&gt;100</xm:f>
            <x14:dxf>
              <font>
                <b/>
                <sz val="10"/>
                <color rgb="FF8B0000"/>
                <name val="Calibri"/>
                <charset val="1"/>
              </font>
              <fill>
                <patternFill>
                  <bgColor rgb="FFF5D1D1"/>
                </patternFill>
              </fill>
            </x14:dxf>
          </x14:cfRule>
          <xm:sqref>B7:O7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EC8"/>
  </sheetPr>
  <dimension ref="B1:G33"/>
  <sheetViews>
    <sheetView showGridLines="0" zoomScaleNormal="100" workbookViewId="0">
      <selection activeCell="D33" sqref="D33"/>
    </sheetView>
  </sheetViews>
  <sheetFormatPr baseColWidth="10" defaultColWidth="8.7265625" defaultRowHeight="14.5" x14ac:dyDescent="0.35"/>
  <cols>
    <col min="1" max="1" width="3" customWidth="1"/>
    <col min="2" max="4" width="22" customWidth="1"/>
    <col min="5" max="5" width="50" customWidth="1"/>
    <col min="6" max="6" width="30" customWidth="1"/>
    <col min="7" max="7" width="4" customWidth="1"/>
  </cols>
  <sheetData>
    <row r="1" spans="2:7" ht="64.5" customHeight="1" x14ac:dyDescent="0.35"/>
    <row r="2" spans="2:7" ht="3.75" customHeight="1" x14ac:dyDescent="0.35">
      <c r="B2" s="4"/>
      <c r="C2" s="4"/>
      <c r="D2" s="4"/>
      <c r="E2" s="4"/>
      <c r="F2" s="4"/>
      <c r="G2" s="4"/>
    </row>
    <row r="3" spans="2:7" ht="18" customHeight="1" x14ac:dyDescent="0.35"/>
    <row r="4" spans="2:7" ht="15.75" customHeight="1" x14ac:dyDescent="0.35">
      <c r="B4" s="24" t="s">
        <v>350</v>
      </c>
    </row>
    <row r="5" spans="2:7" ht="31.5" customHeight="1" x14ac:dyDescent="0.35">
      <c r="B5" s="25" t="s">
        <v>351</v>
      </c>
    </row>
    <row r="6" spans="2:7" ht="19.5" customHeight="1" x14ac:dyDescent="0.35">
      <c r="B6" s="26" t="s">
        <v>352</v>
      </c>
    </row>
    <row r="7" spans="2:7" ht="12" customHeight="1" x14ac:dyDescent="0.35"/>
    <row r="8" spans="2:7" ht="9.75" customHeight="1" x14ac:dyDescent="0.35">
      <c r="B8" s="6"/>
      <c r="C8" s="6"/>
      <c r="D8" s="6"/>
    </row>
    <row r="9" spans="2:7" ht="31.5" customHeight="1" x14ac:dyDescent="0.35">
      <c r="B9" s="7">
        <f>COUNTIF('RFM-Auswertung'!O9:O2008,"Champion")</f>
        <v>7</v>
      </c>
      <c r="C9" s="7">
        <f>COUNTIF('RFM-Auswertung'!O9:O2008,"Gefährdet")+COUNTIF('RFM-Auswertung'!O9:O2008,"Abwanderung")</f>
        <v>7</v>
      </c>
      <c r="D9" s="7">
        <f>COUNTIF('RFM-Auswertung'!O9:O2008,"Inaktiv")</f>
        <v>2</v>
      </c>
    </row>
    <row r="10" spans="2:7" ht="18" customHeight="1" x14ac:dyDescent="0.35">
      <c r="B10" s="8" t="s">
        <v>353</v>
      </c>
      <c r="C10" s="8" t="s">
        <v>354</v>
      </c>
      <c r="D10" s="8" t="s">
        <v>355</v>
      </c>
    </row>
    <row r="11" spans="2:7" ht="9.75" customHeight="1" x14ac:dyDescent="0.35">
      <c r="B11" s="9"/>
      <c r="C11" s="9"/>
      <c r="D11" s="9"/>
    </row>
    <row r="12" spans="2:7" ht="21.75" customHeight="1" x14ac:dyDescent="0.35"/>
    <row r="13" spans="2:7" ht="15.75" customHeight="1" x14ac:dyDescent="0.35">
      <c r="B13" s="10" t="s">
        <v>356</v>
      </c>
    </row>
    <row r="14" spans="2:7" ht="6" customHeight="1" x14ac:dyDescent="0.35"/>
    <row r="15" spans="2:7" ht="24" customHeight="1" x14ac:dyDescent="0.35">
      <c r="B15" s="46" t="s">
        <v>349</v>
      </c>
      <c r="C15" s="46" t="s">
        <v>357</v>
      </c>
      <c r="D15" s="46" t="s">
        <v>358</v>
      </c>
      <c r="E15" s="46" t="s">
        <v>359</v>
      </c>
      <c r="F15" s="46" t="s">
        <v>360</v>
      </c>
    </row>
    <row r="16" spans="2:7" ht="21.75" customHeight="1" x14ac:dyDescent="0.35">
      <c r="B16" s="49" t="s">
        <v>361</v>
      </c>
      <c r="C16" s="47">
        <f>COUNTIF('RFM-Auswertung'!O9:O2008,"Champion")</f>
        <v>7</v>
      </c>
      <c r="D16" s="60">
        <f>IF(SUM(C16:C21)&gt;0,C16/SUM(C16:C21),0)</f>
        <v>0.35</v>
      </c>
      <c r="E16" s="61" t="s">
        <v>362</v>
      </c>
      <c r="F16" s="61" t="s">
        <v>363</v>
      </c>
    </row>
    <row r="17" spans="2:6" ht="21.75" customHeight="1" x14ac:dyDescent="0.35">
      <c r="B17" s="62" t="s">
        <v>364</v>
      </c>
      <c r="C17" s="47">
        <f>COUNTIF('RFM-Auswertung'!O9:O2008,"Entwicklung")</f>
        <v>3</v>
      </c>
      <c r="D17" s="60">
        <f>IF(SUM(C16:C21)&gt;0,C17/SUM(C16:C21),0)</f>
        <v>0.15</v>
      </c>
      <c r="E17" s="61" t="s">
        <v>365</v>
      </c>
      <c r="F17" s="61" t="s">
        <v>366</v>
      </c>
    </row>
    <row r="18" spans="2:6" ht="21.75" customHeight="1" x14ac:dyDescent="0.35">
      <c r="B18" s="53" t="s">
        <v>367</v>
      </c>
      <c r="C18" s="47">
        <f>COUNTIF('RFM-Auswertung'!O9:O2008,"Gefährdet")</f>
        <v>4</v>
      </c>
      <c r="D18" s="60">
        <f>IF(SUM(C16:C21)&gt;0,C18/SUM(C16:C21),0)</f>
        <v>0.2</v>
      </c>
      <c r="E18" s="61" t="s">
        <v>368</v>
      </c>
      <c r="F18" s="61" t="s">
        <v>369</v>
      </c>
    </row>
    <row r="19" spans="2:6" ht="21.75" customHeight="1" x14ac:dyDescent="0.35">
      <c r="B19" s="54" t="s">
        <v>370</v>
      </c>
      <c r="C19" s="47">
        <f>COUNTIF('RFM-Auswertung'!O9:O2008,"Abwanderung")</f>
        <v>3</v>
      </c>
      <c r="D19" s="60">
        <f>IF(SUM(C16:C21)&gt;0,C19/SUM(C16:C21),0)</f>
        <v>0.15</v>
      </c>
      <c r="E19" s="61" t="s">
        <v>371</v>
      </c>
      <c r="F19" s="61" t="s">
        <v>372</v>
      </c>
    </row>
    <row r="20" spans="2:6" ht="21.75" customHeight="1" x14ac:dyDescent="0.35">
      <c r="B20" s="63" t="s">
        <v>355</v>
      </c>
      <c r="C20" s="47">
        <f>COUNTIF('RFM-Auswertung'!O9:O2008,"Inaktiv")</f>
        <v>2</v>
      </c>
      <c r="D20" s="60">
        <f>IF(SUM(C16:C21)&gt;0,C20/SUM(C16:C21),0)</f>
        <v>0.1</v>
      </c>
      <c r="E20" s="61" t="s">
        <v>373</v>
      </c>
      <c r="F20" s="61" t="s">
        <v>374</v>
      </c>
    </row>
    <row r="21" spans="2:6" ht="21.75" customHeight="1" x14ac:dyDescent="0.35">
      <c r="B21" s="64" t="s">
        <v>375</v>
      </c>
      <c r="C21" s="47">
        <f>COUNTIF('RFM-Auswertung'!O9:O2008,"⚠ Datenfehler")</f>
        <v>1</v>
      </c>
      <c r="D21" s="60">
        <f>IF(SUM(C16:C21)&gt;0,C21/SUM(C16:C21),0)</f>
        <v>0.05</v>
      </c>
      <c r="E21" s="61" t="s">
        <v>376</v>
      </c>
      <c r="F21" s="61" t="s">
        <v>377</v>
      </c>
    </row>
    <row r="22" spans="2:6" ht="14.25" customHeight="1" x14ac:dyDescent="0.35">
      <c r="B22" s="65" t="s">
        <v>378</v>
      </c>
      <c r="C22" s="65">
        <f>SUM(C16:C21)</f>
        <v>20</v>
      </c>
      <c r="D22" s="66">
        <v>1</v>
      </c>
      <c r="E22" s="67"/>
      <c r="F22" s="67"/>
    </row>
    <row r="24" spans="2:6" ht="21.75" customHeight="1" x14ac:dyDescent="0.4">
      <c r="B24" s="68" t="s">
        <v>379</v>
      </c>
    </row>
    <row r="26" spans="2:6" ht="15.75" customHeight="1" x14ac:dyDescent="0.35"/>
    <row r="27" spans="2:6" ht="7.5" customHeight="1" x14ac:dyDescent="0.35">
      <c r="B27" s="17"/>
      <c r="C27" s="18"/>
      <c r="D27" s="18"/>
      <c r="E27" s="19"/>
    </row>
    <row r="28" spans="2:6" ht="25.5" customHeight="1" x14ac:dyDescent="0.35">
      <c r="B28" s="88" t="s">
        <v>21</v>
      </c>
      <c r="C28" s="88"/>
      <c r="D28" s="88"/>
      <c r="E28" s="88"/>
    </row>
    <row r="29" spans="2:6" ht="21.75" customHeight="1" x14ac:dyDescent="0.35">
      <c r="B29" s="89" t="s">
        <v>22</v>
      </c>
      <c r="C29" s="89"/>
      <c r="D29" s="89"/>
      <c r="E29" s="89"/>
    </row>
    <row r="30" spans="2:6" ht="21.75" customHeight="1" x14ac:dyDescent="0.35">
      <c r="B30" s="20" t="s">
        <v>23</v>
      </c>
      <c r="C30" s="3" t="s">
        <v>24</v>
      </c>
      <c r="D30" s="84" t="s">
        <v>25</v>
      </c>
      <c r="E30" s="84"/>
    </row>
    <row r="31" spans="2:6" ht="7.5" customHeight="1" x14ac:dyDescent="0.35">
      <c r="B31" s="21"/>
      <c r="C31" s="22"/>
      <c r="D31" s="22"/>
      <c r="E31" s="23"/>
    </row>
    <row r="32" spans="2:6" ht="15.75" customHeight="1" x14ac:dyDescent="0.35"/>
    <row r="33" spans="2:2" ht="13.5" customHeight="1" x14ac:dyDescent="0.35">
      <c r="B33" s="2" t="s">
        <v>26</v>
      </c>
    </row>
  </sheetData>
  <mergeCells count="3">
    <mergeCell ref="B28:E28"/>
    <mergeCell ref="B29:E29"/>
    <mergeCell ref="D30:E30"/>
  </mergeCells>
  <hyperlinks>
    <hyperlink ref="B30" r:id="rId1" xr:uid="{C64952A3-919B-4220-9693-98C466ABE00D}"/>
    <hyperlink ref="C30" r:id="rId2" xr:uid="{512942A0-0C7E-4CB8-8EDD-6067171BAF6D}"/>
    <hyperlink ref="D30" r:id="rId3" xr:uid="{2F074624-10CC-478E-84C4-553C914B91FB}"/>
  </hyperlinks>
  <pageMargins left="0.75" right="0.75" top="1" bottom="1" header="0.511811023622047" footer="0.511811023622047"/>
  <pageSetup paperSize="9" orientation="portrait" horizontalDpi="300" verticalDpi="30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39200"/>
  </sheetPr>
  <dimension ref="B1:G38"/>
  <sheetViews>
    <sheetView showGridLines="0" zoomScale="85" zoomScaleNormal="85" workbookViewId="0">
      <selection activeCell="C38" sqref="C38"/>
    </sheetView>
  </sheetViews>
  <sheetFormatPr baseColWidth="10" defaultColWidth="8.7265625" defaultRowHeight="14.5" x14ac:dyDescent="0.35"/>
  <cols>
    <col min="1" max="1" width="3" customWidth="1"/>
    <col min="2" max="2" width="31.26953125" customWidth="1"/>
    <col min="3" max="3" width="38" customWidth="1"/>
    <col min="4" max="4" width="42" customWidth="1"/>
    <col min="5" max="5" width="34" customWidth="1"/>
    <col min="6" max="6" width="42" customWidth="1"/>
    <col min="7" max="7" width="4" customWidth="1"/>
  </cols>
  <sheetData>
    <row r="1" spans="2:7" ht="64.5" customHeight="1" x14ac:dyDescent="0.35"/>
    <row r="2" spans="2:7" ht="3.75" customHeight="1" x14ac:dyDescent="0.35">
      <c r="B2" s="4"/>
      <c r="C2" s="4"/>
      <c r="D2" s="4"/>
      <c r="E2" s="4"/>
      <c r="F2" s="4"/>
      <c r="G2" s="4"/>
    </row>
    <row r="3" spans="2:7" ht="18" customHeight="1" x14ac:dyDescent="0.35"/>
    <row r="4" spans="2:7" ht="15.75" customHeight="1" x14ac:dyDescent="0.35">
      <c r="B4" s="24" t="s">
        <v>380</v>
      </c>
    </row>
    <row r="5" spans="2:7" ht="31.5" customHeight="1" x14ac:dyDescent="0.35">
      <c r="B5" s="25" t="s">
        <v>381</v>
      </c>
    </row>
    <row r="6" spans="2:7" ht="19.5" customHeight="1" x14ac:dyDescent="0.35">
      <c r="B6" s="26" t="s">
        <v>382</v>
      </c>
    </row>
    <row r="7" spans="2:7" ht="18" customHeight="1" x14ac:dyDescent="0.35"/>
    <row r="8" spans="2:7" ht="15.75" customHeight="1" x14ac:dyDescent="0.35">
      <c r="B8" s="10" t="s">
        <v>383</v>
      </c>
    </row>
    <row r="9" spans="2:7" ht="21.75" customHeight="1" x14ac:dyDescent="0.35">
      <c r="B9" s="41" t="s">
        <v>384</v>
      </c>
    </row>
    <row r="10" spans="2:7" ht="6" customHeight="1" x14ac:dyDescent="0.35"/>
    <row r="11" spans="2:7" ht="24" customHeight="1" x14ac:dyDescent="0.35">
      <c r="B11" s="46" t="s">
        <v>349</v>
      </c>
      <c r="C11" s="46" t="s">
        <v>385</v>
      </c>
      <c r="D11" s="46" t="s">
        <v>386</v>
      </c>
      <c r="E11" s="46" t="s">
        <v>387</v>
      </c>
      <c r="F11" s="46" t="s">
        <v>388</v>
      </c>
    </row>
    <row r="12" spans="2:7" ht="57.75" customHeight="1" x14ac:dyDescent="0.35">
      <c r="B12" s="69" t="s">
        <v>361</v>
      </c>
      <c r="C12" s="70" t="s">
        <v>389</v>
      </c>
      <c r="D12" s="61" t="s">
        <v>390</v>
      </c>
      <c r="E12" s="61" t="s">
        <v>391</v>
      </c>
      <c r="F12" s="71" t="s">
        <v>392</v>
      </c>
    </row>
    <row r="13" spans="2:7" ht="57.75" customHeight="1" x14ac:dyDescent="0.35">
      <c r="B13" s="72" t="s">
        <v>364</v>
      </c>
      <c r="C13" s="73" t="s">
        <v>393</v>
      </c>
      <c r="D13" s="74" t="s">
        <v>394</v>
      </c>
      <c r="E13" s="74" t="s">
        <v>395</v>
      </c>
      <c r="F13" s="75" t="s">
        <v>396</v>
      </c>
    </row>
    <row r="14" spans="2:7" ht="57.75" customHeight="1" x14ac:dyDescent="0.35">
      <c r="B14" s="76" t="s">
        <v>367</v>
      </c>
      <c r="C14" s="70" t="s">
        <v>397</v>
      </c>
      <c r="D14" s="61" t="s">
        <v>398</v>
      </c>
      <c r="E14" s="61" t="s">
        <v>399</v>
      </c>
      <c r="F14" s="71" t="s">
        <v>400</v>
      </c>
    </row>
    <row r="15" spans="2:7" ht="57.75" customHeight="1" x14ac:dyDescent="0.35">
      <c r="B15" s="77" t="s">
        <v>370</v>
      </c>
      <c r="C15" s="73" t="s">
        <v>401</v>
      </c>
      <c r="D15" s="74" t="s">
        <v>402</v>
      </c>
      <c r="E15" s="74" t="s">
        <v>403</v>
      </c>
      <c r="F15" s="75" t="s">
        <v>404</v>
      </c>
    </row>
    <row r="16" spans="2:7" ht="57.75" customHeight="1" x14ac:dyDescent="0.35">
      <c r="B16" s="78" t="s">
        <v>355</v>
      </c>
      <c r="C16" s="70" t="s">
        <v>405</v>
      </c>
      <c r="D16" s="61" t="s">
        <v>406</v>
      </c>
      <c r="E16" s="61" t="s">
        <v>407</v>
      </c>
      <c r="F16" s="71" t="s">
        <v>408</v>
      </c>
    </row>
    <row r="17" spans="2:6" ht="24" customHeight="1" x14ac:dyDescent="0.35"/>
    <row r="18" spans="2:6" ht="7.5" customHeight="1" x14ac:dyDescent="0.35">
      <c r="B18" s="17"/>
      <c r="C18" s="18"/>
      <c r="D18" s="18"/>
      <c r="E18" s="18"/>
      <c r="F18" s="19"/>
    </row>
    <row r="19" spans="2:6" ht="25.5" customHeight="1" x14ac:dyDescent="0.35">
      <c r="B19" s="88" t="s">
        <v>409</v>
      </c>
      <c r="C19" s="88"/>
      <c r="D19" s="88"/>
      <c r="E19" s="88"/>
      <c r="F19" s="88"/>
    </row>
    <row r="20" spans="2:6" ht="21.75" customHeight="1" x14ac:dyDescent="0.35">
      <c r="B20" s="89" t="s">
        <v>410</v>
      </c>
      <c r="C20" s="89"/>
      <c r="D20" s="89"/>
      <c r="E20" s="89"/>
      <c r="F20" s="89"/>
    </row>
    <row r="21" spans="2:6" ht="21.75" customHeight="1" x14ac:dyDescent="0.35">
      <c r="B21" s="20" t="s">
        <v>23</v>
      </c>
      <c r="C21" s="3" t="s">
        <v>24</v>
      </c>
      <c r="D21" s="84" t="s">
        <v>25</v>
      </c>
      <c r="E21" s="84"/>
      <c r="F21" s="84"/>
    </row>
    <row r="22" spans="2:6" ht="7.5" customHeight="1" x14ac:dyDescent="0.35">
      <c r="B22" s="21"/>
      <c r="C22" s="22"/>
      <c r="D22" s="22"/>
      <c r="E22" s="22"/>
      <c r="F22" s="23"/>
    </row>
    <row r="24" spans="2:6" ht="18" customHeight="1" x14ac:dyDescent="0.35"/>
    <row r="25" spans="2:6" ht="7.5" customHeight="1" x14ac:dyDescent="0.35">
      <c r="B25" s="11"/>
      <c r="C25" s="12"/>
      <c r="D25" s="12"/>
      <c r="E25" s="12"/>
      <c r="F25" s="13"/>
    </row>
    <row r="26" spans="2:6" ht="21.75" customHeight="1" x14ac:dyDescent="0.35">
      <c r="B26" s="102" t="s">
        <v>411</v>
      </c>
      <c r="C26" s="102"/>
      <c r="D26" s="102"/>
      <c r="E26" s="102"/>
      <c r="F26" s="102"/>
    </row>
    <row r="27" spans="2:6" ht="18" customHeight="1" x14ac:dyDescent="0.35">
      <c r="B27" s="101" t="s">
        <v>412</v>
      </c>
      <c r="C27" s="101"/>
      <c r="D27" s="101"/>
      <c r="E27" s="101"/>
      <c r="F27" s="101"/>
    </row>
    <row r="28" spans="2:6" ht="3.75" customHeight="1" x14ac:dyDescent="0.35">
      <c r="B28" s="79"/>
      <c r="C28" s="80"/>
      <c r="D28" s="80"/>
      <c r="E28" s="80"/>
      <c r="F28" s="81"/>
    </row>
    <row r="29" spans="2:6" ht="18" customHeight="1" x14ac:dyDescent="0.35">
      <c r="B29" s="101" t="s">
        <v>413</v>
      </c>
      <c r="C29" s="101"/>
      <c r="D29" s="101"/>
      <c r="E29" s="101"/>
      <c r="F29" s="101"/>
    </row>
    <row r="30" spans="2:6" ht="18" customHeight="1" x14ac:dyDescent="0.35">
      <c r="B30" s="101" t="s">
        <v>414</v>
      </c>
      <c r="C30" s="101"/>
      <c r="D30" s="101"/>
      <c r="E30" s="101"/>
      <c r="F30" s="101"/>
    </row>
    <row r="31" spans="2:6" ht="18" customHeight="1" x14ac:dyDescent="0.35">
      <c r="B31" s="101" t="s">
        <v>415</v>
      </c>
      <c r="C31" s="101"/>
      <c r="D31" s="101"/>
      <c r="E31" s="101"/>
      <c r="F31" s="101"/>
    </row>
    <row r="32" spans="2:6" ht="18" customHeight="1" x14ac:dyDescent="0.35">
      <c r="B32" s="101" t="s">
        <v>416</v>
      </c>
      <c r="C32" s="101"/>
      <c r="D32" s="101"/>
      <c r="E32" s="101"/>
      <c r="F32" s="101"/>
    </row>
    <row r="33" spans="2:6" ht="18" customHeight="1" x14ac:dyDescent="0.35">
      <c r="B33" s="101" t="s">
        <v>417</v>
      </c>
      <c r="C33" s="101"/>
      <c r="D33" s="101"/>
      <c r="E33" s="101"/>
      <c r="F33" s="101"/>
    </row>
    <row r="34" spans="2:6" ht="18" customHeight="1" x14ac:dyDescent="0.35">
      <c r="B34" s="101" t="s">
        <v>418</v>
      </c>
      <c r="C34" s="101"/>
      <c r="D34" s="101"/>
      <c r="E34" s="101"/>
      <c r="F34" s="101"/>
    </row>
    <row r="35" spans="2:6" ht="7.5" customHeight="1" x14ac:dyDescent="0.35">
      <c r="B35" s="14"/>
      <c r="C35" s="15"/>
      <c r="D35" s="15"/>
      <c r="E35" s="15"/>
      <c r="F35" s="16"/>
    </row>
    <row r="37" spans="2:6" ht="15.75" customHeight="1" x14ac:dyDescent="0.35"/>
    <row r="38" spans="2:6" ht="13.5" customHeight="1" x14ac:dyDescent="0.35">
      <c r="B38" s="2" t="s">
        <v>26</v>
      </c>
    </row>
  </sheetData>
  <mergeCells count="11">
    <mergeCell ref="B19:F19"/>
    <mergeCell ref="B20:F20"/>
    <mergeCell ref="D21:F21"/>
    <mergeCell ref="B26:F26"/>
    <mergeCell ref="B27:F27"/>
    <mergeCell ref="B34:F34"/>
    <mergeCell ref="B29:F29"/>
    <mergeCell ref="B30:F30"/>
    <mergeCell ref="B31:F31"/>
    <mergeCell ref="B32:F32"/>
    <mergeCell ref="B33:F33"/>
  </mergeCells>
  <hyperlinks>
    <hyperlink ref="B21" r:id="rId1" xr:uid="{00000000-0004-0000-0600-000000000000}"/>
    <hyperlink ref="C21" r:id="rId2" xr:uid="{00000000-0004-0000-0600-000001000000}"/>
    <hyperlink ref="D21" r:id="rId3" xr:uid="{00000000-0004-0000-0600-000002000000}"/>
  </hyperlinks>
  <pageMargins left="0.75" right="0.75" top="1" bottom="1" header="0.511811023622047" footer="0.511811023622047"/>
  <pageSetup paperSize="9" orientation="portrait" horizontalDpi="300" verticalDpi="30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Anleitung</vt:lpstr>
      <vt:lpstr>Kundendaten</vt:lpstr>
      <vt:lpstr>Einstellungen</vt:lpstr>
      <vt:lpstr>Laendercodes</vt:lpstr>
      <vt:lpstr>RFM-Auswertung</vt:lpstr>
      <vt:lpstr>Zusammenfassung</vt:lpstr>
      <vt:lpstr>Umsetzung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Valentin Akdemir - adressdruck.de</cp:lastModifiedBy>
  <cp:revision>0</cp:revision>
  <dcterms:created xsi:type="dcterms:W3CDTF">2026-05-11T13:43:52Z</dcterms:created>
  <dcterms:modified xsi:type="dcterms:W3CDTF">2026-05-15T12:36:56Z</dcterms:modified>
  <dc:language>en-US</dc:language>
</cp:coreProperties>
</file>